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codeName="ThisWorkbook" defaultThemeVersion="166925"/>
  <xr:revisionPtr revIDLastSave="0" documentId="13_ncr:1_{C02BF6B6-4C9E-47EB-9624-A543E214C449}" xr6:coauthVersionLast="47" xr6:coauthVersionMax="47" xr10:uidLastSave="{00000000-0000-0000-0000-000000000000}"/>
  <bookViews>
    <workbookView xWindow="-108" yWindow="-108" windowWidth="23256" windowHeight="13896" tabRatio="916" firstSheet="1" activeTab="1" xr2:uid="{00000000-000D-0000-FFFF-FFFF00000000}"/>
  </bookViews>
  <sheets>
    <sheet name="令和9年度講予定科目一覧" sheetId="50" state="hidden" r:id="rId1"/>
    <sheet name="共通入力シート" sheetId="11" r:id="rId2"/>
    <sheet name="A-01" sheetId="45" r:id="rId3"/>
    <sheet name="A-02" sheetId="44" r:id="rId4"/>
    <sheet name="A-03" sheetId="3" r:id="rId5"/>
    <sheet name="A-04" sheetId="33" r:id="rId6"/>
    <sheet name="A-05" sheetId="35" r:id="rId7"/>
    <sheet name="A-06" sheetId="13" r:id="rId8"/>
    <sheet name="A-07" sheetId="5" r:id="rId9"/>
    <sheet name="A-08" sheetId="36" r:id="rId10"/>
    <sheet name="A-09" sheetId="37" r:id="rId11"/>
    <sheet name="A-10～12" sheetId="49" r:id="rId12"/>
    <sheet name="A-13" sheetId="22" r:id="rId13"/>
    <sheet name="A-14" sheetId="24" r:id="rId14"/>
    <sheet name="A-15" sheetId="23" r:id="rId15"/>
    <sheet name="A-16" sheetId="8" r:id="rId16"/>
  </sheets>
  <definedNames>
    <definedName name="_xlnm._FilterDatabase" localSheetId="0" hidden="1">令和9年度講予定科目一覧!$A$3:$S$59</definedName>
    <definedName name="_xlnm.Print_Area" localSheetId="2">'A-01'!$A$1:$J$36</definedName>
    <definedName name="_xlnm.Print_Area" localSheetId="3">'A-02'!$A$1:$K$30</definedName>
    <definedName name="_xlnm.Print_Area" localSheetId="4">'A-03'!$A$1:$K$37</definedName>
    <definedName name="_xlnm.Print_Area" localSheetId="5">'A-04'!$A$1:$I$39</definedName>
    <definedName name="_xlnm.Print_Area" localSheetId="6">'A-05'!$A$1:$U$38</definedName>
    <definedName name="_xlnm.Print_Area" localSheetId="7">'A-06'!$A$1:$I$34</definedName>
    <definedName name="_xlnm.Print_Area" localSheetId="8">'A-07'!$A$1:$H$32</definedName>
    <definedName name="_xlnm.Print_Area" localSheetId="9">'A-08'!$A$1:$H$27</definedName>
    <definedName name="_xlnm.Print_Area" localSheetId="10">'A-09'!$A$1:$H$29</definedName>
    <definedName name="_xlnm.Print_Area" localSheetId="11">'A-10～12'!$A$1:$H$29</definedName>
    <definedName name="_xlnm.Print_Area" localSheetId="12">'A-13'!$A$1:$K$19</definedName>
    <definedName name="_xlnm.Print_Area" localSheetId="13">'A-14'!$A$1:$K$19</definedName>
    <definedName name="_xlnm.Print_Area" localSheetId="14">'A-15'!$A$1:$K$29</definedName>
    <definedName name="_xlnm.Print_Area" localSheetId="15">'A-16'!$A$1:$F$27</definedName>
    <definedName name="_xlnm.Print_Area" localSheetId="1">共通入力シート!$A$1:$B$9</definedName>
    <definedName name="_xlnm.Print_Area" localSheetId="0">令和9年度講予定科目一覧!$A$1:$T$59</definedName>
    <definedName name="_xlnm.Print_Titles" localSheetId="0">令和9年度講予定科目一覧!$2:$3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59" i="50" l="1"/>
  <c r="O59" i="50"/>
  <c r="N59" i="50"/>
  <c r="M59" i="50"/>
  <c r="L59" i="50"/>
  <c r="K59" i="50"/>
  <c r="J59" i="50"/>
  <c r="I59" i="50"/>
  <c r="H59" i="50"/>
  <c r="G59" i="50"/>
  <c r="F59" i="50"/>
  <c r="Q58" i="50"/>
  <c r="Q57" i="50"/>
  <c r="Q56" i="50"/>
  <c r="Q55" i="50"/>
  <c r="Q54" i="50"/>
  <c r="Q53" i="50"/>
  <c r="S53" i="50" s="1"/>
  <c r="Q52" i="50"/>
  <c r="S52" i="50" s="1"/>
  <c r="Q51" i="50"/>
  <c r="S51" i="50" s="1"/>
  <c r="Q50" i="50"/>
  <c r="S50" i="50" s="1"/>
  <c r="Q49" i="50"/>
  <c r="S49" i="50" s="1"/>
  <c r="Q48" i="50"/>
  <c r="S48" i="50" s="1"/>
  <c r="Q47" i="50"/>
  <c r="S47" i="50" s="1"/>
  <c r="Q46" i="50"/>
  <c r="S46" i="50" s="1"/>
  <c r="Q45" i="50"/>
  <c r="S45" i="50" s="1"/>
  <c r="Q44" i="50"/>
  <c r="S44" i="50" s="1"/>
  <c r="Q43" i="50"/>
  <c r="S43" i="50" s="1"/>
  <c r="Q42" i="50"/>
  <c r="S42" i="50" s="1"/>
  <c r="Q41" i="50"/>
  <c r="S41" i="50" s="1"/>
  <c r="Q40" i="50"/>
  <c r="S40" i="50" s="1"/>
  <c r="Q39" i="50"/>
  <c r="S39" i="50" s="1"/>
  <c r="Q38" i="50"/>
  <c r="S38" i="50" s="1"/>
  <c r="Q37" i="50"/>
  <c r="S37" i="50" s="1"/>
  <c r="Q36" i="50"/>
  <c r="S36" i="50" s="1"/>
  <c r="Q35" i="50"/>
  <c r="S35" i="50" s="1"/>
  <c r="S34" i="50"/>
  <c r="Q34" i="50"/>
  <c r="Q33" i="50"/>
  <c r="S33" i="50" s="1"/>
  <c r="Q32" i="50"/>
  <c r="S32" i="50" s="1"/>
  <c r="Q31" i="50"/>
  <c r="S31" i="50" s="1"/>
  <c r="Q30" i="50"/>
  <c r="S30" i="50" s="1"/>
  <c r="Q29" i="50"/>
  <c r="S29" i="50" s="1"/>
  <c r="Q28" i="50"/>
  <c r="S28" i="50" s="1"/>
  <c r="Q27" i="50"/>
  <c r="S27" i="50" s="1"/>
  <c r="Q26" i="50"/>
  <c r="S26" i="50" s="1"/>
  <c r="Q25" i="50"/>
  <c r="S25" i="50" s="1"/>
  <c r="Q24" i="50"/>
  <c r="S24" i="50" s="1"/>
  <c r="Q23" i="50"/>
  <c r="S23" i="50" s="1"/>
  <c r="Q22" i="50"/>
  <c r="S22" i="50" s="1"/>
  <c r="Q21" i="50"/>
  <c r="S21" i="50" s="1"/>
  <c r="Q20" i="50"/>
  <c r="S20" i="50" s="1"/>
  <c r="Q19" i="50"/>
  <c r="S19" i="50" s="1"/>
  <c r="Q18" i="50"/>
  <c r="S18" i="50" s="1"/>
  <c r="Q17" i="50"/>
  <c r="S17" i="50" s="1"/>
  <c r="Q16" i="50"/>
  <c r="S16" i="50" s="1"/>
  <c r="Q15" i="50"/>
  <c r="S15" i="50" s="1"/>
  <c r="Q14" i="50"/>
  <c r="S14" i="50" s="1"/>
  <c r="Q13" i="50"/>
  <c r="S13" i="50" s="1"/>
  <c r="Q12" i="50"/>
  <c r="S12" i="50" s="1"/>
  <c r="Q11" i="50"/>
  <c r="S11" i="50" s="1"/>
  <c r="Q10" i="50"/>
  <c r="S10" i="50" s="1"/>
  <c r="Q9" i="50"/>
  <c r="S9" i="50" s="1"/>
  <c r="Q8" i="50"/>
  <c r="S8" i="50" s="1"/>
  <c r="Q7" i="50"/>
  <c r="S7" i="50" s="1"/>
  <c r="Q6" i="50"/>
  <c r="S6" i="50" s="1"/>
  <c r="Q5" i="50"/>
  <c r="S5" i="50" s="1"/>
  <c r="Q4" i="50"/>
  <c r="Q59" i="50" l="1"/>
  <c r="S4" i="50"/>
  <c r="S59" i="50" s="1"/>
  <c r="B4" i="11" l="1"/>
  <c r="Q13" i="35" l="1"/>
  <c r="N13" i="35"/>
  <c r="L14" i="35"/>
  <c r="F18" i="3"/>
  <c r="M13" i="44"/>
  <c r="F19" i="5"/>
  <c r="E24" i="8"/>
  <c r="J19" i="44" l="1"/>
  <c r="I19" i="44"/>
  <c r="H19" i="44"/>
  <c r="G19" i="44"/>
  <c r="F19" i="44"/>
  <c r="E19" i="44"/>
  <c r="D19" i="44"/>
  <c r="D16" i="8"/>
  <c r="D15" i="8"/>
  <c r="F26" i="3"/>
  <c r="C27" i="3"/>
  <c r="C28" i="3"/>
  <c r="C29" i="3"/>
  <c r="C30" i="3"/>
  <c r="C31" i="3"/>
  <c r="F27" i="3"/>
  <c r="F28" i="3"/>
  <c r="F29" i="3"/>
  <c r="F30" i="3"/>
  <c r="C26" i="3"/>
  <c r="F25" i="3"/>
  <c r="C18" i="45" l="1"/>
  <c r="C19" i="45" l="1"/>
  <c r="D27" i="5"/>
  <c r="F25" i="36"/>
  <c r="D30" i="5"/>
  <c r="H8" i="13"/>
  <c r="D4" i="35"/>
  <c r="O5" i="35" l="1"/>
  <c r="G7" i="33"/>
  <c r="G6" i="33"/>
  <c r="D4" i="33"/>
  <c r="C23" i="44" l="1"/>
  <c r="G4" i="13" l="1"/>
  <c r="O4" i="35"/>
  <c r="G5" i="33"/>
  <c r="F5" i="3"/>
  <c r="G4" i="45"/>
  <c r="C13" i="45"/>
  <c r="E20" i="45" s="1"/>
  <c r="E9" i="45"/>
  <c r="E8" i="45"/>
  <c r="E7" i="45"/>
  <c r="D17" i="8" l="1"/>
  <c r="D18" i="8" s="1"/>
  <c r="E24" i="45" s="1"/>
  <c r="E9" i="44"/>
  <c r="E8" i="44"/>
  <c r="E7" i="44"/>
  <c r="H4" i="44"/>
  <c r="B22" i="8" l="1"/>
  <c r="N14" i="35"/>
  <c r="E18" i="3"/>
  <c r="Q14" i="35" l="1"/>
  <c r="G5" i="13" l="1"/>
  <c r="D4" i="23"/>
  <c r="F25" i="37" l="1"/>
  <c r="D29" i="37" s="1"/>
  <c r="E6" i="37" l="1"/>
  <c r="E5" i="37"/>
  <c r="E4" i="37"/>
  <c r="C4" i="37"/>
  <c r="G6" i="13"/>
  <c r="E6" i="36"/>
  <c r="E5" i="36"/>
  <c r="E4" i="36"/>
  <c r="C4" i="36"/>
  <c r="P26" i="35"/>
  <c r="O26" i="35"/>
  <c r="M26" i="35"/>
  <c r="K26" i="35"/>
  <c r="J26" i="35"/>
  <c r="I26" i="35"/>
  <c r="H26" i="35"/>
  <c r="L26" i="35" s="1"/>
  <c r="L25" i="35"/>
  <c r="N25" i="35" s="1"/>
  <c r="L24" i="35"/>
  <c r="Q24" i="35" s="1"/>
  <c r="L23" i="35"/>
  <c r="Q23" i="35" s="1"/>
  <c r="P16" i="35"/>
  <c r="O16" i="35"/>
  <c r="M16" i="35"/>
  <c r="K16" i="35"/>
  <c r="J16" i="35"/>
  <c r="I16" i="35"/>
  <c r="H16" i="35"/>
  <c r="L16" i="35" s="1"/>
  <c r="L15" i="35"/>
  <c r="L13" i="35"/>
  <c r="Q15" i="35" l="1"/>
  <c r="N15" i="35"/>
  <c r="Q26" i="35"/>
  <c r="N26" i="35"/>
  <c r="N24" i="35"/>
  <c r="N16" i="35"/>
  <c r="Q16" i="35"/>
  <c r="Q25" i="35"/>
  <c r="N23" i="35"/>
  <c r="C4" i="8" l="1"/>
  <c r="H6" i="23" l="1"/>
  <c r="F6" i="24"/>
  <c r="F6" i="22"/>
  <c r="E6" i="8"/>
  <c r="F5" i="22"/>
  <c r="F5" i="24"/>
  <c r="H5" i="23"/>
  <c r="E5" i="8"/>
  <c r="E4" i="8" l="1"/>
  <c r="C4" i="24" l="1"/>
  <c r="C4" i="22" l="1"/>
  <c r="F12" i="3" l="1"/>
  <c r="C9" i="22" l="1"/>
  <c r="C9" i="24"/>
  <c r="F4" i="24" l="1"/>
  <c r="H4" i="23"/>
  <c r="E4" i="5"/>
  <c r="F4" i="22"/>
  <c r="C4" i="3" l="1"/>
  <c r="F17" i="3" l="1"/>
  <c r="F16" i="3"/>
  <c r="F15" i="3"/>
  <c r="F14" i="3"/>
  <c r="F13" i="3"/>
  <c r="E26" i="8" l="1"/>
  <c r="E25" i="8"/>
  <c r="D27" i="44" l="1"/>
  <c r="C4" i="13"/>
  <c r="E6" i="5" l="1"/>
  <c r="E5" i="5"/>
  <c r="C4" i="5"/>
  <c r="F7" i="3" l="1"/>
  <c r="F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4" authorId="0" shapeId="0" xr:uid="{90C9A164-EC84-4E08-8AC3-9D3D34624E33}">
      <text>
        <r>
          <rPr>
            <b/>
            <sz val="9"/>
            <color indexed="81"/>
            <rFont val="MS P ゴシック"/>
            <family val="3"/>
            <charset val="128"/>
          </rPr>
          <t>「令和9年度開講予定科目一覧」の表記のとおり記載してください。</t>
        </r>
      </text>
    </comment>
    <comment ref="B5" authorId="0" shapeId="0" xr:uid="{99B5CDAE-AF10-4F4C-8D41-A20990F023A0}">
      <text>
        <r>
          <rPr>
            <b/>
            <sz val="9"/>
            <color indexed="81"/>
            <rFont val="MS P ゴシック"/>
            <family val="3"/>
            <charset val="128"/>
          </rPr>
          <t>提案書類持参日を
入力してください。</t>
        </r>
      </text>
    </comment>
  </commentList>
</comments>
</file>

<file path=xl/sharedStrings.xml><?xml version="1.0" encoding="utf-8"?>
<sst xmlns="http://schemas.openxmlformats.org/spreadsheetml/2006/main" count="676" uniqueCount="489">
  <si>
    <t>様式第Ａ－１号</t>
  </si>
  <si>
    <t xml:space="preserve">  大阪府が実施する次の委託訓練を受託したく企画提案書を提出します。</t>
  </si>
  <si>
    <t>１　訓練の種別</t>
  </si>
  <si>
    <t>所在市町村名</t>
  </si>
  <si>
    <t>（　）</t>
  </si>
  <si>
    <t>様式第Ａ－３号</t>
  </si>
  <si>
    <t>訓練実施施設の教室面積</t>
  </si>
  <si>
    <t>内　　　　　容</t>
  </si>
  <si>
    <t>教室面積等</t>
  </si>
  <si>
    <t>教室名</t>
  </si>
  <si>
    <t>休講曜日及び訓練科目（コース）の開講時間</t>
  </si>
  <si>
    <t>②　訓練科目（コース）の開講時間</t>
  </si>
  <si>
    <t>区分</t>
  </si>
  <si>
    <t>休憩時間</t>
  </si>
  <si>
    <t>１限目</t>
  </si>
  <si>
    <t>２限目</t>
  </si>
  <si>
    <t>３限目</t>
  </si>
  <si>
    <t>４限目</t>
  </si>
  <si>
    <t>５限目</t>
  </si>
  <si>
    <t>６限目</t>
  </si>
  <si>
    <t>７限目</t>
  </si>
  <si>
    <t>価格(税込)</t>
  </si>
  <si>
    <t>備考</t>
  </si>
  <si>
    <t>合計金額（税込額）</t>
  </si>
  <si>
    <t>総　合　計</t>
  </si>
  <si>
    <t>大阪府委託訓練実施経費見積書</t>
  </si>
  <si>
    <t>積算内訳</t>
  </si>
  <si>
    <t>指導員経費</t>
  </si>
  <si>
    <t>実習費</t>
  </si>
  <si>
    <t>施設設備利用料</t>
  </si>
  <si>
    <t>その他</t>
  </si>
  <si>
    <t>（Ａ）×１０／１００</t>
  </si>
  <si>
    <t>訓練実施に要する経費として、上記のとおり見積ります。</t>
  </si>
  <si>
    <t>～</t>
  </si>
  <si>
    <t>様式Ａ　共通項目入力シート</t>
    <rPh sb="0" eb="2">
      <t>ヨウシキ</t>
    </rPh>
    <rPh sb="4" eb="6">
      <t>キョウツウ</t>
    </rPh>
    <rPh sb="6" eb="8">
      <t>コウモク</t>
    </rPh>
    <rPh sb="8" eb="10">
      <t>ニュウリョク</t>
    </rPh>
    <phoneticPr fontId="29"/>
  </si>
  <si>
    <t>提出日</t>
    <rPh sb="0" eb="2">
      <t>テイシュツ</t>
    </rPh>
    <rPh sb="2" eb="3">
      <t>ビ</t>
    </rPh>
    <phoneticPr fontId="29"/>
  </si>
  <si>
    <t>知識等習得コース</t>
    <phoneticPr fontId="26"/>
  </si>
  <si>
    <t>企業実習付コース</t>
    <phoneticPr fontId="26"/>
  </si>
  <si>
    <t>円</t>
    <rPh sb="0" eb="1">
      <t>エン</t>
    </rPh>
    <phoneticPr fontId="26"/>
  </si>
  <si>
    <t>□</t>
  </si>
  <si>
    <t>訓練実施施設名</t>
    <rPh sb="0" eb="2">
      <t>クンレン</t>
    </rPh>
    <rPh sb="2" eb="4">
      <t>ジッシ</t>
    </rPh>
    <rPh sb="4" eb="6">
      <t>シセツ</t>
    </rPh>
    <rPh sb="6" eb="7">
      <t>メイ</t>
    </rPh>
    <phoneticPr fontId="29"/>
  </si>
  <si>
    <t>～</t>
    <phoneticPr fontId="29"/>
  </si>
  <si>
    <t>科目番号：</t>
    <phoneticPr fontId="29"/>
  </si>
  <si>
    <t>訓練実施施設名：</t>
    <phoneticPr fontId="29"/>
  </si>
  <si>
    <t>科目名：</t>
    <phoneticPr fontId="29"/>
  </si>
  <si>
    <t>科目番号</t>
    <rPh sb="0" eb="2">
      <t>カモク</t>
    </rPh>
    <rPh sb="2" eb="4">
      <t>バンゴウ</t>
    </rPh>
    <phoneticPr fontId="29"/>
  </si>
  <si>
    <t xml:space="preserve"> 面積合計/教室数</t>
    <rPh sb="1" eb="3">
      <t>メンセキ</t>
    </rPh>
    <rPh sb="3" eb="5">
      <t>ゴウケイ</t>
    </rPh>
    <rPh sb="6" eb="8">
      <t>キョウシツ</t>
    </rPh>
    <rPh sb="8" eb="9">
      <t>スウ</t>
    </rPh>
    <phoneticPr fontId="29"/>
  </si>
  <si>
    <t>⑦</t>
    <phoneticPr fontId="29"/>
  </si>
  <si>
    <t>⑤</t>
    <phoneticPr fontId="29"/>
  </si>
  <si>
    <t>⑧</t>
    <phoneticPr fontId="29"/>
  </si>
  <si>
    <t>円</t>
    <rPh sb="0" eb="1">
      <t>エン</t>
    </rPh>
    <phoneticPr fontId="29"/>
  </si>
  <si>
    <t>（１）テキスト・参考書等</t>
    <phoneticPr fontId="29"/>
  </si>
  <si>
    <t>就職支援</t>
  </si>
  <si>
    <t>時間</t>
    <rPh sb="0" eb="2">
      <t>ジカン</t>
    </rPh>
    <phoneticPr fontId="29"/>
  </si>
  <si>
    <t>学科</t>
    <phoneticPr fontId="29"/>
  </si>
  <si>
    <t>実技</t>
    <phoneticPr fontId="29"/>
  </si>
  <si>
    <t>施設内訓練</t>
    <rPh sb="0" eb="2">
      <t>シセツ</t>
    </rPh>
    <rPh sb="2" eb="3">
      <t>ナイ</t>
    </rPh>
    <rPh sb="3" eb="5">
      <t>クンレン</t>
    </rPh>
    <phoneticPr fontId="29"/>
  </si>
  <si>
    <t>企業実習</t>
    <rPh sb="0" eb="2">
      <t>キギョウ</t>
    </rPh>
    <rPh sb="2" eb="4">
      <t>ジッシュウ</t>
    </rPh>
    <phoneticPr fontId="29"/>
  </si>
  <si>
    <t>時間</t>
    <phoneticPr fontId="29"/>
  </si>
  <si>
    <t>委託訓練カリキュラムの作成に関する調書</t>
  </si>
  <si>
    <t>訓練科目名</t>
  </si>
  <si>
    <t>科目番号：</t>
  </si>
  <si>
    <t>１人１月当たり
訓練実施経費（Ａ＋Ｂ）</t>
    <rPh sb="1" eb="2">
      <t>ニン</t>
    </rPh>
    <rPh sb="3" eb="4">
      <t>ツキ</t>
    </rPh>
    <rPh sb="4" eb="5">
      <t>ア</t>
    </rPh>
    <rPh sb="8" eb="10">
      <t>クンレン</t>
    </rPh>
    <rPh sb="10" eb="12">
      <t>ジッシ</t>
    </rPh>
    <rPh sb="12" eb="14">
      <t>ケイヒ</t>
    </rPh>
    <phoneticPr fontId="29"/>
  </si>
  <si>
    <t>様式第Ａ－６号</t>
    <phoneticPr fontId="29"/>
  </si>
  <si>
    <t>様式第Ａ－７号</t>
    <phoneticPr fontId="29"/>
  </si>
  <si>
    <t>就職支援体制に関する調書</t>
    <rPh sb="7" eb="8">
      <t>カン</t>
    </rPh>
    <rPh sb="10" eb="12">
      <t>チョウショ</t>
    </rPh>
    <phoneticPr fontId="29"/>
  </si>
  <si>
    <t>備考</t>
    <rPh sb="0" eb="2">
      <t>ビコウ</t>
    </rPh>
    <phoneticPr fontId="29"/>
  </si>
  <si>
    <t>　　（開講可能最少人数）</t>
    <phoneticPr fontId="26"/>
  </si>
  <si>
    <t>定員
(人)</t>
    <rPh sb="0" eb="2">
      <t>テイイン</t>
    </rPh>
    <rPh sb="4" eb="5">
      <t>ヒト</t>
    </rPh>
    <phoneticPr fontId="29"/>
  </si>
  <si>
    <t>％</t>
    <phoneticPr fontId="29"/>
  </si>
  <si>
    <t>□</t>
    <phoneticPr fontId="29"/>
  </si>
  <si>
    <t>訓練生１人
当たりの面積
(㎡)</t>
    <rPh sb="0" eb="2">
      <t>クンレン</t>
    </rPh>
    <phoneticPr fontId="29"/>
  </si>
  <si>
    <t>様式第Ａ－14号</t>
    <phoneticPr fontId="29"/>
  </si>
  <si>
    <t>様式第Ａ－13号</t>
    <phoneticPr fontId="29"/>
  </si>
  <si>
    <t>様式第Ａ－16号</t>
    <phoneticPr fontId="29"/>
  </si>
  <si>
    <t>提案カリキュラムの時間配分</t>
  </si>
  <si>
    <t>①キャリア・コンサルティングの実施</t>
    <phoneticPr fontId="29"/>
  </si>
  <si>
    <t>②職務経歴書・履歴書等の作成指導</t>
    <phoneticPr fontId="29"/>
  </si>
  <si>
    <t>③面接指導</t>
    <phoneticPr fontId="29"/>
  </si>
  <si>
    <t>④職業相談　　</t>
    <phoneticPr fontId="29"/>
  </si>
  <si>
    <t>⑤求人情報の提供</t>
    <phoneticPr fontId="29"/>
  </si>
  <si>
    <t>⑥求人企業の開拓</t>
    <phoneticPr fontId="29"/>
  </si>
  <si>
    <t>⑦自ら収集した求人情報の提供</t>
    <phoneticPr fontId="29"/>
  </si>
  <si>
    <t>⑧開拓求人企業による企業説明会の実施　</t>
    <phoneticPr fontId="29"/>
  </si>
  <si>
    <t>⑨企業の人事担当者等による就職講話・懇談会の実施</t>
    <phoneticPr fontId="29"/>
  </si>
  <si>
    <t>具体的内容</t>
    <rPh sb="0" eb="3">
      <t>グタイテキ</t>
    </rPh>
    <rPh sb="3" eb="5">
      <t>ナイヨウ</t>
    </rPh>
    <phoneticPr fontId="29"/>
  </si>
  <si>
    <t>得られる効果</t>
    <rPh sb="0" eb="1">
      <t>エ</t>
    </rPh>
    <rPh sb="4" eb="6">
      <t>コウカ</t>
    </rPh>
    <phoneticPr fontId="29"/>
  </si>
  <si>
    <t>①</t>
    <phoneticPr fontId="29"/>
  </si>
  <si>
    <t>②</t>
    <phoneticPr fontId="29"/>
  </si>
  <si>
    <t>③</t>
    <phoneticPr fontId="29"/>
  </si>
  <si>
    <t>④</t>
    <phoneticPr fontId="29"/>
  </si>
  <si>
    <t>⑥</t>
    <phoneticPr fontId="29"/>
  </si>
  <si>
    <t>⑨</t>
    <phoneticPr fontId="29"/>
  </si>
  <si>
    <t>⑩</t>
    <phoneticPr fontId="29"/>
  </si>
  <si>
    <t>（企業実習付コース）</t>
    <rPh sb="1" eb="3">
      <t>キギョウ</t>
    </rPh>
    <rPh sb="3" eb="5">
      <t>ジッシュウ</t>
    </rPh>
    <rPh sb="5" eb="6">
      <t>ツ</t>
    </rPh>
    <phoneticPr fontId="29"/>
  </si>
  <si>
    <t>訓練導入講習</t>
    <rPh sb="2" eb="4">
      <t>ドウニュウ</t>
    </rPh>
    <rPh sb="4" eb="6">
      <t>コウシュウ</t>
    </rPh>
    <phoneticPr fontId="29"/>
  </si>
  <si>
    <t>人</t>
    <rPh sb="0" eb="1">
      <t>ニン</t>
    </rPh>
    <phoneticPr fontId="26"/>
  </si>
  <si>
    <t>※託児サービス提供機関が複数となり、枠内に書ききれない場合は別紙（任意様式）に記入し添付すること。</t>
    <rPh sb="1" eb="3">
      <t>タクジ</t>
    </rPh>
    <rPh sb="7" eb="11">
      <t>テイキョウキカン</t>
    </rPh>
    <rPh sb="12" eb="14">
      <t>フクスウ</t>
    </rPh>
    <phoneticPr fontId="26"/>
  </si>
  <si>
    <t>◆本様式は、提案する科目番号ごとに１枚作成すること。</t>
    <phoneticPr fontId="26"/>
  </si>
  <si>
    <t>うち訓練生負担額</t>
    <rPh sb="2" eb="5">
      <t>クンレンセイ</t>
    </rPh>
    <phoneticPr fontId="29"/>
  </si>
  <si>
    <t>（※様式第Ａ－16号の１人１月当たり訓練実施経費（Ａ＋Ｂ）を記入すること。）</t>
    <rPh sb="18" eb="20">
      <t>クンレン</t>
    </rPh>
    <rPh sb="20" eb="22">
      <t>ジッシ</t>
    </rPh>
    <rPh sb="22" eb="24">
      <t>ケイヒ</t>
    </rPh>
    <phoneticPr fontId="26"/>
  </si>
  <si>
    <t>使用教材等一覧表</t>
    <rPh sb="4" eb="5">
      <t>トウ</t>
    </rPh>
    <phoneticPr fontId="29"/>
  </si>
  <si>
    <t>（２）訓練生が負担するその他費用</t>
    <rPh sb="3" eb="6">
      <t>クンレンセイ</t>
    </rPh>
    <rPh sb="7" eb="9">
      <t>フタン</t>
    </rPh>
    <rPh sb="13" eb="14">
      <t>タ</t>
    </rPh>
    <rPh sb="14" eb="16">
      <t>ヒヨウ</t>
    </rPh>
    <phoneticPr fontId="29"/>
  </si>
  <si>
    <t>名称</t>
    <rPh sb="0" eb="2">
      <t>メイショウ</t>
    </rPh>
    <phoneticPr fontId="29"/>
  </si>
  <si>
    <t>有</t>
    <rPh sb="0" eb="1">
      <t>ア</t>
    </rPh>
    <phoneticPr fontId="26"/>
  </si>
  <si>
    <t>無</t>
    <rPh sb="0" eb="1">
      <t>ナ</t>
    </rPh>
    <phoneticPr fontId="26"/>
  </si>
  <si>
    <t>訓練期間</t>
    <rPh sb="0" eb="4">
      <t>クンレンキカン</t>
    </rPh>
    <phoneticPr fontId="26"/>
  </si>
  <si>
    <t>（知識等習得コース・長期高度人材育成コース）</t>
    <rPh sb="1" eb="4">
      <t>チシキトウ</t>
    </rPh>
    <rPh sb="4" eb="6">
      <t>シュウトク</t>
    </rPh>
    <rPh sb="10" eb="12">
      <t>チョウキ</t>
    </rPh>
    <rPh sb="12" eb="14">
      <t>コウド</t>
    </rPh>
    <rPh sb="14" eb="16">
      <t>ジンザイ</t>
    </rPh>
    <rPh sb="16" eb="18">
      <t>イクセイ</t>
    </rPh>
    <phoneticPr fontId="29"/>
  </si>
  <si>
    <t>　</t>
    <phoneticPr fontId="29"/>
  </si>
  <si>
    <t>※講師の人数に応じて行を追加すること。また、Ａ４用紙２枚以上となってもよい。</t>
    <rPh sb="1" eb="3">
      <t>コウシ</t>
    </rPh>
    <rPh sb="4" eb="6">
      <t>ニンズウ</t>
    </rPh>
    <rPh sb="7" eb="8">
      <t>オウ</t>
    </rPh>
    <rPh sb="10" eb="11">
      <t>ギョウ</t>
    </rPh>
    <rPh sb="12" eb="14">
      <t>ツイカ</t>
    </rPh>
    <rPh sb="24" eb="26">
      <t>ヨウシ</t>
    </rPh>
    <rPh sb="27" eb="28">
      <t>マイ</t>
    </rPh>
    <rPh sb="28" eb="30">
      <t>イジョウ</t>
    </rPh>
    <phoneticPr fontId="29"/>
  </si>
  <si>
    <t>（経費）／（定員×訓練月数）</t>
    <rPh sb="1" eb="3">
      <t>ケイヒ</t>
    </rPh>
    <rPh sb="11" eb="13">
      <t>ツキスウ</t>
    </rPh>
    <phoneticPr fontId="29"/>
  </si>
  <si>
    <t>訓練実施施設の教室面積と開講時間等</t>
    <rPh sb="16" eb="17">
      <t>トウ</t>
    </rPh>
    <phoneticPr fontId="29"/>
  </si>
  <si>
    <t>訓練で使用するパソコンの設置状況</t>
    <rPh sb="0" eb="2">
      <t>クンレン</t>
    </rPh>
    <rPh sb="3" eb="5">
      <t>シヨウ</t>
    </rPh>
    <rPh sb="12" eb="14">
      <t>セッチ</t>
    </rPh>
    <rPh sb="14" eb="16">
      <t>ジョウキョウ</t>
    </rPh>
    <phoneticPr fontId="29"/>
  </si>
  <si>
    <t>・その他【項目　　　　】</t>
  </si>
  <si>
    <t>・就職先業界のデジタルデータを扱う際の法令遵守【項目16】</t>
  </si>
  <si>
    <t>・就職先で想定されるインターネット、SNS等を利用する際の注意点【項目15】</t>
  </si>
  <si>
    <t>・就職先で想定される情報セキュリティ関係【項目14】</t>
  </si>
  <si>
    <t>・就職先で想定されるツール利用方法【項目13】</t>
  </si>
  <si>
    <t>・就職先で想定される日常業務に関するパソコン等のツールの利用方法【項目13】</t>
  </si>
  <si>
    <t>・就職先で想定されるデータ・デジタル技術の活用事例【項目12】</t>
  </si>
  <si>
    <t>・就職先で想定されるインターネットサービスの活用【項目11】</t>
  </si>
  <si>
    <t>・就職先業界のデジタル技術の活用による競争環境変化の具体的事例【項目３】</t>
  </si>
  <si>
    <t>・就職先業界の顧客・ユーザーを取り巻くデジタルサービス【項目２】</t>
  </si>
  <si>
    <t>・就職先業界の顧客・ユーザーの行動変化と変化への対応【項目２】</t>
  </si>
  <si>
    <t>チェック欄（☑）</t>
  </si>
  <si>
    <t>デジタルリテラシーを含むカリキュラムの例</t>
  </si>
  <si>
    <t>様式第Ａ－４号</t>
    <phoneticPr fontId="29"/>
  </si>
  <si>
    <t>様式第Ａ－２号</t>
  </si>
  <si>
    <t>長期高度人材育成コース</t>
  </si>
  <si>
    <t>Ｌ01　介護福祉士養成コース</t>
    <phoneticPr fontId="29"/>
  </si>
  <si>
    <t>Ｌ02　保育士養成コース</t>
    <phoneticPr fontId="29"/>
  </si>
  <si>
    <t>Ｌ03　言語聴覚士養成コース</t>
    <phoneticPr fontId="29"/>
  </si>
  <si>
    <t>【　】</t>
  </si>
  <si>
    <t>Ｌ05　自由提案科目</t>
    <phoneticPr fontId="29"/>
  </si>
  <si>
    <t>４　訓練実施施設名</t>
  </si>
  <si>
    <t>本科生と同じクラスに編入して実施する</t>
  </si>
  <si>
    <t>独立したクラスとして実施する</t>
  </si>
  <si>
    <t>◆本様式は、提案する科目番号ごとに１枚作成すること。</t>
    <phoneticPr fontId="29"/>
  </si>
  <si>
    <t>委託訓練
の受託</t>
    <rPh sb="0" eb="2">
      <t>イタク</t>
    </rPh>
    <rPh sb="2" eb="4">
      <t>クンレン</t>
    </rPh>
    <rPh sb="6" eb="8">
      <t>ジュタク</t>
    </rPh>
    <phoneticPr fontId="29"/>
  </si>
  <si>
    <t>在学期間</t>
    <rPh sb="0" eb="2">
      <t>ザイガク</t>
    </rPh>
    <rPh sb="2" eb="4">
      <t>キカン</t>
    </rPh>
    <phoneticPr fontId="34"/>
  </si>
  <si>
    <t>①</t>
    <phoneticPr fontId="34"/>
  </si>
  <si>
    <t>②</t>
    <phoneticPr fontId="34"/>
  </si>
  <si>
    <t>④</t>
    <phoneticPr fontId="34"/>
  </si>
  <si>
    <t>就職率</t>
    <rPh sb="0" eb="2">
      <t>シュウショク</t>
    </rPh>
    <rPh sb="2" eb="3">
      <t>リツ</t>
    </rPh>
    <phoneticPr fontId="34"/>
  </si>
  <si>
    <t>国家資格合格率</t>
    <rPh sb="0" eb="2">
      <t>コッカ</t>
    </rPh>
    <rPh sb="2" eb="4">
      <t>シカク</t>
    </rPh>
    <rPh sb="4" eb="6">
      <t>ゴウカク</t>
    </rPh>
    <rPh sb="6" eb="7">
      <t>リツ</t>
    </rPh>
    <phoneticPr fontId="34"/>
  </si>
  <si>
    <t>入学者数</t>
    <rPh sb="0" eb="2">
      <t>ニュウガク</t>
    </rPh>
    <rPh sb="2" eb="3">
      <t>シャ</t>
    </rPh>
    <rPh sb="3" eb="4">
      <t>スウ</t>
    </rPh>
    <phoneticPr fontId="34"/>
  </si>
  <si>
    <t>中退・</t>
    <rPh sb="0" eb="2">
      <t>チュウタイ</t>
    </rPh>
    <phoneticPr fontId="34"/>
  </si>
  <si>
    <t>③うち</t>
    <phoneticPr fontId="29"/>
  </si>
  <si>
    <t>進学者数</t>
    <rPh sb="0" eb="3">
      <t>シンガクシャ</t>
    </rPh>
    <rPh sb="3" eb="4">
      <t>スウ</t>
    </rPh>
    <phoneticPr fontId="29"/>
  </si>
  <si>
    <t>卒業者数</t>
    <rPh sb="0" eb="3">
      <t>ソツギョウシャ</t>
    </rPh>
    <rPh sb="3" eb="4">
      <t>スウ</t>
    </rPh>
    <phoneticPr fontId="34"/>
  </si>
  <si>
    <t>⑥うち</t>
    <phoneticPr fontId="34"/>
  </si>
  <si>
    <t>中退者</t>
    <rPh sb="0" eb="3">
      <t>チュウタイシャ</t>
    </rPh>
    <phoneticPr fontId="29"/>
  </si>
  <si>
    <t>卒業者</t>
    <rPh sb="0" eb="3">
      <t>ソツギョウシャ</t>
    </rPh>
    <phoneticPr fontId="29"/>
  </si>
  <si>
    <t>正社員</t>
    <rPh sb="0" eb="3">
      <t>セイシャイン</t>
    </rPh>
    <phoneticPr fontId="34"/>
  </si>
  <si>
    <t>留年者数</t>
    <rPh sb="0" eb="2">
      <t>リュウネン</t>
    </rPh>
    <rPh sb="2" eb="3">
      <t>シャ</t>
    </rPh>
    <rPh sb="3" eb="4">
      <t>スウ</t>
    </rPh>
    <phoneticPr fontId="34"/>
  </si>
  <si>
    <t>就職者数</t>
    <rPh sb="0" eb="3">
      <t>シュウショクシャ</t>
    </rPh>
    <rPh sb="3" eb="4">
      <t>スウ</t>
    </rPh>
    <phoneticPr fontId="29"/>
  </si>
  <si>
    <t>就職者数</t>
    <rPh sb="0" eb="2">
      <t>シュウショク</t>
    </rPh>
    <rPh sb="2" eb="3">
      <t>シャ</t>
    </rPh>
    <rPh sb="3" eb="4">
      <t>スウ</t>
    </rPh>
    <phoneticPr fontId="34"/>
  </si>
  <si>
    <t>正社員</t>
    <rPh sb="0" eb="3">
      <t>セイシャイン</t>
    </rPh>
    <phoneticPr fontId="29"/>
  </si>
  <si>
    <t>資格名</t>
    <rPh sb="0" eb="2">
      <t>シカク</t>
    </rPh>
    <rPh sb="2" eb="3">
      <t>メイ</t>
    </rPh>
    <phoneticPr fontId="34"/>
  </si>
  <si>
    <t>全国平均</t>
    <rPh sb="0" eb="2">
      <t>ゼンコク</t>
    </rPh>
    <rPh sb="2" eb="4">
      <t>ヘイキン</t>
    </rPh>
    <phoneticPr fontId="34"/>
  </si>
  <si>
    <t>実績</t>
    <rPh sb="0" eb="2">
      <t>ジッセキ</t>
    </rPh>
    <phoneticPr fontId="34"/>
  </si>
  <si>
    <t>=①-②</t>
    <phoneticPr fontId="34"/>
  </si>
  <si>
    <t>（％）</t>
    <phoneticPr fontId="34"/>
  </si>
  <si>
    <t>就職者数</t>
    <rPh sb="0" eb="2">
      <t>シュウショク</t>
    </rPh>
    <rPh sb="2" eb="3">
      <t>シャ</t>
    </rPh>
    <rPh sb="3" eb="4">
      <t>スウ</t>
    </rPh>
    <phoneticPr fontId="29"/>
  </si>
  <si>
    <t>(例)</t>
    <phoneticPr fontId="34"/>
  </si>
  <si>
    <t>なし</t>
    <phoneticPr fontId="29"/>
  </si>
  <si>
    <t>調理師養成学科（全日制）</t>
    <rPh sb="0" eb="3">
      <t>チョウリシ</t>
    </rPh>
    <rPh sb="3" eb="5">
      <t>ヨウセイ</t>
    </rPh>
    <rPh sb="5" eb="7">
      <t>ガッカ</t>
    </rPh>
    <rPh sb="8" eb="9">
      <t>ゼン</t>
    </rPh>
    <rPh sb="9" eb="10">
      <t>ヒ</t>
    </rPh>
    <rPh sb="10" eb="11">
      <t>セイ</t>
    </rPh>
    <phoneticPr fontId="34"/>
  </si>
  <si>
    <t>調理師</t>
    <rPh sb="0" eb="3">
      <t>チョウリシ</t>
    </rPh>
    <phoneticPr fontId="34"/>
  </si>
  <si>
    <t>計</t>
    <rPh sb="0" eb="1">
      <t>ケイ</t>
    </rPh>
    <phoneticPr fontId="34"/>
  </si>
  <si>
    <t>－</t>
    <phoneticPr fontId="34"/>
  </si>
  <si>
    <t>【訓練期間が２年間の課程】</t>
    <rPh sb="1" eb="3">
      <t>クンレン</t>
    </rPh>
    <rPh sb="3" eb="5">
      <t>キカン</t>
    </rPh>
    <rPh sb="7" eb="8">
      <t>ネン</t>
    </rPh>
    <rPh sb="8" eb="9">
      <t>カン</t>
    </rPh>
    <rPh sb="10" eb="12">
      <t>カテイ</t>
    </rPh>
    <phoneticPr fontId="34"/>
  </si>
  <si>
    <t>あり</t>
    <phoneticPr fontId="29"/>
  </si>
  <si>
    <t>情報セキュリティ管理者資格コース</t>
    <rPh sb="0" eb="2">
      <t>ジョウホウ</t>
    </rPh>
    <rPh sb="8" eb="13">
      <t>カンリシャシカク</t>
    </rPh>
    <phoneticPr fontId="34"/>
  </si>
  <si>
    <t>応用情報技術者試験</t>
    <rPh sb="0" eb="2">
      <t>オウヨウ</t>
    </rPh>
    <rPh sb="2" eb="4">
      <t>ジョウホウ</t>
    </rPh>
    <rPh sb="4" eb="7">
      <t>ギジュツシャ</t>
    </rPh>
    <rPh sb="7" eb="9">
      <t>シケン</t>
    </rPh>
    <phoneticPr fontId="34"/>
  </si>
  <si>
    <t>※１　</t>
    <phoneticPr fontId="34"/>
  </si>
  <si>
    <t>※２　</t>
  </si>
  <si>
    <t>※３　</t>
  </si>
  <si>
    <t>⑤卒業者数は、①入学した者のうち、②中退・留年者を除いた者</t>
    <rPh sb="1" eb="2">
      <t>ソツ</t>
    </rPh>
    <rPh sb="2" eb="5">
      <t>ギョウシャスウ</t>
    </rPh>
    <rPh sb="4" eb="5">
      <t>スウ</t>
    </rPh>
    <rPh sb="8" eb="10">
      <t>ニュウガク</t>
    </rPh>
    <rPh sb="12" eb="13">
      <t>モノ</t>
    </rPh>
    <rPh sb="18" eb="20">
      <t>チュウタイ</t>
    </rPh>
    <rPh sb="21" eb="23">
      <t>リュウネン</t>
    </rPh>
    <rPh sb="23" eb="24">
      <t>シャ</t>
    </rPh>
    <rPh sb="25" eb="26">
      <t>ノゾ</t>
    </rPh>
    <rPh sb="28" eb="29">
      <t>モノ</t>
    </rPh>
    <phoneticPr fontId="34"/>
  </si>
  <si>
    <t>※４　</t>
  </si>
  <si>
    <t>就職率＝(⑥＋③)÷(⑤－④＋③)×100</t>
    <rPh sb="0" eb="2">
      <t>シュウショク</t>
    </rPh>
    <rPh sb="2" eb="3">
      <t>リツ</t>
    </rPh>
    <phoneticPr fontId="34"/>
  </si>
  <si>
    <t>※５　</t>
  </si>
  <si>
    <t>※６　</t>
  </si>
  <si>
    <t>※７　</t>
  </si>
  <si>
    <t>正社員就職率＝(⑧＋⑦)÷(⑤－④＋⑦)×100</t>
    <rPh sb="0" eb="3">
      <t>セイシャイン</t>
    </rPh>
    <rPh sb="3" eb="5">
      <t>シュウショク</t>
    </rPh>
    <rPh sb="5" eb="6">
      <t>リツ</t>
    </rPh>
    <phoneticPr fontId="34"/>
  </si>
  <si>
    <t>※８　</t>
  </si>
  <si>
    <t>※９　</t>
  </si>
  <si>
    <t>本科の課程名又は
委託訓練の科目名</t>
    <rPh sb="0" eb="2">
      <t>ホンカ</t>
    </rPh>
    <rPh sb="3" eb="5">
      <t>カテイ</t>
    </rPh>
    <rPh sb="5" eb="6">
      <t>メイ</t>
    </rPh>
    <rPh sb="6" eb="7">
      <t>マタ</t>
    </rPh>
    <rPh sb="9" eb="13">
      <t>イタククンレン</t>
    </rPh>
    <rPh sb="14" eb="17">
      <t>カモクメイ</t>
    </rPh>
    <phoneticPr fontId="34"/>
  </si>
  <si>
    <t>入学
年度</t>
    <rPh sb="0" eb="2">
      <t>ニュウガク</t>
    </rPh>
    <rPh sb="3" eb="5">
      <t>ネンド</t>
    </rPh>
    <phoneticPr fontId="34"/>
  </si>
  <si>
    <t>様式第Ａ－８号</t>
    <phoneticPr fontId="29"/>
  </si>
  <si>
    <t>訓練生の自己負担となるものの一覧表（長期高度人材育成コース）</t>
    <rPh sb="0" eb="2">
      <t>クンレン</t>
    </rPh>
    <phoneticPr fontId="29"/>
  </si>
  <si>
    <t>（１）テキスト・参考書等</t>
  </si>
  <si>
    <t>価格
(税込)</t>
    <phoneticPr fontId="29"/>
  </si>
  <si>
    <t>代表者職・氏名：</t>
    <phoneticPr fontId="26"/>
  </si>
  <si>
    <t>２ 科目番号</t>
    <phoneticPr fontId="26"/>
  </si>
  <si>
    <t>※実際のデジタル機器の操作だけではなく、操作方法、活用方法の説明等もデジタルリテラシーに含みます。</t>
    <phoneticPr fontId="29"/>
  </si>
  <si>
    <t>様式第Ａ－９号</t>
    <phoneticPr fontId="29"/>
  </si>
  <si>
    <t>（２）その他（テキスト・参考書等以外で訓練生個人負担となるもの）</t>
    <rPh sb="5" eb="6">
      <t>タ</t>
    </rPh>
    <rPh sb="16" eb="18">
      <t>イガイ</t>
    </rPh>
    <rPh sb="19" eb="21">
      <t>クンレン</t>
    </rPh>
    <rPh sb="21" eb="22">
      <t>セイ</t>
    </rPh>
    <rPh sb="22" eb="24">
      <t>コジン</t>
    </rPh>
    <rPh sb="24" eb="26">
      <t>フタン</t>
    </rPh>
    <phoneticPr fontId="29"/>
  </si>
  <si>
    <t>項　目</t>
    <phoneticPr fontId="29"/>
  </si>
  <si>
    <t>金　額（円）</t>
    <phoneticPr fontId="29"/>
  </si>
  <si>
    <t>代表者職・氏名：</t>
    <phoneticPr fontId="29"/>
  </si>
  <si>
    <t>（所在地：　　　　　　                     　　）</t>
    <phoneticPr fontId="26"/>
  </si>
  <si>
    <t>大阪府委託訓練事業（知識等習得・企業実習付コース）企画提案書</t>
    <phoneticPr fontId="26"/>
  </si>
  <si>
    <t>Ｌ04　精神保健福祉士養成コース</t>
    <rPh sb="4" eb="6">
      <t>セイシン</t>
    </rPh>
    <rPh sb="6" eb="8">
      <t>ホケン</t>
    </rPh>
    <rPh sb="8" eb="11">
      <t>フクシシ</t>
    </rPh>
    <rPh sb="11" eb="13">
      <t>ヨウセイ</t>
    </rPh>
    <phoneticPr fontId="29"/>
  </si>
  <si>
    <t>６ 科目名</t>
    <phoneticPr fontId="26"/>
  </si>
  <si>
    <t>７ 訓練実施施設名</t>
    <phoneticPr fontId="26"/>
  </si>
  <si>
    <t>商号又は名称</t>
    <rPh sb="0" eb="2">
      <t>ショウゴウ</t>
    </rPh>
    <rPh sb="2" eb="3">
      <t>マタ</t>
    </rPh>
    <rPh sb="4" eb="6">
      <t>メイショウ</t>
    </rPh>
    <phoneticPr fontId="29"/>
  </si>
  <si>
    <t>商号又は名称：</t>
    <rPh sb="0" eb="1">
      <t>ショウ</t>
    </rPh>
    <rPh sb="1" eb="2">
      <t>ゴウ</t>
    </rPh>
    <rPh sb="2" eb="3">
      <t>マタ</t>
    </rPh>
    <rPh sb="4" eb="5">
      <t>ナ</t>
    </rPh>
    <rPh sb="5" eb="6">
      <t>ショウ</t>
    </rPh>
    <phoneticPr fontId="26"/>
  </si>
  <si>
    <t>商号又は名称：</t>
    <rPh sb="0" eb="2">
      <t>ショウゴウ</t>
    </rPh>
    <rPh sb="2" eb="3">
      <t>マタ</t>
    </rPh>
    <rPh sb="4" eb="6">
      <t>メイショウ</t>
    </rPh>
    <phoneticPr fontId="29"/>
  </si>
  <si>
    <t>・就職先業界の社会課題とデータやデジタルによる解決【項目１】</t>
    <phoneticPr fontId="29"/>
  </si>
  <si>
    <t>教材の名称</t>
    <rPh sb="0" eb="2">
      <t>キョウザイ</t>
    </rPh>
    <rPh sb="3" eb="5">
      <t>メイショウ</t>
    </rPh>
    <phoneticPr fontId="29"/>
  </si>
  <si>
    <t>訓練生負担額計（1）+（2）</t>
    <phoneticPr fontId="29"/>
  </si>
  <si>
    <t>優先順位</t>
    <rPh sb="0" eb="4">
      <t>ユウセンジュンイ</t>
    </rPh>
    <phoneticPr fontId="29"/>
  </si>
  <si>
    <t>か月</t>
    <rPh sb="1" eb="2">
      <t>ツキ</t>
    </rPh>
    <phoneticPr fontId="29"/>
  </si>
  <si>
    <t>６月</t>
    <rPh sb="1" eb="2">
      <t>ガツ</t>
    </rPh>
    <phoneticPr fontId="29"/>
  </si>
  <si>
    <t>７月</t>
  </si>
  <si>
    <t>８月</t>
  </si>
  <si>
    <t>９月</t>
  </si>
  <si>
    <t>１０月</t>
  </si>
  <si>
    <t>１１月</t>
  </si>
  <si>
    <t>１２月</t>
  </si>
  <si>
    <t>１月</t>
    <rPh sb="1" eb="2">
      <t>ガツ</t>
    </rPh>
    <phoneticPr fontId="29"/>
  </si>
  <si>
    <t>２月</t>
    <rPh sb="1" eb="2">
      <t>ガツ</t>
    </rPh>
    <phoneticPr fontId="29"/>
  </si>
  <si>
    <t>３月</t>
    <rPh sb="1" eb="2">
      <t>ガツ</t>
    </rPh>
    <phoneticPr fontId="29"/>
  </si>
  <si>
    <t>３　訓練期間</t>
    <rPh sb="2" eb="4">
      <t>クンレン</t>
    </rPh>
    <rPh sb="4" eb="6">
      <t>キカン</t>
    </rPh>
    <phoneticPr fontId="29"/>
  </si>
  <si>
    <t>８ 1コース当たりの定員</t>
    <phoneticPr fontId="26"/>
  </si>
  <si>
    <t>９ 受託上限開講月数</t>
    <rPh sb="6" eb="8">
      <t>カイコウ</t>
    </rPh>
    <rPh sb="8" eb="9">
      <t>ツキ</t>
    </rPh>
    <phoneticPr fontId="26"/>
  </si>
  <si>
    <t>11 企画提案書添付書類</t>
    <phoneticPr fontId="26"/>
  </si>
  <si>
    <t>６　訓練科目の実施形態</t>
    <phoneticPr fontId="29"/>
  </si>
  <si>
    <t>８　企画提案書添付書類</t>
    <phoneticPr fontId="29"/>
  </si>
  <si>
    <t>定員数</t>
    <rPh sb="0" eb="2">
      <t>テイイン</t>
    </rPh>
    <rPh sb="2" eb="3">
      <t>スウ</t>
    </rPh>
    <phoneticPr fontId="29"/>
  </si>
  <si>
    <t>12　託児可能人数</t>
    <phoneticPr fontId="26"/>
  </si>
  <si>
    <t>13　託児実施施設名</t>
    <phoneticPr fontId="26"/>
  </si>
  <si>
    <t>14 団体名・企業名</t>
    <phoneticPr fontId="26"/>
  </si>
  <si>
    <t>・就職先で想定されるハードウェア、ソフトウェアの活用【項目10】</t>
    <phoneticPr fontId="29"/>
  </si>
  <si>
    <t>デジタルリテラシーを含むカリキュラムチェックシート</t>
    <phoneticPr fontId="29"/>
  </si>
  <si>
    <t>経費合計</t>
    <rPh sb="0" eb="1">
      <t>ヘ</t>
    </rPh>
    <rPh sb="1" eb="2">
      <t>ヒ</t>
    </rPh>
    <rPh sb="2" eb="4">
      <t>ゴウケイ</t>
    </rPh>
    <phoneticPr fontId="29"/>
  </si>
  <si>
    <t>商号又は名称：</t>
    <phoneticPr fontId="29"/>
  </si>
  <si>
    <t xml:space="preserve"> 大阪府が実施する次の委託訓練を受託したく企画提案書を提出します。</t>
    <phoneticPr fontId="29"/>
  </si>
  <si>
    <t>大阪府知事　様</t>
    <phoneticPr fontId="29"/>
  </si>
  <si>
    <t>大阪府委託訓練事業（長期高度人材育成コース）企画提案書</t>
    <phoneticPr fontId="29"/>
  </si>
  <si>
    <t>３　受託を希望する定員数・
　　最少開講人数等</t>
    <rPh sb="2" eb="4">
      <t>ジュタク</t>
    </rPh>
    <rPh sb="5" eb="7">
      <t>キボウ</t>
    </rPh>
    <rPh sb="9" eb="11">
      <t>テイイン</t>
    </rPh>
    <rPh sb="11" eb="12">
      <t>スウ</t>
    </rPh>
    <rPh sb="16" eb="20">
      <t>サイショウカイコウ</t>
    </rPh>
    <rPh sb="20" eb="22">
      <t>ニンズウ</t>
    </rPh>
    <rPh sb="22" eb="23">
      <t>トウ</t>
    </rPh>
    <phoneticPr fontId="29"/>
  </si>
  <si>
    <t>２　科目番号・科目名</t>
    <phoneticPr fontId="29"/>
  </si>
  <si>
    <t>※L01・L02を提案する場合は、
　受託希望定員数の優先順位を
　記入すること。</t>
    <rPh sb="19" eb="21">
      <t>ジュタク</t>
    </rPh>
    <rPh sb="21" eb="23">
      <t>キボウ</t>
    </rPh>
    <rPh sb="23" eb="26">
      <t>テイインスウ</t>
    </rPh>
    <rPh sb="27" eb="31">
      <t>ユウセンジュンイ</t>
    </rPh>
    <rPh sb="34" eb="36">
      <t>キニュウ</t>
    </rPh>
    <phoneticPr fontId="29"/>
  </si>
  <si>
    <t>※訓練期間を選択できる科目は、
　訓練期間を選択すること。</t>
    <phoneticPr fontId="29"/>
  </si>
  <si>
    <t>様式第Ａ－５号　</t>
  </si>
  <si>
    <t>　①　パソコンの設置の有無</t>
    <rPh sb="8" eb="10">
      <t>セッチ</t>
    </rPh>
    <rPh sb="11" eb="13">
      <t>ウム</t>
    </rPh>
    <phoneticPr fontId="29"/>
  </si>
  <si>
    <t>　②（パソコンを設置している場合）設置台数　</t>
    <rPh sb="8" eb="10">
      <t>セッチ</t>
    </rPh>
    <rPh sb="14" eb="16">
      <t>バアイ</t>
    </rPh>
    <rPh sb="17" eb="19">
      <t>セッチ</t>
    </rPh>
    <rPh sb="19" eb="21">
      <t>ダイスウ</t>
    </rPh>
    <phoneticPr fontId="29"/>
  </si>
  <si>
    <t>スマートフォン、タブレット等のハードウェア、JavaやPython等の代表的なプログラミング言語の特徴・利用方法等</t>
    <phoneticPr fontId="43"/>
  </si>
  <si>
    <t>介護・美容・飲食・病院・流通等のデジタル活用による効率化の事例の紹介等</t>
    <phoneticPr fontId="43"/>
  </si>
  <si>
    <t>eコマース、デリバリーサービス等の事例の紹介等</t>
    <phoneticPr fontId="43"/>
  </si>
  <si>
    <t>小売・流通業界・観光業界等の事例の紹介等</t>
    <phoneticPr fontId="43"/>
  </si>
  <si>
    <t>ZOOM、Teams等の代表的なWEB会議用ソフト、グループウェアの利用方法・紹介等</t>
    <phoneticPr fontId="43"/>
  </si>
  <si>
    <t>POSシステム、キャッシュレス決済、モバイルPOSレジ、電子カルテ、介護ソフト、施工管理や勤怠管理のICT化導入、生成ＡＩの活用事例の紹介等</t>
    <phoneticPr fontId="43"/>
  </si>
  <si>
    <t>オフィスソフトの操作（就職先での報告書やリーフレット等の作成で使用が想定される文字のサイズやフォントを変更した文書作成、就職先での資料作成、データ管理等で使用が想定される基本的な関数、表作成などのレベルのものに限る）等</t>
    <phoneticPr fontId="43"/>
  </si>
  <si>
    <t>会計ソフト、医療事務システム、CADシステム、CMSなどの利用方法・紹介等</t>
    <phoneticPr fontId="43"/>
  </si>
  <si>
    <t>デジタルデータに係る情報セキュリティの重要性、情報セキュリティ事故の原因、個人がとるべきセキュリティ対策等</t>
    <phoneticPr fontId="43"/>
  </si>
  <si>
    <t>投稿内容、ネットエチケット等の注意点</t>
    <phoneticPr fontId="43"/>
  </si>
  <si>
    <t>顧客等のデジタルデータを扱う際の個人情報保護法、画像等のデジタルデータを扱う際の著作権などのルール等</t>
    <phoneticPr fontId="43"/>
  </si>
  <si>
    <t>効果的なSNS広報の事例、データ・デジタル技術を活用した顧客・ユーザー行動の分析の紹介等</t>
    <phoneticPr fontId="43"/>
  </si>
  <si>
    <t>【訓練期間が１年間の課程】</t>
    <phoneticPr fontId="29"/>
  </si>
  <si>
    <t>区　分</t>
    <phoneticPr fontId="29"/>
  </si>
  <si>
    <t>常勤･
非常勤
の別</t>
    <phoneticPr fontId="29"/>
  </si>
  <si>
    <t>（※文字サイズ10.5ポイント以上、行追加可、上限Ａ４片面２枚）</t>
    <rPh sb="18" eb="19">
      <t>ギョウ</t>
    </rPh>
    <rPh sb="19" eb="21">
      <t>ツイカ</t>
    </rPh>
    <rPh sb="21" eb="22">
      <t>カ</t>
    </rPh>
    <rPh sb="23" eb="25">
      <t>ジョウゲン</t>
    </rPh>
    <rPh sb="27" eb="29">
      <t>カタメン</t>
    </rPh>
    <rPh sb="30" eb="31">
      <t>マイ</t>
    </rPh>
    <phoneticPr fontId="29"/>
  </si>
  <si>
    <t>【求人ニーズ】
【求職ニーズ】</t>
    <rPh sb="1" eb="3">
      <t>キュウジン</t>
    </rPh>
    <rPh sb="12" eb="14">
      <t>キュウショク</t>
    </rPh>
    <phoneticPr fontId="29"/>
  </si>
  <si>
    <t>様式第Ａ－15号</t>
  </si>
  <si>
    <t>（※文字サイズ10.5ポイント以上、行追加可、上限Ａ４片面２枚）</t>
    <phoneticPr fontId="29"/>
  </si>
  <si>
    <t>※「1人１月当たり経費（A）」、「消費税１０％（B）」欄については
　　端数が生じた場合、小数点以下を切り捨てること。</t>
    <phoneticPr fontId="29"/>
  </si>
  <si>
    <t>消費税１０％（Ｂ）</t>
    <phoneticPr fontId="29"/>
  </si>
  <si>
    <t>科目名：</t>
  </si>
  <si>
    <t>代表者職・氏名</t>
    <phoneticPr fontId="29"/>
  </si>
  <si>
    <t>※（　）内は、開講可能な最少人数を、定員の５割以下で設定・記入すること。</t>
    <rPh sb="7" eb="9">
      <t>カイコウ</t>
    </rPh>
    <rPh sb="9" eb="11">
      <t>カノウ</t>
    </rPh>
    <rPh sb="12" eb="16">
      <t>サイショウニンズウ</t>
    </rPh>
    <rPh sb="26" eb="28">
      <t>セッテイ</t>
    </rPh>
    <phoneticPr fontId="26"/>
  </si>
  <si>
    <t>10 1コース1人1月当たり
　 の訓練実施経費</t>
    <rPh sb="8" eb="9">
      <t>ニン</t>
    </rPh>
    <phoneticPr fontId="26"/>
  </si>
  <si>
    <t>科目名（　　　　　　　　　　　　　　　）</t>
    <rPh sb="0" eb="3">
      <t>カモクメイ</t>
    </rPh>
    <phoneticPr fontId="29"/>
  </si>
  <si>
    <t>開講可能
最少人数</t>
    <rPh sb="0" eb="2">
      <t>カイコウ</t>
    </rPh>
    <rPh sb="2" eb="4">
      <t>カノウ</t>
    </rPh>
    <rPh sb="5" eb="7">
      <t>サイショウ</t>
    </rPh>
    <rPh sb="7" eb="9">
      <t>ニンズウ</t>
    </rPh>
    <phoneticPr fontId="29"/>
  </si>
  <si>
    <t>※開講可能最少人数は、
　各定員ごとに、定員の5割以下で
　設定・記入すること。</t>
    <rPh sb="1" eb="3">
      <t>カイコウ</t>
    </rPh>
    <rPh sb="3" eb="5">
      <t>カノウ</t>
    </rPh>
    <rPh sb="5" eb="7">
      <t>サイショウ</t>
    </rPh>
    <rPh sb="7" eb="9">
      <t>ニンズウ</t>
    </rPh>
    <rPh sb="13" eb="16">
      <t>カクテイイン</t>
    </rPh>
    <rPh sb="20" eb="22">
      <t>テイイン</t>
    </rPh>
    <rPh sb="24" eb="25">
      <t>ワリ</t>
    </rPh>
    <rPh sb="25" eb="27">
      <t>イカ</t>
    </rPh>
    <rPh sb="30" eb="32">
      <t>セッテイ</t>
    </rPh>
    <rPh sb="33" eb="35">
      <t>キニュウ</t>
    </rPh>
    <phoneticPr fontId="29"/>
  </si>
  <si>
    <t>７　1コース1人1月当たりの
　　訓練実施経費</t>
    <phoneticPr fontId="29"/>
  </si>
  <si>
    <t>講師名簿</t>
    <phoneticPr fontId="29"/>
  </si>
  <si>
    <t>開講時間</t>
    <phoneticPr fontId="29"/>
  </si>
  <si>
    <t>※訓練でパソコンを使用する場合は、定員数に講師使用分を加えた台数以上を設置すること。</t>
    <rPh sb="35" eb="37">
      <t>セッチ</t>
    </rPh>
    <phoneticPr fontId="29"/>
  </si>
  <si>
    <t>※使用する教室の平面図（教室名・教室面積を明記したもの）を添付してください。</t>
    <rPh sb="12" eb="15">
      <t>キョウシツメイ</t>
    </rPh>
    <rPh sb="16" eb="20">
      <t>キョウシツメンセキ</t>
    </rPh>
    <rPh sb="21" eb="23">
      <t>メイキ</t>
    </rPh>
    <phoneticPr fontId="29"/>
  </si>
  <si>
    <t>区分</t>
    <rPh sb="0" eb="2">
      <t>クブン</t>
    </rPh>
    <phoneticPr fontId="43"/>
  </si>
  <si>
    <t>科目名</t>
    <rPh sb="0" eb="3">
      <t>カモクメイ</t>
    </rPh>
    <phoneticPr fontId="43"/>
  </si>
  <si>
    <t>訓練
期間</t>
    <rPh sb="0" eb="2">
      <t>クンレン</t>
    </rPh>
    <rPh sb="3" eb="5">
      <t>キカン</t>
    </rPh>
    <phoneticPr fontId="43"/>
  </si>
  <si>
    <t>開講月</t>
    <rPh sb="0" eb="3">
      <t>カイコウヅキ</t>
    </rPh>
    <phoneticPr fontId="43"/>
  </si>
  <si>
    <t>ｺｰｽ数</t>
    <rPh sb="3" eb="4">
      <t>スウ</t>
    </rPh>
    <phoneticPr fontId="43"/>
  </si>
  <si>
    <t>定員</t>
    <rPh sb="0" eb="2">
      <t>テイイン</t>
    </rPh>
    <phoneticPr fontId="43"/>
  </si>
  <si>
    <t>デジタル系科目</t>
    <rPh sb="4" eb="5">
      <t>ケイ</t>
    </rPh>
    <rPh sb="5" eb="7">
      <t>カモク</t>
    </rPh>
    <phoneticPr fontId="43"/>
  </si>
  <si>
    <t>R01</t>
    <phoneticPr fontId="43"/>
  </si>
  <si>
    <t>R02</t>
  </si>
  <si>
    <t>R03</t>
  </si>
  <si>
    <t>R04</t>
  </si>
  <si>
    <t>R05</t>
  </si>
  <si>
    <t>R06</t>
  </si>
  <si>
    <t>R07</t>
  </si>
  <si>
    <t>R08</t>
  </si>
  <si>
    <t>R09</t>
  </si>
  <si>
    <t>R10</t>
  </si>
  <si>
    <t>R11</t>
  </si>
  <si>
    <t>R12</t>
  </si>
  <si>
    <t>R13</t>
  </si>
  <si>
    <t>R14</t>
  </si>
  <si>
    <t>R15</t>
  </si>
  <si>
    <t>R16</t>
  </si>
  <si>
    <t>R17</t>
  </si>
  <si>
    <t>介護系科目</t>
    <rPh sb="0" eb="3">
      <t>カイゴケイ</t>
    </rPh>
    <rPh sb="3" eb="5">
      <t>カモク</t>
    </rPh>
    <phoneticPr fontId="43"/>
  </si>
  <si>
    <t>R18</t>
  </si>
  <si>
    <t>R19</t>
  </si>
  <si>
    <t>R20</t>
  </si>
  <si>
    <t>R21</t>
  </si>
  <si>
    <t>R22</t>
  </si>
  <si>
    <t>R23</t>
  </si>
  <si>
    <t>R24</t>
  </si>
  <si>
    <t>R25</t>
  </si>
  <si>
    <t>R26</t>
  </si>
  <si>
    <t>R27</t>
  </si>
  <si>
    <t>R28</t>
  </si>
  <si>
    <t>事務系科目</t>
    <rPh sb="0" eb="3">
      <t>ジムケイ</t>
    </rPh>
    <rPh sb="3" eb="5">
      <t>カモク</t>
    </rPh>
    <phoneticPr fontId="43"/>
  </si>
  <si>
    <t>R29</t>
  </si>
  <si>
    <t>R30</t>
  </si>
  <si>
    <t>R31</t>
  </si>
  <si>
    <t>R32</t>
  </si>
  <si>
    <t>R33</t>
  </si>
  <si>
    <t>R34</t>
  </si>
  <si>
    <t>R35</t>
  </si>
  <si>
    <t>R36</t>
  </si>
  <si>
    <t>R37</t>
  </si>
  <si>
    <t>R38</t>
  </si>
  <si>
    <t>R39</t>
  </si>
  <si>
    <t>R40</t>
  </si>
  <si>
    <t>R41</t>
  </si>
  <si>
    <t>R42</t>
  </si>
  <si>
    <t>R43</t>
  </si>
  <si>
    <t>企業実習付コース</t>
    <rPh sb="0" eb="2">
      <t>キギョウ</t>
    </rPh>
    <rPh sb="2" eb="5">
      <t>ジッシュウツキ</t>
    </rPh>
    <phoneticPr fontId="34"/>
  </si>
  <si>
    <t>D01</t>
    <phoneticPr fontId="43"/>
  </si>
  <si>
    <t>D04</t>
  </si>
  <si>
    <t>D05</t>
  </si>
  <si>
    <t>D06</t>
  </si>
  <si>
    <t>D07</t>
  </si>
  <si>
    <t>長期高度人材育成コース</t>
    <rPh sb="0" eb="2">
      <t>チョウキ</t>
    </rPh>
    <rPh sb="2" eb="4">
      <t>コウド</t>
    </rPh>
    <rPh sb="4" eb="6">
      <t>ジンザイ</t>
    </rPh>
    <rPh sb="6" eb="8">
      <t>イクセイ</t>
    </rPh>
    <phoneticPr fontId="34"/>
  </si>
  <si>
    <t>国家資格</t>
    <rPh sb="0" eb="4">
      <t>コッカシカク</t>
    </rPh>
    <phoneticPr fontId="34"/>
  </si>
  <si>
    <t>L01</t>
    <phoneticPr fontId="34"/>
  </si>
  <si>
    <t>L02</t>
    <phoneticPr fontId="34"/>
  </si>
  <si>
    <t>L03</t>
  </si>
  <si>
    <t>L04</t>
  </si>
  <si>
    <t>L05</t>
    <phoneticPr fontId="43"/>
  </si>
  <si>
    <r>
      <t xml:space="preserve">科目名
</t>
    </r>
    <r>
      <rPr>
        <sz val="6"/>
        <color rgb="FFFF0000"/>
        <rFont val="ＭＳ ゴシック"/>
        <family val="3"/>
        <charset val="128"/>
      </rPr>
      <t>※自由提案科目は手入力してください。</t>
    </r>
    <rPh sb="0" eb="3">
      <t>カモクメイ</t>
    </rPh>
    <phoneticPr fontId="29"/>
  </si>
  <si>
    <r>
      <t>５　未選定開講月</t>
    </r>
    <r>
      <rPr>
        <sz val="10"/>
        <rFont val="ＭＳ ゴシック"/>
        <family val="3"/>
        <charset val="128"/>
      </rPr>
      <t>の開講協議</t>
    </r>
    <r>
      <rPr>
        <sz val="8"/>
        <rFont val="ＭＳ ゴシック"/>
        <family val="3"/>
        <charset val="128"/>
      </rPr>
      <t xml:space="preserve">
※希望する場合は〇を、希望しない場合は✕を選択すること。</t>
    </r>
    <rPh sb="2" eb="8">
      <t>ミセンテイカイコウヅキ</t>
    </rPh>
    <rPh sb="9" eb="11">
      <t>カイコウ</t>
    </rPh>
    <rPh sb="11" eb="13">
      <t>キョウギ</t>
    </rPh>
    <rPh sb="16" eb="18">
      <t>キボウ</t>
    </rPh>
    <rPh sb="20" eb="22">
      <t>バアイ</t>
    </rPh>
    <rPh sb="26" eb="28">
      <t>キボウ</t>
    </rPh>
    <rPh sb="31" eb="33">
      <t>バアイ</t>
    </rPh>
    <rPh sb="36" eb="38">
      <t>センタク</t>
    </rPh>
    <phoneticPr fontId="29"/>
  </si>
  <si>
    <t>　</t>
  </si>
  <si>
    <r>
      <t xml:space="preserve">１ 訓練の種別
</t>
    </r>
    <r>
      <rPr>
        <sz val="6"/>
        <rFont val="ＭＳ ゴシック"/>
        <family val="3"/>
        <charset val="128"/>
      </rPr>
      <t>※いずれかに○を選択すること。</t>
    </r>
    <phoneticPr fontId="26"/>
  </si>
  <si>
    <r>
      <t>【託児サービスの提案】
いずれかにチェックし、</t>
    </r>
    <r>
      <rPr>
        <sz val="11"/>
        <rFont val="ＭＳ ゴシック"/>
        <family val="3"/>
        <charset val="128"/>
      </rPr>
      <t>有の場合下記も記入すること。</t>
    </r>
    <rPh sb="1" eb="3">
      <t>タクジ</t>
    </rPh>
    <rPh sb="8" eb="10">
      <t>テイアン</t>
    </rPh>
    <rPh sb="23" eb="24">
      <t>アリ</t>
    </rPh>
    <rPh sb="25" eb="27">
      <t>バアイ</t>
    </rPh>
    <rPh sb="27" eb="29">
      <t>カキ</t>
    </rPh>
    <rPh sb="30" eb="32">
      <t>キニュウ</t>
    </rPh>
    <phoneticPr fontId="26"/>
  </si>
  <si>
    <r>
      <t xml:space="preserve">教室面積
(㎡)
</t>
    </r>
    <r>
      <rPr>
        <sz val="8"/>
        <rFont val="ＭＳ ゴシック"/>
        <family val="3"/>
        <charset val="128"/>
      </rPr>
      <t>※事務所・休憩エリアは含まない</t>
    </r>
    <phoneticPr fontId="29"/>
  </si>
  <si>
    <r>
      <t>①　休講曜日：原則として　</t>
    </r>
    <r>
      <rPr>
        <u/>
        <sz val="10.5"/>
        <rFont val="ＭＳ ゴシック"/>
        <family val="3"/>
        <charset val="128"/>
      </rPr>
      <t>土・日・祝日　</t>
    </r>
    <phoneticPr fontId="29"/>
  </si>
  <si>
    <t>５　受託上限コース数</t>
    <phoneticPr fontId="29"/>
  </si>
  <si>
    <t>コース数：１</t>
    <rPh sb="3" eb="4">
      <t>スウ</t>
    </rPh>
    <phoneticPr fontId="29"/>
  </si>
  <si>
    <t>令和５</t>
    <rPh sb="0" eb="2">
      <t>レイワ</t>
    </rPh>
    <phoneticPr fontId="29"/>
  </si>
  <si>
    <t>令和６</t>
    <rPh sb="0" eb="2">
      <t>レイワ</t>
    </rPh>
    <phoneticPr fontId="29"/>
  </si>
  <si>
    <t>無</t>
    <rPh sb="0" eb="1">
      <t>ナシ</t>
    </rPh>
    <phoneticPr fontId="29"/>
  </si>
  <si>
    <t>有</t>
    <rPh sb="0" eb="1">
      <t>ア</t>
    </rPh>
    <phoneticPr fontId="29"/>
  </si>
  <si>
    <t>台</t>
    <rPh sb="0" eb="1">
      <t>ダイ</t>
    </rPh>
    <phoneticPr fontId="29"/>
  </si>
  <si>
    <t>所在地</t>
    <rPh sb="0" eb="3">
      <t>ショザイチ</t>
    </rPh>
    <phoneticPr fontId="29"/>
  </si>
  <si>
    <t>所在地：</t>
    <rPh sb="0" eb="1">
      <t>ショ</t>
    </rPh>
    <rPh sb="1" eb="2">
      <t>ザイ</t>
    </rPh>
    <rPh sb="2" eb="3">
      <t>チ</t>
    </rPh>
    <phoneticPr fontId="26"/>
  </si>
  <si>
    <t>所在地：</t>
    <rPh sb="0" eb="3">
      <t>ショザイチ</t>
    </rPh>
    <rPh sb="3" eb="4">
      <t>ショ</t>
    </rPh>
    <phoneticPr fontId="29"/>
  </si>
  <si>
    <t>１人１月当たり経費（Ａ）</t>
    <phoneticPr fontId="29"/>
  </si>
  <si>
    <t>別紙様式第Ａ－３号から第Ｃ－10号まで及び任意様式のとおり</t>
    <phoneticPr fontId="26"/>
  </si>
  <si>
    <r>
      <rPr>
        <sz val="10"/>
        <rFont val="ＭＳ ゴシック"/>
        <family val="3"/>
        <charset val="128"/>
      </rPr>
      <t>【</t>
    </r>
    <r>
      <rPr>
        <u/>
        <sz val="10"/>
        <rFont val="ＭＳ ゴシック"/>
        <family val="3"/>
        <charset val="128"/>
      </rPr>
      <t xml:space="preserve">企業実習付コース 企業実習受入先及び所在市町村名】
</t>
    </r>
    <r>
      <rPr>
        <sz val="10"/>
        <rFont val="ＭＳ ゴシック"/>
        <family val="3"/>
        <charset val="128"/>
      </rPr>
      <t>　※訓練導入講習は原則受注者において実施とするが、再委託する場合は、訪問先企業を記入すること。
　※枠内に書ききれない場合は別紙（任意様式）に記入し添付すること。</t>
    </r>
    <rPh sb="38" eb="41">
      <t>ジュチュウシャ</t>
    </rPh>
    <phoneticPr fontId="26"/>
  </si>
  <si>
    <t>別紙様式第Ａ－３号から第Ｃ－10号まで及び任意様式のとおり</t>
    <phoneticPr fontId="29"/>
  </si>
  <si>
    <t>※提案する科目の該当欄（　）に
　○印を記入すること。
※L03からL05の科目を提案する場合は、
　科目の該当欄【　】に長期仕様書
　L-13「８訓練内容(1)」の該当する番号を
　記入すること。
※L05の科目を提案する場合は、
　科目名を併せて記入すること。</t>
    <rPh sb="63" eb="65">
      <t>チョウキ</t>
    </rPh>
    <rPh sb="108" eb="110">
      <t>カモク</t>
    </rPh>
    <rPh sb="111" eb="113">
      <t>テイアン</t>
    </rPh>
    <rPh sb="115" eb="117">
      <t>バアイ</t>
    </rPh>
    <rPh sb="121" eb="124">
      <t>カモクメイ</t>
    </rPh>
    <rPh sb="125" eb="126">
      <t>アワ</t>
    </rPh>
    <rPh sb="128" eb="130">
      <t>キニュウ</t>
    </rPh>
    <phoneticPr fontId="29"/>
  </si>
  <si>
    <t>訓練内容の該当する番号
(仕様書L-13の８訓練内容(１)）
※L03からL05の科目のみ選択</t>
    <phoneticPr fontId="29"/>
  </si>
  <si>
    <t>提案する科目と同じ訓練期間の直近２か年の実績を記入すること。</t>
    <rPh sb="0" eb="2">
      <t>テイアン</t>
    </rPh>
    <rPh sb="4" eb="6">
      <t>カモク</t>
    </rPh>
    <rPh sb="7" eb="8">
      <t>オナ</t>
    </rPh>
    <rPh sb="9" eb="11">
      <t>クンレン</t>
    </rPh>
    <rPh sb="11" eb="13">
      <t>キカン</t>
    </rPh>
    <rPh sb="14" eb="16">
      <t>チョッキン</t>
    </rPh>
    <rPh sb="18" eb="19">
      <t>ネン</t>
    </rPh>
    <rPh sb="20" eb="22">
      <t>ジッセキ</t>
    </rPh>
    <rPh sb="23" eb="25">
      <t>キニュウ</t>
    </rPh>
    <phoneticPr fontId="34"/>
  </si>
  <si>
    <t>「本科の課程名」、「在学期間」には、提案する科目と同じ科目の本科の課程名、在学期間を記入すること。また、夜間・土日のみの学科は記入しないこと。</t>
    <rPh sb="1" eb="3">
      <t>ホンカ</t>
    </rPh>
    <rPh sb="10" eb="12">
      <t>ザイガク</t>
    </rPh>
    <rPh sb="12" eb="14">
      <t>キカン</t>
    </rPh>
    <rPh sb="18" eb="20">
      <t>テイアン</t>
    </rPh>
    <rPh sb="22" eb="24">
      <t>カモク</t>
    </rPh>
    <rPh sb="25" eb="26">
      <t>オナ</t>
    </rPh>
    <rPh sb="27" eb="29">
      <t>カモク</t>
    </rPh>
    <rPh sb="30" eb="32">
      <t>ホンカ</t>
    </rPh>
    <rPh sb="33" eb="35">
      <t>カテイ</t>
    </rPh>
    <rPh sb="35" eb="36">
      <t>メイ</t>
    </rPh>
    <rPh sb="37" eb="39">
      <t>ザイガク</t>
    </rPh>
    <rPh sb="39" eb="41">
      <t>キカン</t>
    </rPh>
    <rPh sb="42" eb="44">
      <t>キニュウ</t>
    </rPh>
    <rPh sb="52" eb="54">
      <t>ヤカン</t>
    </rPh>
    <rPh sb="55" eb="57">
      <t>ドニチ</t>
    </rPh>
    <rPh sb="60" eb="62">
      <t>ガッカ</t>
    </rPh>
    <rPh sb="63" eb="65">
      <t>キニュウ</t>
    </rPh>
    <phoneticPr fontId="34"/>
  </si>
  <si>
    <t>国家資格合格率は、訓練内容の該当する番号(仕様書L-13の８訓練内容（１））が１又は２である場合に記入すること。（介護福祉士及び保育士を除く、その他の養成コースのみ記入）</t>
    <rPh sb="0" eb="2">
      <t>コッカ</t>
    </rPh>
    <rPh sb="2" eb="4">
      <t>シカク</t>
    </rPh>
    <rPh sb="4" eb="6">
      <t>ゴウカク</t>
    </rPh>
    <rPh sb="6" eb="7">
      <t>リツ</t>
    </rPh>
    <rPh sb="40" eb="41">
      <t>マタ</t>
    </rPh>
    <rPh sb="46" eb="48">
      <t>バアイ</t>
    </rPh>
    <rPh sb="49" eb="51">
      <t>キニュウ</t>
    </rPh>
    <rPh sb="73" eb="74">
      <t>タ</t>
    </rPh>
    <rPh sb="75" eb="77">
      <t>ヨウセイ</t>
    </rPh>
    <rPh sb="82" eb="84">
      <t>キニュウ</t>
    </rPh>
    <phoneticPr fontId="34"/>
  </si>
  <si>
    <t>国家資格合格率は、全国平均の合格率と事業者の合格実績を記入すること。（介護福祉士及び保育士を除く、その他の養成コースのみ記入）</t>
    <rPh sb="0" eb="2">
      <t>コッカ</t>
    </rPh>
    <rPh sb="2" eb="4">
      <t>シカク</t>
    </rPh>
    <rPh sb="4" eb="6">
      <t>ゴウカク</t>
    </rPh>
    <rPh sb="6" eb="7">
      <t>リツ</t>
    </rPh>
    <rPh sb="9" eb="11">
      <t>ゼンコク</t>
    </rPh>
    <rPh sb="11" eb="13">
      <t>ヘイキン</t>
    </rPh>
    <rPh sb="14" eb="16">
      <t>ゴウカク</t>
    </rPh>
    <rPh sb="16" eb="17">
      <t>リツ</t>
    </rPh>
    <rPh sb="18" eb="21">
      <t>ジギョウシャ</t>
    </rPh>
    <rPh sb="22" eb="24">
      <t>ゴウカク</t>
    </rPh>
    <rPh sb="24" eb="26">
      <t>ジッセキ</t>
    </rPh>
    <rPh sb="27" eb="29">
      <t>キニュウ</t>
    </rPh>
    <rPh sb="51" eb="52">
      <t>タ</t>
    </rPh>
    <rPh sb="53" eb="55">
      <t>ヨウセイ</t>
    </rPh>
    <rPh sb="60" eb="62">
      <t>キニュウ</t>
    </rPh>
    <phoneticPr fontId="34"/>
  </si>
  <si>
    <t>担当予定科目
（注１）</t>
    <rPh sb="8" eb="9">
      <t>チュウ</t>
    </rPh>
    <phoneticPr fontId="29"/>
  </si>
  <si>
    <t>担当科目
講師
経験年数
（注２）</t>
    <rPh sb="5" eb="7">
      <t>コウシ</t>
    </rPh>
    <rPh sb="14" eb="15">
      <t>チュウ</t>
    </rPh>
    <phoneticPr fontId="29"/>
  </si>
  <si>
    <t>担当科目
実務
経験年数
（注３）</t>
    <rPh sb="5" eb="7">
      <t>ジツム</t>
    </rPh>
    <rPh sb="14" eb="15">
      <t>チュウ</t>
    </rPh>
    <phoneticPr fontId="29"/>
  </si>
  <si>
    <t>担当予定科目に関する
資格・免許等（注４）</t>
    <rPh sb="0" eb="2">
      <t>タントウ</t>
    </rPh>
    <rPh sb="2" eb="6">
      <t>ヨテイカモク</t>
    </rPh>
    <rPh sb="7" eb="8">
      <t>カン</t>
    </rPh>
    <rPh sb="11" eb="13">
      <t>シカク</t>
    </rPh>
    <rPh sb="14" eb="16">
      <t>メンキョ</t>
    </rPh>
    <rPh sb="16" eb="17">
      <t>トウ</t>
    </rPh>
    <rPh sb="18" eb="19">
      <t>チュウ</t>
    </rPh>
    <phoneticPr fontId="29"/>
  </si>
  <si>
    <t>使用科目
（注１）</t>
    <rPh sb="0" eb="2">
      <t>シヨウ</t>
    </rPh>
    <rPh sb="6" eb="7">
      <t>チュウ</t>
    </rPh>
    <phoneticPr fontId="29"/>
  </si>
  <si>
    <t>【訓練対象者】
【対象者として想定した理由】
【就職できない要因】</t>
    <rPh sb="1" eb="3">
      <t>クンレン</t>
    </rPh>
    <rPh sb="3" eb="5">
      <t>タイショウ</t>
    </rPh>
    <rPh sb="5" eb="6">
      <t>シャ</t>
    </rPh>
    <rPh sb="12" eb="15">
      <t>タイショウシャ</t>
    </rPh>
    <rPh sb="18" eb="20">
      <t>ソウテイ</t>
    </rPh>
    <rPh sb="22" eb="24">
      <t>リユウ</t>
    </rPh>
    <rPh sb="30" eb="32">
      <t>シュウショク</t>
    </rPh>
    <rPh sb="36" eb="38">
      <t>ヨウイン</t>
    </rPh>
    <phoneticPr fontId="29"/>
  </si>
  <si>
    <t>⑩その他 （項目：　　　　　　　　　　　　　　　　　 ）</t>
    <phoneticPr fontId="29"/>
  </si>
  <si>
    <t>※１０</t>
    <phoneticPr fontId="29"/>
  </si>
  <si>
    <t>⑦中退者正社員就職者数及び⑧卒業者正社員就職者数は、介護福祉士及び保育士を除く、その他の養成コースのみ記入すること。</t>
    <rPh sb="1" eb="4">
      <t>チュウタイシャ</t>
    </rPh>
    <rPh sb="4" eb="11">
      <t>セイシャインシュウショクシャスウ</t>
    </rPh>
    <rPh sb="11" eb="12">
      <t>オヨ</t>
    </rPh>
    <rPh sb="14" eb="17">
      <t>ソツギョウシャ</t>
    </rPh>
    <rPh sb="17" eb="24">
      <t>セイシャインシュウショクシャスウ</t>
    </rPh>
    <rPh sb="51" eb="53">
      <t>キニュウ</t>
    </rPh>
    <phoneticPr fontId="29"/>
  </si>
  <si>
    <t>※実習着、ジャージ、帽子、靴、傷害保険料、生協会費・自治会費等、
　通常、訓練生の所有物になる物や個人負担としているものについて、すべて記入すること。
※国家資格の取得を修了要件とする場合は受験料や登録手数料等を記入すること。
　（介護福祉士・保育士コースを含む）
※養成課程を修了するために必須の実習等で発生する健康診断等の費用は個人負担とせず、
　原則として訓練実施経費に含めること。
　ただし、本科生の個人負担としている場合は、別途、大阪府と協議すること。
※個人負担となるものであっても、養成課程を修了するための必須要件とならない行事等(学園祭・卒業旅行等)
　に係る費用は含めないこと。
※職業訓練生総合保険を加入必須とする場合は、必ず記入すること。</t>
    <rPh sb="153" eb="155">
      <t>ハッセイ</t>
    </rPh>
    <rPh sb="161" eb="162">
      <t>ナド</t>
    </rPh>
    <rPh sb="181" eb="187">
      <t>クンレンジッシケイヒ</t>
    </rPh>
    <rPh sb="323" eb="325">
      <t>キニュウ</t>
    </rPh>
    <phoneticPr fontId="29"/>
  </si>
  <si>
    <t>デジタル人材育成科（自由提案）【20人定員】</t>
  </si>
  <si>
    <t>保育人材養成科（３か月）【20人定員】</t>
  </si>
  <si>
    <t>宅建士・ＦＰ・簿記マスター科（３か月）【20人定員】</t>
  </si>
  <si>
    <t>直近２か年の実績とは、１年間の課程は令和６年度及び令和７年度の入学生、２年間の課程は令和５年度及び令和６年度の入学生の実績をいう。</t>
    <rPh sb="47" eb="48">
      <t>オヨ</t>
    </rPh>
    <phoneticPr fontId="29"/>
  </si>
  <si>
    <r>
      <t>直近２か年の入学年度における就職状況（令和８年３月卒業まで）</t>
    </r>
    <r>
      <rPr>
        <sz val="11"/>
        <rFont val="ＭＳ ゴシック"/>
        <family val="3"/>
        <charset val="128"/>
      </rPr>
      <t>※長期高度人材育成コース提案事業者のみ</t>
    </r>
    <rPh sb="0" eb="2">
      <t>チョッキン</t>
    </rPh>
    <rPh sb="6" eb="8">
      <t>ニュウガク</t>
    </rPh>
    <rPh sb="8" eb="10">
      <t>ネンド</t>
    </rPh>
    <rPh sb="14" eb="16">
      <t>シュウショク</t>
    </rPh>
    <rPh sb="16" eb="18">
      <t>ジョウキョウ</t>
    </rPh>
    <rPh sb="19" eb="21">
      <t>レイワ</t>
    </rPh>
    <rPh sb="22" eb="23">
      <t>ネン</t>
    </rPh>
    <rPh sb="24" eb="25">
      <t>ガツ</t>
    </rPh>
    <rPh sb="25" eb="27">
      <t>ソツギョウ</t>
    </rPh>
    <rPh sb="31" eb="33">
      <t>チョウキ</t>
    </rPh>
    <rPh sb="33" eb="35">
      <t>コウド</t>
    </rPh>
    <rPh sb="35" eb="37">
      <t>ジンザイ</t>
    </rPh>
    <rPh sb="37" eb="39">
      <t>イクセイ</t>
    </rPh>
    <rPh sb="42" eb="44">
      <t>テイアン</t>
    </rPh>
    <rPh sb="44" eb="47">
      <t>ジギョウシャ</t>
    </rPh>
    <phoneticPr fontId="34"/>
  </si>
  <si>
    <t>Ａ</t>
    <phoneticPr fontId="29"/>
  </si>
  <si>
    <t>Ｂ</t>
    <phoneticPr fontId="29"/>
  </si>
  <si>
    <t>様式第Ａ－●号</t>
    <phoneticPr fontId="29"/>
  </si>
  <si>
    <t>委託訓練カリキュラム</t>
    <rPh sb="0" eb="4">
      <t>イタククンレン</t>
    </rPh>
    <phoneticPr fontId="29"/>
  </si>
  <si>
    <t>講師の氏名</t>
    <rPh sb="0" eb="2">
      <t>コウシ</t>
    </rPh>
    <rPh sb="3" eb="5">
      <t>シメイ</t>
    </rPh>
    <phoneticPr fontId="29"/>
  </si>
  <si>
    <t>※受託可能な開講月の上限数を記入すること。
※希望した開講月は上限数の範囲内で全て受託すること。</t>
    <rPh sb="1" eb="5">
      <t>ジュタクカノウ</t>
    </rPh>
    <rPh sb="6" eb="9">
      <t>カイコウツキ</t>
    </rPh>
    <rPh sb="10" eb="13">
      <t>ジョウゲンスウ</t>
    </rPh>
    <rPh sb="14" eb="16">
      <t>キニュウ</t>
    </rPh>
    <rPh sb="23" eb="25">
      <t>キボウ</t>
    </rPh>
    <rPh sb="27" eb="29">
      <t>カイコウ</t>
    </rPh>
    <rPh sb="29" eb="30">
      <t>ツキ</t>
    </rPh>
    <rPh sb="31" eb="33">
      <t>ジョウゲン</t>
    </rPh>
    <rPh sb="33" eb="34">
      <t>スウ</t>
    </rPh>
    <rPh sb="35" eb="38">
      <t>ハンイナイ</t>
    </rPh>
    <rPh sb="39" eb="40">
      <t>スベ</t>
    </rPh>
    <rPh sb="41" eb="43">
      <t>ジュタク</t>
    </rPh>
    <phoneticPr fontId="29"/>
  </si>
  <si>
    <t>（様式第Ｂ－４号の求人情報閲覧用パソコンとは別に設置するもの）</t>
    <phoneticPr fontId="29"/>
  </si>
  <si>
    <t>令和７</t>
    <rPh sb="0" eb="2">
      <t>レイワ</t>
    </rPh>
    <phoneticPr fontId="29"/>
  </si>
  <si>
    <t>大阪府の委託訓練を受託していた入学年度は、委託訓練の訓練生のみの実績で①から⑧を記入すること。(この場合、④は０名とすること。)</t>
    <rPh sb="0" eb="3">
      <t>オオサカフ</t>
    </rPh>
    <rPh sb="4" eb="6">
      <t>イタク</t>
    </rPh>
    <rPh sb="6" eb="8">
      <t>クンレン</t>
    </rPh>
    <rPh sb="9" eb="11">
      <t>ジュタク</t>
    </rPh>
    <rPh sb="15" eb="17">
      <t>ニュウガク</t>
    </rPh>
    <rPh sb="17" eb="19">
      <t>ネンド</t>
    </rPh>
    <rPh sb="21" eb="23">
      <t>イタク</t>
    </rPh>
    <rPh sb="23" eb="25">
      <t>クンレン</t>
    </rPh>
    <rPh sb="26" eb="29">
      <t>クンレンセイ</t>
    </rPh>
    <rPh sb="32" eb="34">
      <t>ジッセキ</t>
    </rPh>
    <rPh sb="40" eb="42">
      <t>キニュウ</t>
    </rPh>
    <phoneticPr fontId="29"/>
  </si>
  <si>
    <r>
      <t xml:space="preserve">４ 開講希望月
</t>
    </r>
    <r>
      <rPr>
        <sz val="8"/>
        <rFont val="ＭＳ ゴシック"/>
        <family val="3"/>
        <charset val="128"/>
      </rPr>
      <t>※受託可能な開講月に
　優先順位の数字を記入
　すること。</t>
    </r>
    <rPh sb="2" eb="4">
      <t>カイコウ</t>
    </rPh>
    <rPh sb="4" eb="6">
      <t>キボウ</t>
    </rPh>
    <rPh sb="6" eb="7">
      <t>ツキ</t>
    </rPh>
    <rPh sb="10" eb="12">
      <t>ジュタク</t>
    </rPh>
    <rPh sb="12" eb="14">
      <t>カノウ</t>
    </rPh>
    <rPh sb="15" eb="17">
      <t>カイコウ</t>
    </rPh>
    <rPh sb="17" eb="18">
      <t>ツキ</t>
    </rPh>
    <rPh sb="21" eb="23">
      <t>ユウセン</t>
    </rPh>
    <rPh sb="23" eb="25">
      <t>ジュンイ</t>
    </rPh>
    <rPh sb="26" eb="28">
      <t>スウジ</t>
    </rPh>
    <rPh sb="29" eb="31">
      <t>キニュウ</t>
    </rPh>
    <phoneticPr fontId="26"/>
  </si>
  <si>
    <t>（※様式第Ａ－16号の１人１月当たり訓練実施経費（Ａ＋Ｂ）を記入すること。）</t>
    <phoneticPr fontId="29"/>
  </si>
  <si>
    <t>注２）講師として担当予定科目に従事した年数を記入すること。</t>
    <rPh sb="3" eb="5">
      <t>コウシ</t>
    </rPh>
    <rPh sb="8" eb="10">
      <t>タントウ</t>
    </rPh>
    <rPh sb="10" eb="12">
      <t>ヨテイ</t>
    </rPh>
    <rPh sb="12" eb="14">
      <t>カモク</t>
    </rPh>
    <rPh sb="15" eb="17">
      <t>ジュウジ</t>
    </rPh>
    <rPh sb="19" eb="21">
      <t>ネンスウ</t>
    </rPh>
    <rPh sb="22" eb="24">
      <t>キニュウ</t>
    </rPh>
    <phoneticPr fontId="29"/>
  </si>
  <si>
    <t>注３）職務経歴において担当予定科目に従事した実務経験があれば記入すること。</t>
    <rPh sb="3" eb="7">
      <t>ショクムケイレキ</t>
    </rPh>
    <rPh sb="18" eb="20">
      <t>ジュウジ</t>
    </rPh>
    <rPh sb="22" eb="26">
      <t>ジツムケイケン</t>
    </rPh>
    <rPh sb="30" eb="32">
      <t>キニュウ</t>
    </rPh>
    <phoneticPr fontId="29"/>
  </si>
  <si>
    <t>　※教材の写し（名称、出版社名及び価格が確認できる裏表紙等）を「Ｃ」のファイルへ添付すること。
　※オリジナル教材（レジュメ）等価格が明らかでないものに関しては、ページ数を備考欄に記入のうえ、
　　教材の表紙をコピーし、「価格表示なし」と記入の上、写しを「Ｃ」のファイルへ添付すること。
　　オリジナル教材等に係る印刷費用等を訓練生負担とする場合は、負担額を価格欄に記入すること。
　　オリジナル教材等に係る印刷費用等を訓練生負担としない場合は、「０円」と記入すること。</t>
    <rPh sb="63" eb="64">
      <t>トウ</t>
    </rPh>
    <rPh sb="90" eb="92">
      <t>キニュウ</t>
    </rPh>
    <rPh sb="99" eb="101">
      <t>キョウザイ</t>
    </rPh>
    <rPh sb="102" eb="104">
      <t>ヒョウシ</t>
    </rPh>
    <rPh sb="119" eb="121">
      <t>キニュウ</t>
    </rPh>
    <rPh sb="122" eb="123">
      <t>ウエ</t>
    </rPh>
    <rPh sb="175" eb="178">
      <t>フタンガク</t>
    </rPh>
    <rPh sb="183" eb="185">
      <t>キニュウ</t>
    </rPh>
    <rPh sb="198" eb="201">
      <t>キョウザイナド</t>
    </rPh>
    <rPh sb="202" eb="203">
      <t>カカ</t>
    </rPh>
    <rPh sb="204" eb="209">
      <t>インサツヒヨウナド</t>
    </rPh>
    <rPh sb="210" eb="215">
      <t>クンレンセイフタン</t>
    </rPh>
    <rPh sb="219" eb="221">
      <t>バアイ</t>
    </rPh>
    <rPh sb="225" eb="226">
      <t>エン</t>
    </rPh>
    <rPh sb="228" eb="230">
      <t>キニュウ</t>
    </rPh>
    <phoneticPr fontId="29"/>
  </si>
  <si>
    <t>※訓練生負担額の上限は２万円とし、上限額を超える場合は、受注者負担とすること。</t>
    <rPh sb="1" eb="4">
      <t>クンレンセイ</t>
    </rPh>
    <rPh sb="28" eb="30">
      <t>ジュチュウ</t>
    </rPh>
    <phoneticPr fontId="29"/>
  </si>
  <si>
    <t xml:space="preserve">別途カリキュラムを作成し、
当該Ａ様式ファイルにコピーまたは移動させてください。
【コピー・移動方法】
①大阪府ホームページで公表している「知識等習得コース」「企業実習付コース」「長期高度人材育成コース」の各カリキュラムで作成したExcelシート名称の上で右クリックをし、［移動またはコピー］を選択してください。
</t>
    <rPh sb="0" eb="2">
      <t>ベット</t>
    </rPh>
    <rPh sb="9" eb="11">
      <t>サクセイ</t>
    </rPh>
    <rPh sb="14" eb="16">
      <t>トウガイ</t>
    </rPh>
    <rPh sb="17" eb="19">
      <t>ヨウシキ</t>
    </rPh>
    <rPh sb="30" eb="32">
      <t>イドウ</t>
    </rPh>
    <rPh sb="47" eb="49">
      <t>イドウ</t>
    </rPh>
    <rPh sb="49" eb="51">
      <t>ホウホウ</t>
    </rPh>
    <rPh sb="54" eb="57">
      <t>オオサカフ</t>
    </rPh>
    <rPh sb="64" eb="66">
      <t>コウヒョウ</t>
    </rPh>
    <rPh sb="71" eb="76">
      <t>チシキトウシュウトク</t>
    </rPh>
    <rPh sb="91" eb="99">
      <t>チョウキコウドジンザイイクセイ</t>
    </rPh>
    <rPh sb="104" eb="105">
      <t>カク</t>
    </rPh>
    <rPh sb="112" eb="114">
      <t>サクセイ</t>
    </rPh>
    <rPh sb="124" eb="126">
      <t>メイショウ</t>
    </rPh>
    <rPh sb="127" eb="128">
      <t>ウエ</t>
    </rPh>
    <rPh sb="129" eb="130">
      <t>ミギ</t>
    </rPh>
    <rPh sb="138" eb="140">
      <t>イドウ</t>
    </rPh>
    <rPh sb="148" eb="150">
      <t>センタク</t>
    </rPh>
    <phoneticPr fontId="29"/>
  </si>
  <si>
    <t>※様式第Ａ－１（Ａ－２）号の
　【1コース1人1月当たりの訓練実施経費】
　と合致させること。</t>
    <rPh sb="1" eb="3">
      <t>ヨウシキ</t>
    </rPh>
    <rPh sb="3" eb="4">
      <t>ダイ</t>
    </rPh>
    <rPh sb="12" eb="13">
      <t>ゴウ</t>
    </rPh>
    <rPh sb="21" eb="23">
      <t>ヒトリ</t>
    </rPh>
    <rPh sb="24" eb="25">
      <t>ガツ</t>
    </rPh>
    <rPh sb="25" eb="26">
      <t>ア</t>
    </rPh>
    <rPh sb="29" eb="31">
      <t>クンレン</t>
    </rPh>
    <rPh sb="31" eb="33">
      <t>ジッシ</t>
    </rPh>
    <rPh sb="33" eb="35">
      <t>ケイヒ</t>
    </rPh>
    <rPh sb="39" eb="41">
      <t>ガッチ</t>
    </rPh>
    <phoneticPr fontId="29"/>
  </si>
  <si>
    <t>注４）担当予定科目に関係する国家資格、公的資格等及び教諭免許（職業訓練指導員免許を含む。）、
　　　研修受講履歴、表彰履歴、職歴等のアピールポイントがある場合、記入すること。</t>
    <rPh sb="50" eb="52">
      <t>ケンシュウ</t>
    </rPh>
    <rPh sb="52" eb="56">
      <t>ジュコウリレキ</t>
    </rPh>
    <rPh sb="57" eb="61">
      <t>ヒョウショウリレキ</t>
    </rPh>
    <rPh sb="62" eb="64">
      <t>ショクレキ</t>
    </rPh>
    <rPh sb="64" eb="65">
      <t>ナド</t>
    </rPh>
    <rPh sb="77" eb="79">
      <t>バアイ</t>
    </rPh>
    <rPh sb="80" eb="82">
      <t>キニュウ</t>
    </rPh>
    <phoneticPr fontId="29"/>
  </si>
  <si>
    <t>※別途必要に応じて講師歴や職歴等が確認できる書類を求める場合がある。</t>
    <rPh sb="1" eb="5">
      <t>ベットヒツヨウ</t>
    </rPh>
    <rPh sb="6" eb="7">
      <t>オウ</t>
    </rPh>
    <rPh sb="9" eb="12">
      <t>コウシレキ</t>
    </rPh>
    <rPh sb="13" eb="16">
      <t>ショクレキナド</t>
    </rPh>
    <rPh sb="17" eb="19">
      <t>カクニン</t>
    </rPh>
    <rPh sb="22" eb="24">
      <t>ショルイ</t>
    </rPh>
    <rPh sb="25" eb="26">
      <t>モト</t>
    </rPh>
    <rPh sb="28" eb="30">
      <t>バアイ</t>
    </rPh>
    <phoneticPr fontId="29"/>
  </si>
  <si>
    <t>１　本科目に関連する業種・職種に応じて把握・分析した求人ニーズ・求職ニーズについて、
　　その裏付けとなる根拠資料（出典元等を含む）を示しながら、具体的内容を記入すること。</t>
    <rPh sb="2" eb="5">
      <t>ホンカモク</t>
    </rPh>
    <rPh sb="6" eb="8">
      <t>カンレン</t>
    </rPh>
    <rPh sb="10" eb="12">
      <t>ギョウシュ</t>
    </rPh>
    <rPh sb="13" eb="15">
      <t>ショクシュ</t>
    </rPh>
    <rPh sb="16" eb="17">
      <t>オウ</t>
    </rPh>
    <rPh sb="47" eb="49">
      <t>ウラヅ</t>
    </rPh>
    <rPh sb="53" eb="55">
      <t>コンキョ</t>
    </rPh>
    <rPh sb="55" eb="57">
      <t>シリョウ</t>
    </rPh>
    <rPh sb="58" eb="61">
      <t>シュッテンモト</t>
    </rPh>
    <rPh sb="61" eb="62">
      <t>トウ</t>
    </rPh>
    <rPh sb="63" eb="64">
      <t>フク</t>
    </rPh>
    <rPh sb="67" eb="68">
      <t>シメ</t>
    </rPh>
    <rPh sb="73" eb="76">
      <t>グタイテキ</t>
    </rPh>
    <rPh sb="76" eb="78">
      <t>ナイヨウ</t>
    </rPh>
    <phoneticPr fontId="42"/>
  </si>
  <si>
    <t>３　本科目で主な訓練対象者として想定する者を明示するとともに、対象者として想定した理由や
　　その者が就職できない要因について具体的に記入すること。
　　※複数の対象者を想定する場合は、それぞれについて記入すること。</t>
    <rPh sb="2" eb="5">
      <t>ホンカモク</t>
    </rPh>
    <rPh sb="6" eb="7">
      <t>オモ</t>
    </rPh>
    <rPh sb="8" eb="10">
      <t>クンレン</t>
    </rPh>
    <rPh sb="10" eb="13">
      <t>タイショウシャ</t>
    </rPh>
    <rPh sb="16" eb="18">
      <t>ソウテイ</t>
    </rPh>
    <rPh sb="20" eb="21">
      <t>シャ</t>
    </rPh>
    <rPh sb="22" eb="24">
      <t>メイジ</t>
    </rPh>
    <rPh sb="31" eb="34">
      <t>タイショウシャ</t>
    </rPh>
    <rPh sb="37" eb="39">
      <t>ソウテイ</t>
    </rPh>
    <rPh sb="41" eb="43">
      <t>リユウ</t>
    </rPh>
    <rPh sb="49" eb="50">
      <t>シャ</t>
    </rPh>
    <rPh sb="78" eb="80">
      <t>フクスウ</t>
    </rPh>
    <rPh sb="81" eb="84">
      <t>タイショウシャ</t>
    </rPh>
    <rPh sb="85" eb="87">
      <t>ソウテイ</t>
    </rPh>
    <rPh sb="89" eb="91">
      <t>バアイ</t>
    </rPh>
    <phoneticPr fontId="29"/>
  </si>
  <si>
    <t>４　就職に結びつけるために工夫する点を具体的に記入すること。</t>
    <rPh sb="2" eb="4">
      <t>シュウショク</t>
    </rPh>
    <rPh sb="5" eb="6">
      <t>ムス</t>
    </rPh>
    <phoneticPr fontId="29"/>
  </si>
  <si>
    <t>２　訓練目標（仕上がり像）に対応した人材とするために、カリキュラムの設定や時間配分等をどのように工夫したのか、
　　１の求人・求職ニーズがカリキュラムの設定にどのように活かされているのかなどについてを具体的に記入すること。
　　また、訓練対象者の習熟度に応じて、どのようなフォローアップを行っているかを具体的に記入すること。</t>
    <rPh sb="11" eb="12">
      <t>ゾウ</t>
    </rPh>
    <rPh sb="14" eb="16">
      <t>タイオウ</t>
    </rPh>
    <rPh sb="18" eb="20">
      <t>ジンザイ</t>
    </rPh>
    <rPh sb="60" eb="62">
      <t>キュウジン</t>
    </rPh>
    <rPh sb="63" eb="65">
      <t>キュウショク</t>
    </rPh>
    <rPh sb="76" eb="78">
      <t>セッテイ</t>
    </rPh>
    <rPh sb="84" eb="85">
      <t>イ</t>
    </rPh>
    <rPh sb="117" eb="122">
      <t>クンレンタイショウシャ</t>
    </rPh>
    <rPh sb="123" eb="126">
      <t>シュウジュクド</t>
    </rPh>
    <rPh sb="127" eb="128">
      <t>オウ</t>
    </rPh>
    <rPh sb="144" eb="145">
      <t>オコナ</t>
    </rPh>
    <rPh sb="151" eb="154">
      <t>グタイテキ</t>
    </rPh>
    <phoneticPr fontId="42"/>
  </si>
  <si>
    <t>１　実施を予定している就職支援項目にチェックすること。（複数選択可）</t>
    <phoneticPr fontId="29"/>
  </si>
  <si>
    <t>２　様式第Ａ－13号（Ａ－14号）の３で本科目の主な訓練対象者と想定した者に対して実施する、
　　上記１の就職支援項目について、チェックした項目の具体的取組内容と得られる効果を記入すること。
　　※①～⑩は上記１に対応させること。</t>
    <rPh sb="9" eb="10">
      <t>ゴウ</t>
    </rPh>
    <rPh sb="20" eb="21">
      <t>ホン</t>
    </rPh>
    <rPh sb="21" eb="23">
      <t>カモク</t>
    </rPh>
    <rPh sb="24" eb="25">
      <t>オモ</t>
    </rPh>
    <rPh sb="26" eb="28">
      <t>クンレン</t>
    </rPh>
    <rPh sb="28" eb="31">
      <t>タイショウシャ</t>
    </rPh>
    <rPh sb="32" eb="34">
      <t>ソウテイ</t>
    </rPh>
    <rPh sb="36" eb="37">
      <t>シャ</t>
    </rPh>
    <rPh sb="38" eb="39">
      <t>タイ</t>
    </rPh>
    <rPh sb="41" eb="43">
      <t>ジッシ</t>
    </rPh>
    <rPh sb="49" eb="51">
      <t>ジョウキ</t>
    </rPh>
    <rPh sb="70" eb="72">
      <t>コウモク</t>
    </rPh>
    <rPh sb="73" eb="76">
      <t>グタイテキ</t>
    </rPh>
    <rPh sb="76" eb="78">
      <t>トリク</t>
    </rPh>
    <rPh sb="78" eb="80">
      <t>ナイヨウ</t>
    </rPh>
    <rPh sb="81" eb="82">
      <t>エ</t>
    </rPh>
    <rPh sb="85" eb="87">
      <t>コウカ</t>
    </rPh>
    <rPh sb="103" eb="105">
      <t>ジョウキ</t>
    </rPh>
    <rPh sb="107" eb="109">
      <t>タイオウ</t>
    </rPh>
    <phoneticPr fontId="29"/>
  </si>
  <si>
    <t>目標とする就職率（目標値）を記入すること。</t>
    <rPh sb="9" eb="12">
      <t>モクヒョウチ</t>
    </rPh>
    <phoneticPr fontId="29"/>
  </si>
  <si>
    <t>３　上記２のほか、充実した就職支援を行うために工夫する点を具体的に記入すること。</t>
    <rPh sb="13" eb="17">
      <t>シュウショクシエン</t>
    </rPh>
    <phoneticPr fontId="29"/>
  </si>
  <si>
    <t>令和９年度開講予定科目一覧</t>
    <rPh sb="0" eb="2">
      <t>レイワ</t>
    </rPh>
    <rPh sb="3" eb="4">
      <t>ネン</t>
    </rPh>
    <rPh sb="4" eb="5">
      <t>ド</t>
    </rPh>
    <rPh sb="5" eb="7">
      <t>カイコウ</t>
    </rPh>
    <rPh sb="7" eb="9">
      <t>ヨテイ</t>
    </rPh>
    <rPh sb="9" eb="11">
      <t>カモク</t>
    </rPh>
    <rPh sb="11" eb="13">
      <t>イチラン</t>
    </rPh>
    <phoneticPr fontId="43"/>
  </si>
  <si>
    <t>②コピーもしくは移動先ブック名を選択し、シート名称を「Ａ－１０」、「Ａ－１１」または
　「Ａ－１２」へ修正してください。</t>
    <phoneticPr fontId="29"/>
  </si>
  <si>
    <t>訓練
分野</t>
    <rPh sb="0" eb="2">
      <t>クンレン</t>
    </rPh>
    <rPh sb="3" eb="5">
      <t>ブンヤ</t>
    </rPh>
    <phoneticPr fontId="43"/>
  </si>
  <si>
    <t>科目
番号</t>
    <rPh sb="0" eb="2">
      <t>カモク</t>
    </rPh>
    <rPh sb="3" eb="5">
      <t>バンゴウ</t>
    </rPh>
    <phoneticPr fontId="43"/>
  </si>
  <si>
    <t>年間
定員</t>
    <rPh sb="0" eb="2">
      <t>ネンカン</t>
    </rPh>
    <rPh sb="3" eb="5">
      <t>テイイン</t>
    </rPh>
    <phoneticPr fontId="43"/>
  </si>
  <si>
    <t>知識等習得コース</t>
    <rPh sb="0" eb="3">
      <t>チシキトウ</t>
    </rPh>
    <rPh sb="3" eb="5">
      <t>シュウトク</t>
    </rPh>
    <phoneticPr fontId="34"/>
  </si>
  <si>
    <t>Ｗｅｂデザイン＋プログラミング科（４か月）</t>
  </si>
  <si>
    <t>生成ＡＩ・デジタルビジネス基礎科（４か月）【20人定員】</t>
  </si>
  <si>
    <t>経理・ＡＩ活用・デジタル事務基礎科（４か月）【20人定員】</t>
    <rPh sb="14" eb="16">
      <t>キソ</t>
    </rPh>
    <phoneticPr fontId="62"/>
  </si>
  <si>
    <t>データ活用・商品開発マーケティング基礎科（６か月）</t>
    <rPh sb="3" eb="5">
      <t>カツヨウ</t>
    </rPh>
    <rPh sb="6" eb="8">
      <t>ショウヒン</t>
    </rPh>
    <rPh sb="8" eb="10">
      <t>カイハツ</t>
    </rPh>
    <rPh sb="17" eb="19">
      <t>キソ</t>
    </rPh>
    <rPh sb="19" eb="20">
      <t>カ</t>
    </rPh>
    <rPh sb="23" eb="24">
      <t>ゲツ</t>
    </rPh>
    <phoneticPr fontId="62"/>
  </si>
  <si>
    <t>デジタル人材育成科（自由提案）</t>
  </si>
  <si>
    <t>3～6</t>
  </si>
  <si>
    <t>介護職員初任者養成研修科（３か月）【20人定員】</t>
    <rPh sb="11" eb="12">
      <t>カ</t>
    </rPh>
    <phoneticPr fontId="43"/>
  </si>
  <si>
    <t>介護職員初任者養成研修科＋介護現場体験科（３か月）【20人定員】</t>
    <rPh sb="0" eb="4">
      <t>カイゴショクイン</t>
    </rPh>
    <rPh sb="4" eb="7">
      <t>ショニンシャ</t>
    </rPh>
    <rPh sb="7" eb="9">
      <t>ヨウセイ</t>
    </rPh>
    <rPh sb="9" eb="11">
      <t>ケンシュウ</t>
    </rPh>
    <rPh sb="11" eb="12">
      <t>カ</t>
    </rPh>
    <rPh sb="13" eb="17">
      <t>カイゴゲンバ</t>
    </rPh>
    <rPh sb="17" eb="19">
      <t>タイケン</t>
    </rPh>
    <rPh sb="19" eb="20">
      <t>カ</t>
    </rPh>
    <rPh sb="23" eb="24">
      <t>ツキ</t>
    </rPh>
    <rPh sb="28" eb="29">
      <t>ヒト</t>
    </rPh>
    <rPh sb="29" eb="31">
      <t>テイイン</t>
    </rPh>
    <phoneticPr fontId="62"/>
  </si>
  <si>
    <t>障がい者就労支援員養成科（３か月）【20人定員】</t>
    <rPh sb="0" eb="1">
      <t>ショウ</t>
    </rPh>
    <rPh sb="3" eb="12">
      <t>シャシュウロウシエンインヨウセイカ</t>
    </rPh>
    <rPh sb="15" eb="16">
      <t>ガツ</t>
    </rPh>
    <phoneticPr fontId="62"/>
  </si>
  <si>
    <t>ホテルフロント・インフォメーションスタッフ養成科（３か月）【20人定員】</t>
    <rPh sb="21" eb="24">
      <t>ヨウセイカ</t>
    </rPh>
    <rPh sb="27" eb="28">
      <t>ゲツ</t>
    </rPh>
    <phoneticPr fontId="62"/>
  </si>
  <si>
    <t>施設警備員養成科（２か月）【10人定員】</t>
  </si>
  <si>
    <t>人事・労務管理事務科（４か月）</t>
  </si>
  <si>
    <t>パソコンスキル習得科（３か月）</t>
  </si>
  <si>
    <t>貿易実務科（３か月）【20人定員】</t>
    <rPh sb="13" eb="14">
      <t>ヒト</t>
    </rPh>
    <rPh sb="14" eb="16">
      <t>テイイン</t>
    </rPh>
    <phoneticPr fontId="62"/>
  </si>
  <si>
    <t>宅地建物取引士養成科（３か月）</t>
  </si>
  <si>
    <t>デジタル系科目</t>
    <phoneticPr fontId="43"/>
  </si>
  <si>
    <t>Ｗｅｂデザイナー実践科（４か月）</t>
  </si>
  <si>
    <t>D02</t>
  </si>
  <si>
    <t>Ｗｅｂデザイン＋プログラミング実践科（５か月）</t>
  </si>
  <si>
    <t xml:space="preserve"> </t>
  </si>
  <si>
    <t>D03</t>
  </si>
  <si>
    <t>グラフィックデザイン実践科（４か月）</t>
  </si>
  <si>
    <t>事務系科目</t>
    <phoneticPr fontId="43"/>
  </si>
  <si>
    <t>経理事務エキスパート実践科（５か月）</t>
  </si>
  <si>
    <t>自由提案科目</t>
  </si>
  <si>
    <t>12～24</t>
  </si>
  <si>
    <t>※実習着、ジャージ、帽子、靴、受験料等、自己の所有に帰属するもの以外は受注者負担とすること。
　職業訓練生総合保険の保険料は記入不要。</t>
    <rPh sb="1" eb="3">
      <t>ジッシュウ</t>
    </rPh>
    <rPh sb="3" eb="4">
      <t>ギ</t>
    </rPh>
    <rPh sb="10" eb="12">
      <t>ボウシ</t>
    </rPh>
    <rPh sb="13" eb="14">
      <t>クツ</t>
    </rPh>
    <rPh sb="15" eb="18">
      <t>ジュケンリョウ</t>
    </rPh>
    <rPh sb="18" eb="19">
      <t>ナド</t>
    </rPh>
    <rPh sb="20" eb="22">
      <t>ジコ</t>
    </rPh>
    <rPh sb="23" eb="25">
      <t>ショユウ</t>
    </rPh>
    <rPh sb="26" eb="28">
      <t>キゾク</t>
    </rPh>
    <rPh sb="32" eb="34">
      <t>イガイ</t>
    </rPh>
    <rPh sb="35" eb="37">
      <t>ジュチュウ</t>
    </rPh>
    <rPh sb="37" eb="38">
      <t>シャ</t>
    </rPh>
    <rPh sb="38" eb="40">
      <t>フタン</t>
    </rPh>
    <rPh sb="48" eb="53">
      <t>ショクギョウクンレンセイ</t>
    </rPh>
    <rPh sb="53" eb="57">
      <t>ソウゴウホケン</t>
    </rPh>
    <rPh sb="58" eb="61">
      <t>ホケンリョウ</t>
    </rPh>
    <rPh sb="62" eb="64">
      <t>キニュウ</t>
    </rPh>
    <rPh sb="64" eb="66">
      <t>フヨウ</t>
    </rPh>
    <phoneticPr fontId="29"/>
  </si>
  <si>
    <t>注１）講師ごとの科目名の表記及び順番はカリキュラムの科目と一致させること。</t>
    <rPh sb="3" eb="5">
      <t>コウシ</t>
    </rPh>
    <rPh sb="8" eb="11">
      <t>カモクメイ</t>
    </rPh>
    <rPh sb="12" eb="14">
      <t>ヒョウキ</t>
    </rPh>
    <rPh sb="14" eb="15">
      <t>オヨ</t>
    </rPh>
    <rPh sb="16" eb="18">
      <t>ジュンバン</t>
    </rPh>
    <rPh sb="26" eb="28">
      <t>カモク</t>
    </rPh>
    <rPh sb="29" eb="31">
      <t>イッチ</t>
    </rPh>
    <phoneticPr fontId="29"/>
  </si>
  <si>
    <t>注１）教材ごとの科目名の表記及び順番はカリキュラムの科目と一致させること。</t>
    <rPh sb="3" eb="5">
      <t>キョウザイ</t>
    </rPh>
    <rPh sb="8" eb="11">
      <t>カモクメイ</t>
    </rPh>
    <rPh sb="12" eb="14">
      <t>ヒョウキ</t>
    </rPh>
    <rPh sb="14" eb="15">
      <t>オヨ</t>
    </rPh>
    <rPh sb="16" eb="18">
      <t>ジュンバン</t>
    </rPh>
    <rPh sb="26" eb="28">
      <t>カモク</t>
    </rPh>
    <rPh sb="29" eb="31">
      <t>イッチ</t>
    </rPh>
    <phoneticPr fontId="29"/>
  </si>
  <si>
    <t>注１）項目ごとの科目名の表記及び順番はカリキュラムの科目と一致させること。</t>
    <rPh sb="3" eb="5">
      <t>コウモク</t>
    </rPh>
    <rPh sb="8" eb="11">
      <t>カモクメイ</t>
    </rPh>
    <rPh sb="12" eb="14">
      <t>ヒョウキ</t>
    </rPh>
    <rPh sb="14" eb="15">
      <t>オヨ</t>
    </rPh>
    <rPh sb="16" eb="18">
      <t>ジュンバン</t>
    </rPh>
    <rPh sb="26" eb="28">
      <t>カモク</t>
    </rPh>
    <rPh sb="29" eb="31">
      <t>イッチ</t>
    </rPh>
    <phoneticPr fontId="29"/>
  </si>
  <si>
    <t>デザイン思考＋Ｗｅｂ・ＳＮＳスキル養成科（６か月）【20人定員】</t>
  </si>
  <si>
    <t>8～15</t>
  </si>
  <si>
    <t>5～19</t>
  </si>
  <si>
    <t>Ｐｙｔｈｏｎ＋Ｊａｖａプログラマー基礎科（５か月）</t>
    <rPh sb="17" eb="19">
      <t>キソ</t>
    </rPh>
    <phoneticPr fontId="56"/>
  </si>
  <si>
    <t>オフィスソフト＋Ｗｅｂ基礎科（４か月）【20人定員】</t>
    <rPh sb="11" eb="13">
      <t>キソ</t>
    </rPh>
    <rPh sb="13" eb="14">
      <t>カ</t>
    </rPh>
    <rPh sb="22" eb="23">
      <t>ヒト</t>
    </rPh>
    <rPh sb="23" eb="25">
      <t>テイイン</t>
    </rPh>
    <phoneticPr fontId="56"/>
  </si>
  <si>
    <t>生成ＡＩ活用＋パソコン基礎習得科（６か月）【20人定員】</t>
    <rPh sb="4" eb="5">
      <t>カ</t>
    </rPh>
    <rPh sb="11" eb="13">
      <t>キソ</t>
    </rPh>
    <rPh sb="14" eb="16">
      <t>シュウトク</t>
    </rPh>
    <rPh sb="24" eb="25">
      <t>ヒト</t>
    </rPh>
    <rPh sb="25" eb="27">
      <t>テイイン</t>
    </rPh>
    <phoneticPr fontId="56"/>
  </si>
  <si>
    <t>Ｊａｖａ・生成ＡＩ協働開発エンジニア育成科（６か月）【20人定員】</t>
    <rPh sb="24" eb="25">
      <t>ツキ</t>
    </rPh>
    <rPh sb="29" eb="30">
      <t>ヒト</t>
    </rPh>
    <rPh sb="30" eb="32">
      <t>テイイン</t>
    </rPh>
    <phoneticPr fontId="56"/>
  </si>
  <si>
    <t>デザインＡＩ専攻科（５か月）【20人定員】</t>
    <rPh sb="6" eb="9">
      <t>センコウカ</t>
    </rPh>
    <phoneticPr fontId="56"/>
  </si>
  <si>
    <t>Ｗｅｂ・スマホアプリ（Ｊａｖａ）開発スキル習得科（６か月）【20人定員】</t>
    <rPh sb="16" eb="18">
      <t>カイハツ</t>
    </rPh>
    <rPh sb="21" eb="23">
      <t>シュウトク</t>
    </rPh>
    <rPh sb="23" eb="24">
      <t>カ</t>
    </rPh>
    <rPh sb="27" eb="28">
      <t>ツキ</t>
    </rPh>
    <phoneticPr fontId="56"/>
  </si>
  <si>
    <t>クラウドエンジニア養成科（６か月）【20人定員】</t>
    <rPh sb="9" eb="11">
      <t>ヨウセイ</t>
    </rPh>
    <phoneticPr fontId="56"/>
  </si>
  <si>
    <t>介護職員初任者養成研修科（３か月）【20人定員】【地域枠】</t>
    <rPh sb="11" eb="12">
      <t>カ</t>
    </rPh>
    <rPh sb="25" eb="28">
      <t>チイキワク</t>
    </rPh>
    <phoneticPr fontId="56"/>
  </si>
  <si>
    <t>介護職員初任者養成研修科＋看護助手養成科（３か月）【20人定員】</t>
    <rPh sb="11" eb="12">
      <t>カ</t>
    </rPh>
    <rPh sb="13" eb="15">
      <t>カンゴ</t>
    </rPh>
    <rPh sb="15" eb="17">
      <t>ジョシュ</t>
    </rPh>
    <rPh sb="17" eb="19">
      <t>ヨウセイ</t>
    </rPh>
    <rPh sb="19" eb="20">
      <t>カ</t>
    </rPh>
    <rPh sb="28" eb="29">
      <t>ニン</t>
    </rPh>
    <rPh sb="29" eb="31">
      <t>テイイン</t>
    </rPh>
    <phoneticPr fontId="56"/>
  </si>
  <si>
    <t>介護職員初任者養成研修科＋介護事務習得科（３か月）【20人定員】</t>
    <rPh sb="11" eb="12">
      <t>カ</t>
    </rPh>
    <rPh sb="13" eb="15">
      <t>カイゴ</t>
    </rPh>
    <rPh sb="15" eb="17">
      <t>ジム</t>
    </rPh>
    <rPh sb="17" eb="19">
      <t>シュウトク</t>
    </rPh>
    <rPh sb="19" eb="20">
      <t>カ</t>
    </rPh>
    <phoneticPr fontId="56"/>
  </si>
  <si>
    <t>介護職員初任者養成研修科＋福祉送迎・介護スタッフ養成研修科（３か月）【20人定員】</t>
    <rPh sb="11" eb="12">
      <t>カ</t>
    </rPh>
    <rPh sb="13" eb="15">
      <t>フクシ</t>
    </rPh>
    <rPh sb="15" eb="17">
      <t>ソウゲイ</t>
    </rPh>
    <rPh sb="18" eb="20">
      <t>カイゴ</t>
    </rPh>
    <rPh sb="24" eb="26">
      <t>ヨウセイ</t>
    </rPh>
    <rPh sb="25" eb="27">
      <t>ケンシュウ</t>
    </rPh>
    <rPh sb="27" eb="28">
      <t>カ</t>
    </rPh>
    <phoneticPr fontId="56"/>
  </si>
  <si>
    <t>介護職員初任者養成研修科＋レクリエーションスキル習得科（３か月）【20人定員】</t>
    <rPh sb="11" eb="12">
      <t>カ</t>
    </rPh>
    <rPh sb="24" eb="26">
      <t>シュウトク</t>
    </rPh>
    <rPh sb="26" eb="27">
      <t>カ</t>
    </rPh>
    <phoneticPr fontId="56"/>
  </si>
  <si>
    <t>介護福祉士実務者研修科（６か月）</t>
    <rPh sb="5" eb="8">
      <t>ジツムシャ</t>
    </rPh>
    <rPh sb="8" eb="11">
      <t>ケンシュウカ</t>
    </rPh>
    <rPh sb="14" eb="15">
      <t>ツキ</t>
    </rPh>
    <phoneticPr fontId="56"/>
  </si>
  <si>
    <t>介護福祉士実務者研修科（６か月）【地域枠】【20人定員】</t>
    <rPh sb="5" eb="8">
      <t>ジツムシャ</t>
    </rPh>
    <rPh sb="8" eb="11">
      <t>ケンシュウカ</t>
    </rPh>
    <rPh sb="14" eb="15">
      <t>ツキ</t>
    </rPh>
    <rPh sb="17" eb="20">
      <t>チイキワク</t>
    </rPh>
    <rPh sb="24" eb="25">
      <t>ヒト</t>
    </rPh>
    <rPh sb="25" eb="27">
      <t>テイイン</t>
    </rPh>
    <phoneticPr fontId="56"/>
  </si>
  <si>
    <t>トラベルビジネス実務科（３か月）【20人定員】</t>
    <rPh sb="8" eb="10">
      <t>ジツム</t>
    </rPh>
    <rPh sb="10" eb="11">
      <t>カ</t>
    </rPh>
    <rPh sb="14" eb="15">
      <t>ツキ</t>
    </rPh>
    <phoneticPr fontId="56"/>
  </si>
  <si>
    <t>建設業経理士＋賃貸不動産ビジネス科（４か月）【20人定員】</t>
    <rPh sb="0" eb="3">
      <t>ケンセツギョウ</t>
    </rPh>
    <rPh sb="3" eb="5">
      <t>ケイリ</t>
    </rPh>
    <rPh sb="5" eb="6">
      <t>シ</t>
    </rPh>
    <rPh sb="7" eb="9">
      <t>チンタイ</t>
    </rPh>
    <rPh sb="9" eb="12">
      <t>フドウサン</t>
    </rPh>
    <rPh sb="16" eb="17">
      <t>カ</t>
    </rPh>
    <rPh sb="20" eb="21">
      <t>ツキ</t>
    </rPh>
    <phoneticPr fontId="56"/>
  </si>
  <si>
    <t>医療事務＋ＯＡ基礎科（３か月）【20人定員】</t>
    <rPh sb="2" eb="4">
      <t>ジム</t>
    </rPh>
    <rPh sb="18" eb="19">
      <t>ヒト</t>
    </rPh>
    <rPh sb="19" eb="21">
      <t>テイイン</t>
    </rPh>
    <phoneticPr fontId="62"/>
  </si>
  <si>
    <t>医師事務作業補助者（ドクターズ医療クラーク）養成科（４か月）【20人定員】</t>
    <rPh sb="33" eb="34">
      <t>ヒト</t>
    </rPh>
    <rPh sb="34" eb="36">
      <t>テイイン</t>
    </rPh>
    <phoneticPr fontId="43"/>
  </si>
  <si>
    <t>オフィスワーク・経理事務科（３か月）【20人定員】</t>
    <rPh sb="10" eb="12">
      <t>ジム</t>
    </rPh>
    <phoneticPr fontId="62"/>
  </si>
  <si>
    <t>経理事務専攻科（４か月）</t>
    <rPh sb="4" eb="6">
      <t>センコウ</t>
    </rPh>
    <rPh sb="6" eb="7">
      <t>カ</t>
    </rPh>
    <phoneticPr fontId="56"/>
  </si>
  <si>
    <t>パソコンスキル習得科（４か月）【40歳以上の方対象】</t>
    <rPh sb="18" eb="21">
      <t>サイイジョウ</t>
    </rPh>
    <rPh sb="22" eb="23">
      <t>カタ</t>
    </rPh>
    <rPh sb="23" eb="25">
      <t>タイショウ</t>
    </rPh>
    <phoneticPr fontId="56"/>
  </si>
  <si>
    <t>パソコンスキル習得科（４か月）【短時間訓練】【在職者】</t>
    <rPh sb="16" eb="19">
      <t>タンジカン</t>
    </rPh>
    <rPh sb="19" eb="21">
      <t>クンレン</t>
    </rPh>
    <rPh sb="23" eb="26">
      <t>ザイショクシャ</t>
    </rPh>
    <phoneticPr fontId="56"/>
  </si>
  <si>
    <t>ファイナンシャルプランナー養成科（４か月）【短時間訓練】【育児・介護】【20人定員】</t>
    <rPh sb="29" eb="31">
      <t>イクジ</t>
    </rPh>
    <rPh sb="32" eb="34">
      <t>カイゴ</t>
    </rPh>
    <phoneticPr fontId="56"/>
  </si>
  <si>
    <t>生成ＡＩ活用・データ分析実践科（６か月）</t>
    <rPh sb="18" eb="19">
      <t>ツキ</t>
    </rPh>
    <phoneticPr fontId="56"/>
  </si>
  <si>
    <t>Ｗｅｂ・動画・ＳＮＳクリエイター実践科（６か月）</t>
    <rPh sb="4" eb="6">
      <t>ドウガ</t>
    </rPh>
    <rPh sb="16" eb="19">
      <t>ジッセンカ</t>
    </rPh>
    <rPh sb="22" eb="23">
      <t>ツキ</t>
    </rPh>
    <phoneticPr fontId="56"/>
  </si>
  <si>
    <t>オフィスワーク・経理事務実践科（４か月）</t>
    <rPh sb="10" eb="12">
      <t>ジム</t>
    </rPh>
    <phoneticPr fontId="56"/>
  </si>
  <si>
    <t>言語聴覚士養成コース（２年）</t>
    <rPh sb="0" eb="2">
      <t>ゲンゴ</t>
    </rPh>
    <rPh sb="5" eb="7">
      <t>ヨウセイ</t>
    </rPh>
    <rPh sb="12" eb="13">
      <t>ネン</t>
    </rPh>
    <phoneticPr fontId="56"/>
  </si>
  <si>
    <t>精神保健福祉士養成コース（１年）</t>
    <rPh sb="0" eb="2">
      <t>セイシン</t>
    </rPh>
    <rPh sb="2" eb="7">
      <t>ホケンフクシシ</t>
    </rPh>
    <rPh sb="7" eb="9">
      <t>ヨウセイ</t>
    </rPh>
    <rPh sb="14" eb="15">
      <t>ネン</t>
    </rPh>
    <phoneticPr fontId="56"/>
  </si>
  <si>
    <t>※【項目】の番号は、企画提案公募要領18頁【DXリテラシー標準の項目の一覧】のどの項目に該当するか示しています。</t>
    <rPh sb="10" eb="14">
      <t>キカクテイアン</t>
    </rPh>
    <rPh sb="14" eb="16">
      <t>コウボ</t>
    </rPh>
    <rPh sb="16" eb="18">
      <t>ヨウリョウ</t>
    </rPh>
    <rPh sb="20" eb="21">
      <t>ページ</t>
    </rPh>
    <phoneticPr fontId="43"/>
  </si>
  <si>
    <t>企画提案公募要領４頁「３公募参加資格（25）①②」「３公募参加資格（26）①②」を満たさない場合は、企画提案書受付開始前までに大阪府に対して協議の申し入れを行うこと。</t>
    <rPh sb="0" eb="4">
      <t>キカクテイアン</t>
    </rPh>
    <rPh sb="41" eb="42">
      <t>ミ</t>
    </rPh>
    <rPh sb="46" eb="48">
      <t>バアイ</t>
    </rPh>
    <rPh sb="50" eb="60">
      <t>キカクテイアンショウケツケカイシマエ</t>
    </rPh>
    <rPh sb="63" eb="66">
      <t>オオサカフ</t>
    </rPh>
    <rPh sb="67" eb="68">
      <t>タイ</t>
    </rPh>
    <rPh sb="70" eb="72">
      <t>キョウギ</t>
    </rPh>
    <rPh sb="73" eb="74">
      <t>モウ</t>
    </rPh>
    <rPh sb="75" eb="76">
      <t>イ</t>
    </rPh>
    <rPh sb="78" eb="79">
      <t>オコナ</t>
    </rPh>
    <phoneticPr fontId="29"/>
  </si>
  <si>
    <t>２　訓練目標（仕上がり像）に対応した人材とするために、カリキュラムの設定や時間配分等をどのように工夫したのか、
　　１の求人・求職ニーズがカリキュラムの設定にどのように活かされているのかなどについてを具体的に記入すること。
　　また、訓練対象者の習熟度に応じて、どのようなフォローアップを行っているかを具体的に記入すること。</t>
    <rPh sb="11" eb="12">
      <t>ゾウ</t>
    </rPh>
    <rPh sb="14" eb="16">
      <t>タイオウ</t>
    </rPh>
    <rPh sb="18" eb="20">
      <t>ジンザイ</t>
    </rPh>
    <rPh sb="60" eb="62">
      <t>キュウジン</t>
    </rPh>
    <rPh sb="63" eb="65">
      <t>キュウショク</t>
    </rPh>
    <rPh sb="76" eb="78">
      <t>セッテイ</t>
    </rPh>
    <rPh sb="84" eb="85">
      <t>イ</t>
    </rPh>
    <rPh sb="117" eb="122">
      <t>クンレンタイショウシャ</t>
    </rPh>
    <rPh sb="123" eb="126">
      <t>シュウジュクド</t>
    </rPh>
    <rPh sb="127" eb="128">
      <t>オウ</t>
    </rPh>
    <rPh sb="144" eb="145">
      <t>オコナ</t>
    </rPh>
    <rPh sb="151" eb="154">
      <t>グタイテキ</t>
    </rPh>
    <rPh sb="156" eb="157">
      <t>ニュウ</t>
    </rPh>
    <phoneticPr fontId="42"/>
  </si>
  <si>
    <t>ＤＴＰ＆Ｗｅｂデザイン制作科（５か月）</t>
    <rPh sb="11" eb="14">
      <t>セイサクカ</t>
    </rPh>
    <rPh sb="17" eb="18">
      <t>ゲツ</t>
    </rPh>
    <phoneticPr fontId="62"/>
  </si>
  <si>
    <t>介護職員初任者養成研修科＋（自由提案）（３か月）【20人定員】</t>
    <rPh sb="0" eb="4">
      <t>カイゴショクイン</t>
    </rPh>
    <rPh sb="4" eb="7">
      <t>ショニンシャ</t>
    </rPh>
    <rPh sb="7" eb="9">
      <t>ヨウセイ</t>
    </rPh>
    <rPh sb="9" eb="11">
      <t>ケンシュウ</t>
    </rPh>
    <rPh sb="11" eb="12">
      <t>カ</t>
    </rPh>
    <rPh sb="14" eb="18">
      <t>ジユウテイアン</t>
    </rPh>
    <rPh sb="22" eb="23">
      <t>ツキ</t>
    </rPh>
    <rPh sb="27" eb="28">
      <t>ヒト</t>
    </rPh>
    <rPh sb="28" eb="30">
      <t>テイイン</t>
    </rPh>
    <phoneticPr fontId="62"/>
  </si>
  <si>
    <t>介護福祉士養成コース（２年）　※４コース（定員は各15人、13人、9人、8人）</t>
    <rPh sb="12" eb="13">
      <t>ネン</t>
    </rPh>
    <rPh sb="21" eb="23">
      <t>テイイン</t>
    </rPh>
    <rPh sb="24" eb="25">
      <t>カク</t>
    </rPh>
    <rPh sb="27" eb="28">
      <t>ニン</t>
    </rPh>
    <rPh sb="31" eb="32">
      <t>ニン</t>
    </rPh>
    <rPh sb="34" eb="35">
      <t>ニン</t>
    </rPh>
    <rPh sb="37" eb="38">
      <t>ニン</t>
    </rPh>
    <phoneticPr fontId="56"/>
  </si>
  <si>
    <t>保育士養成コース（２年）　※７コース（定員は各19人、18人、17人、9人、8人、7人、5人）</t>
    <rPh sb="10" eb="11">
      <t>ネン</t>
    </rPh>
    <rPh sb="19" eb="21">
      <t>テイイン</t>
    </rPh>
    <rPh sb="22" eb="23">
      <t>カク</t>
    </rPh>
    <rPh sb="25" eb="26">
      <t>ニン</t>
    </rPh>
    <rPh sb="29" eb="30">
      <t>ニン</t>
    </rPh>
    <rPh sb="33" eb="34">
      <t>ニン</t>
    </rPh>
    <rPh sb="36" eb="37">
      <t>ニン</t>
    </rPh>
    <rPh sb="39" eb="40">
      <t>ニン</t>
    </rPh>
    <rPh sb="42" eb="43">
      <t>ニン</t>
    </rPh>
    <rPh sb="45" eb="46">
      <t>ニン</t>
    </rPh>
    <phoneticPr fontId="56"/>
  </si>
  <si>
    <t>　下記の「デジタルリテラシーを含むカリキュラム例」の中から、就職先業界で必要なカリキュラムを検討の上、訓練コースの中で実施するものについて、チェック欄に（☑）を入れてください（Ａ（１項目以上）及びＢを必ず選択してください。）。　　
Ａにおいて下記の中に該当するものがない場合は、その他の欄に企画提案公募要領18頁「ＤＸリテラシー標準の項目の一覧」を参考に検討したカリキュラム内容とDXリテラシー標準の該当項目の番号を記入してください。複数の欄にチェックしても差し支えありません。</t>
    <rPh sb="145" eb="147">
      <t>キカク</t>
    </rPh>
    <rPh sb="147" eb="149">
      <t>テイアン</t>
    </rPh>
    <rPh sb="208" eb="210">
      <t>キニュウ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</si>
</sst>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176" formatCode="[DBNum3]ggge&quot;年&quot;m&quot;月&quot;d&quot;日&quot;"/>
    <numFmt numFmtId="177" formatCode="[DBNum3]#,##0"/>
    <numFmt numFmtId="178" formatCode="@&quot;名&quot;"/>
    <numFmt numFmtId="179" formatCode="h:mm;@"/>
    <numFmt numFmtId="180" formatCode="&quot;【定員&quot;@&quot;人】&quot;"/>
    <numFmt numFmtId="181" formatCode="&quot;【訓練&quot;@&quot;か月】&quot;"/>
    <numFmt numFmtId="182" formatCode="0.00_ "/>
    <numFmt numFmtId="183" formatCode="#,###&quot;円&quot;"/>
    <numFmt numFmtId="184" formatCode="[$-411]ggge&quot;年&quot;m&quot;月&quot;d&quot;日&quot;;@"/>
    <numFmt numFmtId="185" formatCode="0.0_ "/>
    <numFmt numFmtId="186" formatCode="0_);[Red]\(0\)"/>
    <numFmt numFmtId="187" formatCode="\(@&quot;人&quot;\)"/>
    <numFmt numFmtId="188" formatCode="[DBNum3]ggge&quot;年&quot;m&quot;月&quot;d&quot;日&quot;&quot;現在&quot;"/>
    <numFmt numFmtId="189" formatCode="#,###&quot;円&quot;;\-#,###&quot;円&quot;;0&quot;円&quot;"/>
  </numFmts>
  <fonts count="91">
    <font>
      <sz val="11"/>
      <color rgb="FF000000"/>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font>
    <font>
      <sz val="10.5"/>
      <color rgb="FF000000"/>
      <name val="ＭＳ ゴシック"/>
      <family val="3"/>
      <charset val="128"/>
    </font>
    <font>
      <sz val="10"/>
      <color rgb="FF000000"/>
      <name val="ＭＳ ゴシック"/>
      <family val="3"/>
      <charset val="128"/>
    </font>
    <font>
      <sz val="6"/>
      <name val="游ゴシック"/>
      <family val="3"/>
      <charset val="128"/>
      <scheme val="minor"/>
    </font>
    <font>
      <sz val="11"/>
      <color rgb="FF000000"/>
      <name val="ＭＳ ゴシック"/>
      <family val="3"/>
      <charset val="128"/>
    </font>
    <font>
      <sz val="11"/>
      <color rgb="FF000000"/>
      <name val="游ゴシック"/>
      <family val="2"/>
      <charset val="128"/>
    </font>
    <font>
      <b/>
      <sz val="12"/>
      <color rgb="FF000000"/>
      <name val="ＭＳ 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color theme="1"/>
      <name val="ＭＳ ゴシック"/>
      <family val="3"/>
      <charset val="128"/>
    </font>
    <font>
      <sz val="10.5"/>
      <color theme="1"/>
      <name val="ＭＳ ゴシック"/>
      <family val="3"/>
      <charset val="128"/>
    </font>
    <font>
      <sz val="11"/>
      <color rgb="FF000000"/>
      <name val="游ゴシック"/>
      <family val="3"/>
      <charset val="128"/>
      <scheme val="minor"/>
    </font>
    <font>
      <b/>
      <sz val="11"/>
      <color rgb="FF000000"/>
      <name val="ＭＳ ゴシック"/>
      <family val="3"/>
      <charset val="128"/>
    </font>
    <font>
      <sz val="10"/>
      <color theme="1"/>
      <name val="ＭＳ ゴシック"/>
      <family val="3"/>
      <charset val="128"/>
    </font>
    <font>
      <b/>
      <sz val="9"/>
      <color indexed="81"/>
      <name val="MS P ゴシック"/>
      <family val="3"/>
      <charset val="128"/>
    </font>
    <font>
      <sz val="6"/>
      <name val="游ゴシック"/>
      <family val="2"/>
      <charset val="128"/>
    </font>
    <font>
      <sz val="6"/>
      <name val="游ゴシック"/>
      <family val="2"/>
      <charset val="128"/>
      <scheme val="minor"/>
    </font>
    <font>
      <sz val="11"/>
      <color theme="1"/>
      <name val="游ゴシック"/>
      <family val="3"/>
      <charset val="128"/>
      <scheme val="minor"/>
    </font>
    <font>
      <sz val="11"/>
      <name val="ＭＳ ゴシック"/>
      <family val="3"/>
      <charset val="128"/>
    </font>
    <font>
      <sz val="10.45"/>
      <name val="ＭＳ 明朝"/>
      <family val="1"/>
      <charset val="128"/>
    </font>
    <font>
      <sz val="12"/>
      <name val="ＭＳ 明朝"/>
      <family val="1"/>
      <charset val="128"/>
    </font>
    <font>
      <sz val="11"/>
      <color indexed="8"/>
      <name val="ＭＳ Ｐゴシック"/>
      <family val="3"/>
      <charset val="128"/>
    </font>
    <font>
      <u/>
      <sz val="8.9"/>
      <color indexed="12"/>
      <name val="ＭＳ 明朝"/>
      <family val="1"/>
      <charset val="128"/>
    </font>
    <font>
      <sz val="12"/>
      <name val="Arial"/>
      <family val="2"/>
    </font>
    <font>
      <sz val="11"/>
      <name val="ＭＳ Ｐ明朝"/>
      <family val="1"/>
      <charset val="128"/>
    </font>
    <font>
      <sz val="11"/>
      <color theme="1"/>
      <name val="游ゴシック"/>
      <family val="2"/>
      <scheme val="minor"/>
    </font>
    <font>
      <sz val="10"/>
      <name val="ＭＳ ゴシック"/>
      <family val="3"/>
      <charset val="128"/>
    </font>
    <font>
      <sz val="9"/>
      <name val="ＭＳ ゴシック"/>
      <family val="3"/>
      <charset val="128"/>
    </font>
    <font>
      <sz val="11"/>
      <name val="游ゴシック"/>
      <family val="2"/>
      <charset val="128"/>
    </font>
    <font>
      <sz val="14"/>
      <name val="ＭＳ ゴシック"/>
      <family val="3"/>
      <charset val="128"/>
    </font>
    <font>
      <sz val="12"/>
      <name val="ＭＳ ゴシック"/>
      <family val="3"/>
      <charset val="128"/>
    </font>
    <font>
      <b/>
      <sz val="14"/>
      <name val="ＭＳ ゴシック"/>
      <family val="3"/>
      <charset val="128"/>
    </font>
    <font>
      <u/>
      <sz val="10"/>
      <name val="ＭＳ ゴシック"/>
      <family val="3"/>
      <charset val="128"/>
    </font>
    <font>
      <sz val="16"/>
      <name val="ＭＳ ゴシック"/>
      <family val="3"/>
      <charset val="128"/>
    </font>
    <font>
      <sz val="10.5"/>
      <name val="ＭＳ ゴシック"/>
      <family val="3"/>
      <charset val="128"/>
    </font>
    <font>
      <sz val="20"/>
      <name val="ＭＳ ゴシック"/>
      <family val="3"/>
      <charset val="128"/>
    </font>
    <font>
      <b/>
      <sz val="14"/>
      <color theme="1"/>
      <name val="ＭＳ Ｐゴシック"/>
      <family val="3"/>
      <charset val="128"/>
    </font>
    <font>
      <b/>
      <sz val="12"/>
      <name val="ＭＳ ゴシック"/>
      <family val="3"/>
      <charset val="128"/>
    </font>
    <font>
      <sz val="6"/>
      <color rgb="FFFF0000"/>
      <name val="ＭＳ ゴシック"/>
      <family val="3"/>
      <charset val="128"/>
    </font>
    <font>
      <sz val="8"/>
      <name val="ＭＳ ゴシック"/>
      <family val="3"/>
      <charset val="128"/>
    </font>
    <font>
      <b/>
      <sz val="10.5"/>
      <name val="ＭＳ ゴシック"/>
      <family val="3"/>
      <charset val="128"/>
    </font>
    <font>
      <sz val="12"/>
      <name val="游ゴシック"/>
      <family val="3"/>
      <charset val="128"/>
      <scheme val="minor"/>
    </font>
    <font>
      <sz val="24"/>
      <name val="ＭＳ ゴシック"/>
      <family val="3"/>
      <charset val="128"/>
    </font>
    <font>
      <u/>
      <sz val="12"/>
      <name val="ＭＳ ゴシック"/>
      <family val="3"/>
      <charset val="128"/>
    </font>
    <font>
      <u/>
      <sz val="10.5"/>
      <name val="ＭＳ ゴシック"/>
      <family val="3"/>
      <charset val="128"/>
    </font>
    <font>
      <sz val="18"/>
      <name val="ＭＳ ゴシック"/>
      <family val="3"/>
      <charset val="128"/>
    </font>
    <font>
      <u/>
      <sz val="14"/>
      <name val="ＭＳ ゴシック"/>
      <family val="3"/>
      <charset val="128"/>
    </font>
    <font>
      <b/>
      <u/>
      <sz val="14"/>
      <name val="ＭＳ ゴシック"/>
      <family val="3"/>
      <charset val="128"/>
    </font>
    <font>
      <b/>
      <sz val="11"/>
      <name val="ＭＳ ゴシック"/>
      <family val="3"/>
      <charset val="128"/>
    </font>
    <font>
      <sz val="18"/>
      <name val="游ゴシック"/>
      <family val="3"/>
      <charset val="128"/>
      <scheme val="minor"/>
    </font>
    <font>
      <b/>
      <strike/>
      <sz val="9"/>
      <name val="ＭＳ ゴシック"/>
      <family val="3"/>
      <charset val="128"/>
    </font>
    <font>
      <sz val="6"/>
      <name val="ＭＳ ゴシック"/>
      <family val="3"/>
      <charset val="128"/>
    </font>
    <font>
      <sz val="11"/>
      <name val="游ゴシック"/>
      <family val="3"/>
      <charset val="128"/>
      <scheme val="minor"/>
    </font>
    <font>
      <b/>
      <u/>
      <sz val="12"/>
      <name val="ＭＳ ゴシック"/>
      <family val="3"/>
      <charset val="128"/>
    </font>
    <font>
      <sz val="11"/>
      <name val="游ゴシック"/>
      <family val="3"/>
      <charset val="128"/>
    </font>
    <font>
      <u/>
      <sz val="11"/>
      <name val="游ゴシック"/>
      <family val="3"/>
      <charset val="128"/>
    </font>
    <font>
      <sz val="10.5"/>
      <name val="游ゴシック"/>
      <family val="3"/>
      <charset val="128"/>
      <scheme val="minor"/>
    </font>
    <font>
      <u/>
      <sz val="11"/>
      <name val="ＭＳ ゴシック"/>
      <family val="3"/>
      <charset val="128"/>
    </font>
    <font>
      <sz val="14"/>
      <color theme="1"/>
      <name val="游ゴシック"/>
      <family val="2"/>
      <charset val="128"/>
      <scheme val="minor"/>
    </font>
    <font>
      <sz val="12"/>
      <color theme="1"/>
      <name val="游ゴシック"/>
      <family val="2"/>
      <charset val="128"/>
      <scheme val="minor"/>
    </font>
    <font>
      <sz val="14"/>
      <name val="ＭＳ Ｐゴシック"/>
      <family val="3"/>
      <charset val="128"/>
    </font>
    <font>
      <sz val="9"/>
      <color theme="1"/>
      <name val="ＭＳ ゴシック"/>
      <family val="3"/>
      <charset val="128"/>
    </font>
    <font>
      <sz val="14"/>
      <color theme="1"/>
      <name val="ＭＳ Ｐゴシック"/>
      <family val="3"/>
      <charset val="128"/>
    </font>
    <font>
      <b/>
      <sz val="16"/>
      <color theme="1"/>
      <name val="ＭＳ ゴシック"/>
      <family val="3"/>
      <charset val="128"/>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FF"/>
        <bgColor indexed="64"/>
      </patternFill>
    </fill>
    <fill>
      <patternFill patternType="solid">
        <fgColor rgb="FFCCECFF"/>
        <bgColor indexed="64"/>
      </patternFill>
    </fill>
    <fill>
      <patternFill patternType="solid">
        <fgColor theme="0" tint="-0.34998626667073579"/>
        <bgColor indexed="64"/>
      </patternFill>
    </fill>
    <fill>
      <patternFill patternType="solid">
        <fgColor rgb="FFFFFF00"/>
        <bgColor rgb="FF000000"/>
      </patternFill>
    </fill>
    <fill>
      <patternFill patternType="solid">
        <fgColor rgb="FFFFFFFF"/>
        <bgColor rgb="FF000000"/>
      </patternFill>
    </fill>
    <fill>
      <patternFill patternType="solid">
        <fgColor rgb="FFFFFFCC"/>
        <bgColor indexed="64"/>
      </patternFill>
    </fill>
    <fill>
      <patternFill patternType="solid">
        <fgColor rgb="FFCCFFFF"/>
        <bgColor rgb="FF000000"/>
      </patternFill>
    </fill>
    <fill>
      <patternFill patternType="solid">
        <fgColor rgb="FFFFFFCC"/>
        <bgColor rgb="FF000000"/>
      </patternFill>
    </fill>
    <fill>
      <patternFill patternType="solid">
        <fgColor theme="0" tint="-4.9989318521683403E-2"/>
        <bgColor indexed="64"/>
      </patternFill>
    </fill>
  </fills>
  <borders count="16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auto="1"/>
      </left>
      <right/>
      <top style="thin">
        <color auto="1"/>
      </top>
      <bottom style="thin">
        <color auto="1"/>
      </bottom>
      <diagonal/>
    </border>
    <border>
      <left/>
      <right style="medium">
        <color auto="1"/>
      </right>
      <top style="medium">
        <color auto="1"/>
      </top>
      <bottom style="medium">
        <color auto="1"/>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auto="1"/>
      </bottom>
      <diagonal/>
    </border>
    <border>
      <left style="thin">
        <color indexed="64"/>
      </left>
      <right/>
      <top style="dotted">
        <color indexed="64"/>
      </top>
      <bottom style="dotted">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dotted">
        <color indexed="64"/>
      </top>
      <bottom style="dotted">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indexed="64"/>
      </left>
      <right/>
      <top style="thin">
        <color rgb="FF000000"/>
      </top>
      <bottom style="medium">
        <color rgb="FF000000"/>
      </bottom>
      <diagonal/>
    </border>
    <border>
      <left/>
      <right style="medium">
        <color indexed="64"/>
      </right>
      <top style="thin">
        <color auto="1"/>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rgb="FF000000"/>
      </bottom>
      <diagonal/>
    </border>
    <border>
      <left style="thin">
        <color rgb="FF000000"/>
      </left>
      <right style="medium">
        <color indexed="64"/>
      </right>
      <top/>
      <bottom style="medium">
        <color rgb="FF000000"/>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top style="dotted">
        <color indexed="64"/>
      </top>
      <bottom style="thin">
        <color auto="1"/>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indexed="64"/>
      </right>
      <top/>
      <bottom style="medium">
        <color indexed="64"/>
      </bottom>
      <diagonal/>
    </border>
    <border>
      <left style="thin">
        <color indexed="64"/>
      </left>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medium">
        <color indexed="64"/>
      </left>
      <right style="thin">
        <color indexed="64"/>
      </right>
      <top/>
      <bottom/>
      <diagonal/>
    </border>
    <border>
      <left style="thin">
        <color indexed="64"/>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style="hair">
        <color indexed="64"/>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right style="thin">
        <color rgb="FF000000"/>
      </right>
      <top style="medium">
        <color indexed="64"/>
      </top>
      <bottom/>
      <diagonal/>
    </border>
    <border>
      <left style="thin">
        <color rgb="FF000000"/>
      </left>
      <right style="medium">
        <color indexed="64"/>
      </right>
      <top style="medium">
        <color indexed="64"/>
      </top>
      <bottom/>
      <diagonal/>
    </border>
    <border>
      <left style="thin">
        <color rgb="FF000000"/>
      </left>
      <right style="thin">
        <color rgb="FF000000"/>
      </right>
      <top style="medium">
        <color indexed="64"/>
      </top>
      <bottom style="thin">
        <color indexed="64"/>
      </bottom>
      <diagonal/>
    </border>
    <border>
      <left style="thin">
        <color rgb="FF000000"/>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top style="thin">
        <color rgb="FF000000"/>
      </top>
      <bottom style="thin">
        <color rgb="FF000000"/>
      </bottom>
      <diagonal/>
    </border>
    <border>
      <left style="medium">
        <color indexed="64"/>
      </left>
      <right/>
      <top style="medium">
        <color rgb="FF000000"/>
      </top>
      <bottom style="thin">
        <color rgb="FF000000"/>
      </bottom>
      <diagonal/>
    </border>
    <border>
      <left style="medium">
        <color indexed="64"/>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indexed="64"/>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indexed="64"/>
      </left>
      <right/>
      <top style="medium">
        <color indexed="64"/>
      </top>
      <bottom style="medium">
        <color rgb="FF000000"/>
      </bottom>
      <diagonal/>
    </border>
    <border>
      <left/>
      <right style="thin">
        <color rgb="FF000000"/>
      </right>
      <top style="medium">
        <color indexed="64"/>
      </top>
      <bottom style="medium">
        <color rgb="FF000000"/>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right style="thin">
        <color theme="0" tint="-0.34998626667073579"/>
      </right>
      <top style="medium">
        <color indexed="64"/>
      </top>
      <bottom/>
      <diagonal/>
    </border>
    <border>
      <left style="thin">
        <color theme="0" tint="-0.34998626667073579"/>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rgb="FF000000"/>
      </top>
      <bottom style="medium">
        <color rgb="FF000000"/>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right/>
      <top/>
      <bottom style="double">
        <color indexed="64"/>
      </bottom>
      <diagonal/>
    </border>
    <border>
      <left style="thin">
        <color indexed="64"/>
      </left>
      <right style="medium">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style="double">
        <color indexed="64"/>
      </top>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style="thin">
        <color rgb="FF000000"/>
      </top>
      <bottom style="thin">
        <color rgb="FF000000"/>
      </bottom>
      <diagonal/>
    </border>
    <border>
      <left/>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style="thin">
        <color indexed="64"/>
      </right>
      <top/>
      <bottom style="thin">
        <color rgb="FF000000"/>
      </bottom>
      <diagonal/>
    </border>
  </borders>
  <cellStyleXfs count="95">
    <xf numFmtId="0" fontId="0" fillId="0" borderId="0">
      <alignment vertical="center"/>
    </xf>
    <xf numFmtId="0" fontId="10" fillId="0" borderId="0" applyNumberFormat="0" applyFill="0" applyBorder="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4" fillId="2" borderId="0" applyNumberFormat="0" applyBorder="0" applyAlignment="0" applyProtection="0">
      <alignment vertical="center"/>
    </xf>
    <xf numFmtId="0" fontId="15" fillId="3" borderId="0" applyNumberFormat="0" applyBorder="0" applyAlignment="0" applyProtection="0">
      <alignment vertical="center"/>
    </xf>
    <xf numFmtId="0" fontId="16" fillId="4" borderId="0" applyNumberFormat="0" applyBorder="0" applyAlignment="0" applyProtection="0">
      <alignment vertical="center"/>
    </xf>
    <xf numFmtId="0" fontId="17" fillId="5" borderId="4" applyNumberFormat="0" applyAlignment="0" applyProtection="0">
      <alignment vertical="center"/>
    </xf>
    <xf numFmtId="0" fontId="18" fillId="6" borderId="5" applyNumberFormat="0" applyAlignment="0" applyProtection="0">
      <alignment vertical="center"/>
    </xf>
    <xf numFmtId="0" fontId="19" fillId="6" borderId="4" applyNumberFormat="0" applyAlignment="0" applyProtection="0">
      <alignment vertical="center"/>
    </xf>
    <xf numFmtId="0" fontId="20" fillId="0" borderId="6" applyNumberFormat="0" applyFill="0" applyAlignment="0" applyProtection="0">
      <alignment vertical="center"/>
    </xf>
    <xf numFmtId="0" fontId="21" fillId="7" borderId="7" applyNumberFormat="0" applyAlignment="0" applyProtection="0">
      <alignment vertical="center"/>
    </xf>
    <xf numFmtId="0" fontId="22" fillId="0" borderId="0" applyNumberFormat="0" applyFill="0" applyBorder="0" applyAlignment="0" applyProtection="0">
      <alignment vertical="center"/>
    </xf>
    <xf numFmtId="0" fontId="9" fillId="8" borderId="8" applyNumberFormat="0" applyFont="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25"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25"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25"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25"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25"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33" fillId="0" borderId="0"/>
    <xf numFmtId="0" fontId="35" fillId="0" borderId="0">
      <alignment vertical="center"/>
    </xf>
    <xf numFmtId="38" fontId="38" fillId="0" borderId="0" applyFont="0" applyFill="0" applyBorder="0" applyAlignment="0" applyProtection="0">
      <alignment vertical="center"/>
    </xf>
    <xf numFmtId="0" fontId="44" fillId="0" borderId="0">
      <alignment vertical="center"/>
    </xf>
    <xf numFmtId="0" fontId="44" fillId="0" borderId="0">
      <alignment vertical="center"/>
    </xf>
    <xf numFmtId="0" fontId="46" fillId="0" borderId="0"/>
    <xf numFmtId="9" fontId="33" fillId="0" borderId="0" applyFont="0" applyFill="0" applyBorder="0" applyAlignment="0" applyProtection="0"/>
    <xf numFmtId="9" fontId="48" fillId="0" borderId="0" applyFont="0" applyFill="0" applyBorder="0" applyAlignment="0" applyProtection="0">
      <alignment vertical="center"/>
    </xf>
    <xf numFmtId="0" fontId="49" fillId="0" borderId="0" applyNumberFormat="0" applyFill="0" applyBorder="0" applyAlignment="0" applyProtection="0">
      <alignment vertical="top"/>
      <protection locked="0"/>
    </xf>
    <xf numFmtId="38" fontId="47" fillId="0" borderId="0" applyFont="0" applyFill="0" applyBorder="0" applyAlignment="0" applyProtection="0">
      <alignment vertical="center"/>
    </xf>
    <xf numFmtId="38" fontId="48" fillId="0" borderId="0" applyFont="0" applyFill="0" applyBorder="0" applyAlignment="0" applyProtection="0">
      <alignment vertical="center"/>
    </xf>
    <xf numFmtId="38" fontId="33" fillId="0" borderId="0" applyFont="0" applyFill="0" applyBorder="0" applyAlignment="0" applyProtection="0"/>
    <xf numFmtId="38" fontId="48" fillId="0" borderId="0" applyFont="0" applyFill="0" applyBorder="0" applyAlignment="0" applyProtection="0">
      <alignment vertical="center"/>
    </xf>
    <xf numFmtId="6" fontId="33" fillId="0" borderId="0" applyFont="0" applyFill="0" applyBorder="0" applyAlignment="0" applyProtection="0"/>
    <xf numFmtId="0" fontId="47" fillId="0" borderId="0">
      <alignment vertical="center"/>
    </xf>
    <xf numFmtId="0" fontId="46" fillId="0" borderId="0"/>
    <xf numFmtId="0" fontId="47" fillId="0" borderId="0">
      <alignment vertical="center"/>
    </xf>
    <xf numFmtId="0" fontId="33" fillId="0" borderId="0">
      <alignment vertical="center"/>
    </xf>
    <xf numFmtId="0" fontId="48" fillId="0" borderId="0">
      <alignment vertical="center"/>
    </xf>
    <xf numFmtId="0" fontId="47" fillId="0" borderId="0">
      <alignment vertical="center"/>
    </xf>
    <xf numFmtId="0" fontId="50" fillId="0" borderId="0"/>
    <xf numFmtId="0" fontId="44" fillId="0" borderId="0">
      <alignment vertical="center"/>
    </xf>
    <xf numFmtId="0" fontId="33" fillId="0" borderId="0">
      <alignment vertical="center"/>
    </xf>
    <xf numFmtId="0" fontId="44" fillId="0" borderId="0">
      <alignment vertical="center"/>
    </xf>
    <xf numFmtId="0" fontId="44" fillId="0" borderId="0">
      <alignment vertical="center"/>
    </xf>
    <xf numFmtId="0" fontId="44" fillId="0" borderId="0">
      <alignment vertical="center"/>
    </xf>
    <xf numFmtId="0" fontId="48" fillId="0" borderId="0">
      <alignment vertical="center"/>
    </xf>
    <xf numFmtId="0" fontId="33" fillId="0" borderId="0"/>
    <xf numFmtId="38" fontId="46" fillId="0" borderId="0" applyFont="0" applyFill="0" applyBorder="0" applyAlignment="0" applyProtection="0">
      <alignment vertical="center"/>
    </xf>
    <xf numFmtId="38" fontId="33" fillId="0" borderId="0" applyFont="0" applyFill="0" applyBorder="0" applyAlignment="0" applyProtection="0">
      <alignment vertical="center"/>
    </xf>
    <xf numFmtId="0" fontId="8" fillId="0" borderId="0">
      <alignment vertical="center"/>
    </xf>
    <xf numFmtId="9" fontId="8" fillId="0" borderId="0" applyFont="0" applyFill="0" applyBorder="0" applyAlignment="0" applyProtection="0">
      <alignment vertical="center"/>
    </xf>
    <xf numFmtId="9" fontId="46" fillId="0" borderId="0" applyFont="0" applyFill="0" applyBorder="0" applyAlignment="0" applyProtection="0">
      <alignment vertical="center"/>
    </xf>
    <xf numFmtId="0" fontId="33" fillId="0" borderId="0"/>
    <xf numFmtId="0" fontId="52" fillId="0" borderId="0"/>
    <xf numFmtId="0" fontId="8" fillId="0" borderId="0">
      <alignment vertical="center"/>
    </xf>
    <xf numFmtId="0" fontId="8" fillId="0" borderId="0">
      <alignment vertical="center"/>
    </xf>
    <xf numFmtId="0" fontId="44" fillId="0" borderId="0">
      <alignment vertical="center"/>
    </xf>
    <xf numFmtId="0" fontId="44" fillId="0" borderId="0">
      <alignment vertical="center"/>
    </xf>
    <xf numFmtId="9" fontId="33" fillId="0" borderId="0" applyFont="0" applyFill="0" applyBorder="0" applyAlignment="0" applyProtection="0">
      <alignment vertical="center"/>
    </xf>
    <xf numFmtId="0" fontId="33" fillId="0" borderId="0"/>
    <xf numFmtId="38" fontId="7"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0" fontId="33" fillId="0" borderId="0"/>
    <xf numFmtId="38" fontId="4" fillId="0" borderId="0" applyFont="0" applyFill="0" applyBorder="0" applyAlignment="0" applyProtection="0">
      <alignment vertical="center"/>
    </xf>
    <xf numFmtId="0" fontId="3" fillId="0" borderId="0">
      <alignment vertical="center"/>
    </xf>
    <xf numFmtId="0" fontId="33" fillId="0" borderId="0"/>
    <xf numFmtId="38" fontId="2" fillId="0" borderId="0" applyFont="0" applyFill="0" applyBorder="0" applyAlignment="0" applyProtection="0">
      <alignment vertical="center"/>
    </xf>
    <xf numFmtId="0" fontId="2" fillId="0" borderId="0">
      <alignment vertical="center"/>
    </xf>
    <xf numFmtId="38" fontId="1" fillId="0" borderId="0" applyFont="0" applyFill="0" applyBorder="0" applyAlignment="0" applyProtection="0">
      <alignment vertical="center"/>
    </xf>
    <xf numFmtId="0" fontId="1" fillId="0" borderId="0">
      <alignment vertical="center"/>
    </xf>
  </cellStyleXfs>
  <cellXfs count="764">
    <xf numFmtId="0" fontId="0" fillId="0" borderId="0" xfId="0">
      <alignment vertical="center"/>
    </xf>
    <xf numFmtId="0" fontId="27" fillId="0" borderId="0" xfId="0" applyFont="1" applyAlignment="1">
      <alignment horizontal="right" vertical="center"/>
    </xf>
    <xf numFmtId="0" fontId="27" fillId="0" borderId="0" xfId="0" applyFont="1" applyAlignment="1">
      <alignment horizontal="left" vertical="center" indent="3"/>
    </xf>
    <xf numFmtId="0" fontId="36" fillId="0" borderId="0" xfId="0" applyFont="1">
      <alignment vertical="center"/>
    </xf>
    <xf numFmtId="0" fontId="37" fillId="0" borderId="0" xfId="0" applyFont="1">
      <alignment vertical="center"/>
    </xf>
    <xf numFmtId="0" fontId="37" fillId="0" borderId="0" xfId="0" applyFont="1" applyAlignment="1">
      <alignment horizontal="left" vertical="center"/>
    </xf>
    <xf numFmtId="0" fontId="30" fillId="0" borderId="0" xfId="0" applyFont="1">
      <alignment vertical="center"/>
    </xf>
    <xf numFmtId="178" fontId="36" fillId="0" borderId="0" xfId="0" applyNumberFormat="1" applyFont="1">
      <alignment vertical="center"/>
    </xf>
    <xf numFmtId="0" fontId="27" fillId="0" borderId="0" xfId="0" applyFont="1" applyAlignment="1">
      <alignment vertical="center" wrapText="1"/>
    </xf>
    <xf numFmtId="0" fontId="30" fillId="0" borderId="0" xfId="0" applyFont="1" applyAlignment="1">
      <alignment horizontal="left" vertical="center" shrinkToFit="1"/>
    </xf>
    <xf numFmtId="0" fontId="30" fillId="0" borderId="0" xfId="0" applyFont="1" applyAlignment="1">
      <alignment horizontal="center" vertical="center"/>
    </xf>
    <xf numFmtId="0" fontId="30" fillId="0" borderId="0" xfId="0" applyFont="1" applyAlignment="1">
      <alignment horizontal="right" vertical="center"/>
    </xf>
    <xf numFmtId="0" fontId="31" fillId="0" borderId="0" xfId="0" applyFont="1">
      <alignment vertical="center"/>
    </xf>
    <xf numFmtId="0" fontId="27" fillId="0" borderId="0" xfId="0" applyFont="1">
      <alignment vertical="center"/>
    </xf>
    <xf numFmtId="0" fontId="31" fillId="0" borderId="0" xfId="0" applyFont="1" applyAlignment="1">
      <alignment vertical="center" wrapText="1"/>
    </xf>
    <xf numFmtId="0" fontId="27" fillId="0" borderId="0" xfId="0" applyFont="1" applyAlignment="1">
      <alignment horizontal="left" vertical="center"/>
    </xf>
    <xf numFmtId="0" fontId="30" fillId="35" borderId="0" xfId="0" applyFont="1" applyFill="1">
      <alignment vertical="center"/>
    </xf>
    <xf numFmtId="0" fontId="3" fillId="0" borderId="0" xfId="89">
      <alignment vertical="center"/>
    </xf>
    <xf numFmtId="0" fontId="36" fillId="0" borderId="0" xfId="89" applyFont="1">
      <alignment vertical="center"/>
    </xf>
    <xf numFmtId="0" fontId="30" fillId="0" borderId="0" xfId="0" applyFont="1" applyAlignment="1">
      <alignment horizontal="distributed" vertical="center"/>
    </xf>
    <xf numFmtId="0" fontId="39" fillId="33" borderId="0" xfId="0" applyFont="1" applyFill="1">
      <alignment vertical="center"/>
    </xf>
    <xf numFmtId="0" fontId="28" fillId="35" borderId="0" xfId="0" applyFont="1" applyFill="1" applyAlignment="1">
      <alignment vertical="top" wrapText="1"/>
    </xf>
    <xf numFmtId="38" fontId="32" fillId="33" borderId="0" xfId="44" applyFont="1" applyFill="1" applyBorder="1" applyAlignment="1">
      <alignment horizontal="justify" vertical="center" wrapText="1"/>
    </xf>
    <xf numFmtId="38" fontId="30" fillId="34" borderId="0" xfId="44" applyFont="1" applyFill="1" applyAlignment="1">
      <alignment vertical="center" wrapText="1"/>
    </xf>
    <xf numFmtId="0" fontId="51" fillId="0" borderId="0" xfId="82" applyFont="1" applyAlignment="1">
      <alignment horizontal="center" vertical="center" wrapText="1" shrinkToFit="1"/>
    </xf>
    <xf numFmtId="0" fontId="45" fillId="0" borderId="0" xfId="0" applyFont="1">
      <alignment vertical="center"/>
    </xf>
    <xf numFmtId="0" fontId="27" fillId="0" borderId="0" xfId="0" applyFont="1" applyAlignment="1">
      <alignment horizontal="right" vertical="center" wrapText="1"/>
    </xf>
    <xf numFmtId="0" fontId="53" fillId="0" borderId="0" xfId="0" applyFont="1" applyAlignment="1">
      <alignment vertical="center" wrapText="1"/>
    </xf>
    <xf numFmtId="0" fontId="57" fillId="39" borderId="0" xfId="0" applyFont="1" applyFill="1" applyAlignment="1">
      <alignment horizontal="left" vertical="center"/>
    </xf>
    <xf numFmtId="0" fontId="45" fillId="0" borderId="0" xfId="42" applyFont="1" applyAlignment="1">
      <alignment vertical="center"/>
    </xf>
    <xf numFmtId="0" fontId="45" fillId="0" borderId="0" xfId="43" applyFont="1" applyAlignment="1">
      <alignment horizontal="right" vertical="center"/>
    </xf>
    <xf numFmtId="0" fontId="45" fillId="0" borderId="0" xfId="43" applyFont="1" applyAlignment="1">
      <alignment horizontal="center" vertical="center" shrinkToFit="1"/>
    </xf>
    <xf numFmtId="0" fontId="45" fillId="0" borderId="48" xfId="90" applyFont="1" applyBorder="1" applyAlignment="1">
      <alignment horizontal="center" vertical="center" shrinkToFit="1"/>
    </xf>
    <xf numFmtId="0" fontId="45" fillId="33" borderId="32" xfId="90" applyFont="1" applyFill="1" applyBorder="1" applyAlignment="1">
      <alignment horizontal="center" vertical="center" shrinkToFit="1"/>
    </xf>
    <xf numFmtId="0" fontId="45" fillId="0" borderId="37" xfId="90" applyFont="1" applyBorder="1" applyAlignment="1">
      <alignment horizontal="center" vertical="center" shrinkToFit="1"/>
    </xf>
    <xf numFmtId="0" fontId="45" fillId="33" borderId="35" xfId="90" applyFont="1" applyFill="1" applyBorder="1" applyAlignment="1">
      <alignment horizontal="center" vertical="center" shrinkToFit="1"/>
    </xf>
    <xf numFmtId="0" fontId="53" fillId="34" borderId="21" xfId="90" applyFont="1" applyFill="1" applyBorder="1" applyAlignment="1">
      <alignment horizontal="center" vertical="center" shrinkToFit="1"/>
    </xf>
    <xf numFmtId="0" fontId="53" fillId="34" borderId="21" xfId="90" applyFont="1" applyFill="1" applyBorder="1" applyAlignment="1">
      <alignment horizontal="center" vertical="center"/>
    </xf>
    <xf numFmtId="0" fontId="54" fillId="0" borderId="0" xfId="0" applyFont="1">
      <alignment vertical="center"/>
    </xf>
    <xf numFmtId="0" fontId="53" fillId="0" borderId="0" xfId="90" applyFont="1" applyAlignment="1">
      <alignment vertical="center"/>
    </xf>
    <xf numFmtId="0" fontId="53" fillId="0" borderId="0" xfId="90" applyFont="1" applyAlignment="1">
      <alignment vertical="center" shrinkToFit="1"/>
    </xf>
    <xf numFmtId="0" fontId="53" fillId="0" borderId="0" xfId="90" applyFont="1" applyAlignment="1">
      <alignment horizontal="center" vertical="center"/>
    </xf>
    <xf numFmtId="0" fontId="54" fillId="0" borderId="0" xfId="90" applyFont="1" applyAlignment="1">
      <alignment vertical="center"/>
    </xf>
    <xf numFmtId="0" fontId="54" fillId="0" borderId="0" xfId="90" applyFont="1" applyAlignment="1">
      <alignment horizontal="center" vertical="center"/>
    </xf>
    <xf numFmtId="0" fontId="54" fillId="0" borderId="0" xfId="42" applyFont="1" applyAlignment="1">
      <alignment vertical="center"/>
    </xf>
    <xf numFmtId="0" fontId="53" fillId="34" borderId="24" xfId="90" applyFont="1" applyFill="1" applyBorder="1" applyAlignment="1">
      <alignment horizontal="center" vertical="center"/>
    </xf>
    <xf numFmtId="0" fontId="45" fillId="0" borderId="0" xfId="90" applyFont="1" applyAlignment="1">
      <alignment horizontal="center" vertical="center" shrinkToFit="1"/>
    </xf>
    <xf numFmtId="186" fontId="45" fillId="0" borderId="0" xfId="90" applyNumberFormat="1" applyFont="1" applyAlignment="1">
      <alignment vertical="center"/>
    </xf>
    <xf numFmtId="186" fontId="45" fillId="38" borderId="0" xfId="90" applyNumberFormat="1" applyFont="1" applyFill="1" applyAlignment="1">
      <alignment vertical="center"/>
    </xf>
    <xf numFmtId="185" fontId="45" fillId="38" borderId="0" xfId="90" applyNumberFormat="1" applyFont="1" applyFill="1" applyAlignment="1">
      <alignment horizontal="center" vertical="center"/>
    </xf>
    <xf numFmtId="0" fontId="53" fillId="0" borderId="0" xfId="43" applyFont="1" applyAlignment="1">
      <alignment horizontal="right" vertical="center"/>
    </xf>
    <xf numFmtId="0" fontId="53" fillId="0" borderId="0" xfId="0" applyFont="1">
      <alignment vertical="center"/>
    </xf>
    <xf numFmtId="0" fontId="59" fillId="0" borderId="0" xfId="0" applyFont="1">
      <alignment vertical="center"/>
    </xf>
    <xf numFmtId="0" fontId="56" fillId="0" borderId="0" xfId="0" applyFont="1">
      <alignment vertical="center"/>
    </xf>
    <xf numFmtId="0" fontId="53" fillId="0" borderId="0" xfId="43" applyFont="1">
      <alignment vertical="center"/>
    </xf>
    <xf numFmtId="0" fontId="54" fillId="0" borderId="0" xfId="42" applyFont="1" applyAlignment="1">
      <alignment horizontal="left" vertical="center" wrapText="1" shrinkToFit="1"/>
    </xf>
    <xf numFmtId="177" fontId="60" fillId="0" borderId="0" xfId="43" applyNumberFormat="1" applyFont="1" applyAlignment="1">
      <alignment horizontal="center" vertical="center" shrinkToFit="1"/>
    </xf>
    <xf numFmtId="0" fontId="53" fillId="34" borderId="14" xfId="43" applyFont="1" applyFill="1" applyBorder="1" applyAlignment="1">
      <alignment horizontal="left" vertical="center"/>
    </xf>
    <xf numFmtId="0" fontId="53" fillId="34" borderId="15" xfId="90" applyFont="1" applyFill="1" applyBorder="1" applyAlignment="1">
      <alignment vertical="center" shrinkToFit="1"/>
    </xf>
    <xf numFmtId="0" fontId="53" fillId="34" borderId="47" xfId="90" applyFont="1" applyFill="1" applyBorder="1" applyAlignment="1">
      <alignment vertical="center" shrinkToFit="1"/>
    </xf>
    <xf numFmtId="0" fontId="53" fillId="34" borderId="14" xfId="90" applyFont="1" applyFill="1" applyBorder="1" applyAlignment="1">
      <alignment vertical="center" shrinkToFit="1"/>
    </xf>
    <xf numFmtId="0" fontId="53" fillId="34" borderId="15" xfId="90" applyFont="1" applyFill="1" applyBorder="1" applyAlignment="1">
      <alignment horizontal="left" vertical="center" shrinkToFit="1"/>
    </xf>
    <xf numFmtId="0" fontId="53" fillId="34" borderId="47" xfId="90" applyFont="1" applyFill="1" applyBorder="1" applyAlignment="1">
      <alignment horizontal="left" vertical="center" shrinkToFit="1"/>
    </xf>
    <xf numFmtId="0" fontId="53" fillId="34" borderId="14" xfId="90" applyFont="1" applyFill="1" applyBorder="1" applyAlignment="1">
      <alignment horizontal="left" wrapText="1" shrinkToFit="1"/>
    </xf>
    <xf numFmtId="0" fontId="53" fillId="34" borderId="14" xfId="90" applyFont="1" applyFill="1" applyBorder="1" applyAlignment="1">
      <alignment horizontal="left" vertical="center" wrapText="1" shrinkToFit="1"/>
    </xf>
    <xf numFmtId="0" fontId="53" fillId="34" borderId="18" xfId="43" applyFont="1" applyFill="1" applyBorder="1" applyAlignment="1">
      <alignment horizontal="center" vertical="center"/>
    </xf>
    <xf numFmtId="0" fontId="53" fillId="34" borderId="18" xfId="90" applyFont="1" applyFill="1" applyBorder="1" applyAlignment="1">
      <alignment horizontal="center" vertical="center" shrinkToFit="1"/>
    </xf>
    <xf numFmtId="0" fontId="53" fillId="34" borderId="18" xfId="90" applyFont="1" applyFill="1" applyBorder="1" applyAlignment="1">
      <alignment horizontal="left" vertical="center" shrinkToFit="1"/>
    </xf>
    <xf numFmtId="0" fontId="53" fillId="34" borderId="18" xfId="90" applyFont="1" applyFill="1" applyBorder="1" applyAlignment="1">
      <alignment horizontal="center" vertical="top" wrapText="1" shrinkToFit="1"/>
    </xf>
    <xf numFmtId="0" fontId="53" fillId="34" borderId="24" xfId="43" applyFont="1" applyFill="1" applyBorder="1" applyAlignment="1">
      <alignment horizontal="center" vertical="center"/>
    </xf>
    <xf numFmtId="0" fontId="53" fillId="34" borderId="24" xfId="90" applyFont="1" applyFill="1" applyBorder="1" applyAlignment="1">
      <alignment horizontal="center" vertical="center" shrinkToFit="1"/>
    </xf>
    <xf numFmtId="0" fontId="53" fillId="34" borderId="24" xfId="90" quotePrefix="1" applyFont="1" applyFill="1" applyBorder="1" applyAlignment="1">
      <alignment horizontal="center" vertical="center" shrinkToFit="1"/>
    </xf>
    <xf numFmtId="0" fontId="53" fillId="34" borderId="24" xfId="90" applyFont="1" applyFill="1" applyBorder="1" applyAlignment="1">
      <alignment horizontal="center" vertical="top" shrinkToFit="1"/>
    </xf>
    <xf numFmtId="0" fontId="57" fillId="39" borderId="30" xfId="90" applyFont="1" applyFill="1" applyBorder="1" applyAlignment="1">
      <alignment horizontal="center" vertical="center" shrinkToFit="1"/>
    </xf>
    <xf numFmtId="184" fontId="57" fillId="39" borderId="31" xfId="90" applyNumberFormat="1" applyFont="1" applyFill="1" applyBorder="1" applyAlignment="1">
      <alignment horizontal="center" vertical="center" shrinkToFit="1"/>
    </xf>
    <xf numFmtId="0" fontId="57" fillId="33" borderId="32" xfId="90" applyFont="1" applyFill="1" applyBorder="1" applyAlignment="1">
      <alignment horizontal="center" vertical="center" shrinkToFit="1"/>
    </xf>
    <xf numFmtId="184" fontId="57" fillId="39" borderId="29" xfId="90" applyNumberFormat="1" applyFont="1" applyFill="1" applyBorder="1" applyAlignment="1">
      <alignment horizontal="center" vertical="center" shrinkToFit="1"/>
    </xf>
    <xf numFmtId="186" fontId="57" fillId="37" borderId="30" xfId="90" applyNumberFormat="1" applyFont="1" applyFill="1" applyBorder="1" applyAlignment="1">
      <alignment vertical="center"/>
    </xf>
    <xf numFmtId="0" fontId="57" fillId="39" borderId="27" xfId="90" applyFont="1" applyFill="1" applyBorder="1" applyAlignment="1">
      <alignment horizontal="center" vertical="center" shrinkToFit="1"/>
    </xf>
    <xf numFmtId="184" fontId="57" fillId="39" borderId="25" xfId="90" applyNumberFormat="1" applyFont="1" applyFill="1" applyBorder="1" applyAlignment="1">
      <alignment horizontal="center" vertical="center" shrinkToFit="1"/>
    </xf>
    <xf numFmtId="0" fontId="57" fillId="33" borderId="35" xfId="90" applyFont="1" applyFill="1" applyBorder="1" applyAlignment="1">
      <alignment horizontal="center" vertical="center" shrinkToFit="1"/>
    </xf>
    <xf numFmtId="184" fontId="57" fillId="39" borderId="26" xfId="90" applyNumberFormat="1" applyFont="1" applyFill="1" applyBorder="1" applyAlignment="1">
      <alignment horizontal="center" vertical="center" shrinkToFit="1"/>
    </xf>
    <xf numFmtId="186" fontId="57" fillId="37" borderId="27" xfId="90" applyNumberFormat="1" applyFont="1" applyFill="1" applyBorder="1" applyAlignment="1">
      <alignment vertical="center"/>
    </xf>
    <xf numFmtId="0" fontId="57" fillId="0" borderId="0" xfId="43" applyFont="1" applyAlignment="1">
      <alignment horizontal="left" vertical="center" indent="1" shrinkToFit="1"/>
    </xf>
    <xf numFmtId="0" fontId="60" fillId="39" borderId="0" xfId="42" applyFont="1" applyFill="1" applyAlignment="1">
      <alignment horizontal="left" vertical="center" indent="1" shrinkToFit="1"/>
    </xf>
    <xf numFmtId="0" fontId="53" fillId="0" borderId="0" xfId="0" applyFont="1" applyAlignment="1">
      <alignment horizontal="left" vertical="center"/>
    </xf>
    <xf numFmtId="176" fontId="45" fillId="0" borderId="11" xfId="0" applyNumberFormat="1" applyFont="1" applyBorder="1">
      <alignment vertical="center"/>
    </xf>
    <xf numFmtId="0" fontId="45" fillId="0" borderId="0" xfId="0" applyFont="1" applyAlignment="1">
      <alignment horizontal="left" vertical="center"/>
    </xf>
    <xf numFmtId="0" fontId="57" fillId="39" borderId="0" xfId="0" applyFont="1" applyFill="1" applyAlignment="1">
      <alignment horizontal="left" vertical="center" wrapText="1"/>
    </xf>
    <xf numFmtId="38" fontId="45" fillId="0" borderId="0" xfId="44" applyFont="1" applyFill="1" applyAlignment="1">
      <alignment vertical="center"/>
    </xf>
    <xf numFmtId="0" fontId="45" fillId="0" borderId="0" xfId="0" applyFont="1" applyAlignment="1">
      <alignment horizontal="right" vertical="center"/>
    </xf>
    <xf numFmtId="0" fontId="45" fillId="0" borderId="0" xfId="0" applyFont="1" applyAlignment="1">
      <alignment horizontal="right" vertical="center" wrapText="1"/>
    </xf>
    <xf numFmtId="0" fontId="55" fillId="0" borderId="0" xfId="0" applyFont="1">
      <alignment vertical="center"/>
    </xf>
    <xf numFmtId="38" fontId="57" fillId="39" borderId="0" xfId="44" applyFont="1" applyFill="1" applyAlignment="1">
      <alignment vertical="center"/>
    </xf>
    <xf numFmtId="0" fontId="35" fillId="0" borderId="0" xfId="0" applyFont="1" applyAlignment="1">
      <alignment horizontal="left" vertical="center" shrinkToFit="1"/>
    </xf>
    <xf numFmtId="0" fontId="57" fillId="0" borderId="0" xfId="0" applyFont="1" applyAlignment="1">
      <alignment horizontal="left" vertical="center" shrinkToFit="1"/>
    </xf>
    <xf numFmtId="0" fontId="37" fillId="39" borderId="80" xfId="0" applyFont="1" applyFill="1" applyBorder="1" applyAlignment="1">
      <alignment horizontal="left" vertical="center"/>
    </xf>
    <xf numFmtId="0" fontId="40" fillId="39" borderId="13" xfId="0" applyFont="1" applyFill="1" applyBorder="1" applyAlignment="1">
      <alignment horizontal="left" vertical="center"/>
    </xf>
    <xf numFmtId="0" fontId="37" fillId="39" borderId="13" xfId="0" applyFont="1" applyFill="1" applyBorder="1" applyAlignment="1">
      <alignment horizontal="left" vertical="center"/>
    </xf>
    <xf numFmtId="176" fontId="37" fillId="39" borderId="13" xfId="0" applyNumberFormat="1" applyFont="1" applyFill="1" applyBorder="1" applyAlignment="1">
      <alignment horizontal="left" vertical="center"/>
    </xf>
    <xf numFmtId="0" fontId="36" fillId="34" borderId="13" xfId="0" applyFont="1" applyFill="1" applyBorder="1" applyAlignment="1">
      <alignment horizontal="center" vertical="center"/>
    </xf>
    <xf numFmtId="0" fontId="36" fillId="34" borderId="80" xfId="0" applyFont="1" applyFill="1" applyBorder="1" applyAlignment="1">
      <alignment horizontal="center" vertical="center"/>
    </xf>
    <xf numFmtId="0" fontId="36" fillId="34" borderId="80" xfId="0" applyFont="1" applyFill="1" applyBorder="1" applyAlignment="1">
      <alignment horizontal="center" vertical="center" wrapText="1"/>
    </xf>
    <xf numFmtId="0" fontId="57" fillId="39" borderId="0" xfId="0" applyFont="1" applyFill="1" applyAlignment="1">
      <alignment horizontal="left" vertical="center" shrinkToFit="1"/>
    </xf>
    <xf numFmtId="0" fontId="53" fillId="34" borderId="18" xfId="90" applyFont="1" applyFill="1" applyBorder="1" applyAlignment="1">
      <alignment horizontal="center" wrapText="1" shrinkToFit="1"/>
    </xf>
    <xf numFmtId="0" fontId="53" fillId="34" borderId="14" xfId="0" applyFont="1" applyFill="1" applyBorder="1" applyAlignment="1">
      <alignment horizontal="center" vertical="center"/>
    </xf>
    <xf numFmtId="0" fontId="53" fillId="34" borderId="24" xfId="0" applyFont="1" applyFill="1" applyBorder="1" applyAlignment="1">
      <alignment horizontal="center" vertical="center"/>
    </xf>
    <xf numFmtId="0" fontId="53" fillId="34" borderId="18" xfId="0" applyFont="1" applyFill="1" applyBorder="1" applyAlignment="1">
      <alignment horizontal="center" vertical="center"/>
    </xf>
    <xf numFmtId="0" fontId="57" fillId="34" borderId="81" xfId="0" applyFont="1" applyFill="1" applyBorder="1" applyAlignment="1">
      <alignment horizontal="center" vertical="center" shrinkToFit="1"/>
    </xf>
    <xf numFmtId="0" fontId="66" fillId="34" borderId="108" xfId="0" applyFont="1" applyFill="1" applyBorder="1" applyAlignment="1">
      <alignment horizontal="justify" vertical="center" wrapText="1"/>
    </xf>
    <xf numFmtId="0" fontId="61" fillId="34" borderId="80" xfId="0" applyFont="1" applyFill="1" applyBorder="1" applyAlignment="1">
      <alignment horizontal="center" vertical="center" shrinkToFit="1"/>
    </xf>
    <xf numFmtId="0" fontId="66" fillId="34" borderId="51" xfId="0" applyFont="1" applyFill="1" applyBorder="1" applyAlignment="1">
      <alignment horizontal="justify" vertical="center" wrapText="1"/>
    </xf>
    <xf numFmtId="0" fontId="61" fillId="34" borderId="81" xfId="0" applyFont="1" applyFill="1" applyBorder="1" applyAlignment="1">
      <alignment horizontal="center" vertical="center" wrapText="1" shrinkToFit="1"/>
    </xf>
    <xf numFmtId="0" fontId="66" fillId="34" borderId="58" xfId="0" applyFont="1" applyFill="1" applyBorder="1" applyAlignment="1">
      <alignment horizontal="justify" vertical="center" wrapText="1"/>
    </xf>
    <xf numFmtId="0" fontId="61" fillId="34" borderId="80" xfId="0" applyFont="1" applyFill="1" applyBorder="1" applyAlignment="1">
      <alignment horizontal="center" vertical="center" wrapText="1"/>
    </xf>
    <xf numFmtId="0" fontId="57" fillId="42" borderId="15" xfId="42" applyFont="1" applyFill="1" applyBorder="1" applyAlignment="1">
      <alignment horizontal="center" vertical="center"/>
    </xf>
    <xf numFmtId="0" fontId="57" fillId="42" borderId="19" xfId="42" applyFont="1" applyFill="1" applyBorder="1" applyAlignment="1">
      <alignment horizontal="center" vertical="center"/>
    </xf>
    <xf numFmtId="0" fontId="57" fillId="42" borderId="17" xfId="0" applyFont="1" applyFill="1" applyBorder="1" applyAlignment="1">
      <alignment horizontal="center" vertical="center" shrinkToFit="1"/>
    </xf>
    <xf numFmtId="0" fontId="57" fillId="42" borderId="14" xfId="42" applyFont="1" applyFill="1" applyBorder="1" applyAlignment="1">
      <alignment horizontal="center" vertical="center"/>
    </xf>
    <xf numFmtId="0" fontId="57" fillId="42" borderId="14" xfId="0" applyFont="1" applyFill="1" applyBorder="1" applyAlignment="1">
      <alignment horizontal="center" vertical="center"/>
    </xf>
    <xf numFmtId="0" fontId="57" fillId="42" borderId="113" xfId="90" applyFont="1" applyFill="1" applyBorder="1" applyAlignment="1">
      <alignment vertical="center" shrinkToFit="1"/>
    </xf>
    <xf numFmtId="184" fontId="57" fillId="42" borderId="15" xfId="90" applyNumberFormat="1" applyFont="1" applyFill="1" applyBorder="1" applyAlignment="1">
      <alignment horizontal="center" vertical="center"/>
    </xf>
    <xf numFmtId="0" fontId="57" fillId="42" borderId="16" xfId="90" applyFont="1" applyFill="1" applyBorder="1" applyAlignment="1">
      <alignment horizontal="center" vertical="center"/>
    </xf>
    <xf numFmtId="184" fontId="57" fillId="42" borderId="17" xfId="90" applyNumberFormat="1" applyFont="1" applyFill="1" applyBorder="1" applyAlignment="1">
      <alignment horizontal="center" vertical="center" shrinkToFit="1"/>
    </xf>
    <xf numFmtId="0" fontId="57" fillId="42" borderId="14" xfId="90" applyFont="1" applyFill="1" applyBorder="1" applyAlignment="1">
      <alignment vertical="center"/>
    </xf>
    <xf numFmtId="185" fontId="57" fillId="42" borderId="19" xfId="90" applyNumberFormat="1" applyFont="1" applyFill="1" applyBorder="1" applyAlignment="1">
      <alignment horizontal="center" vertical="center"/>
    </xf>
    <xf numFmtId="0" fontId="57" fillId="42" borderId="18" xfId="90" applyFont="1" applyFill="1" applyBorder="1" applyAlignment="1">
      <alignment vertical="center"/>
    </xf>
    <xf numFmtId="185" fontId="57" fillId="42" borderId="14" xfId="90" applyNumberFormat="1" applyFont="1" applyFill="1" applyBorder="1" applyAlignment="1">
      <alignment horizontal="center" vertical="center"/>
    </xf>
    <xf numFmtId="0" fontId="61" fillId="34" borderId="30" xfId="0" applyFont="1" applyFill="1" applyBorder="1" applyAlignment="1">
      <alignment horizontal="center" vertical="center" wrapText="1"/>
    </xf>
    <xf numFmtId="0" fontId="69" fillId="36" borderId="45" xfId="0" applyFont="1" applyFill="1" applyBorder="1" applyAlignment="1">
      <alignment horizontal="center" vertical="center" wrapText="1"/>
    </xf>
    <xf numFmtId="0" fontId="69" fillId="36" borderId="46" xfId="0" applyFont="1" applyFill="1" applyBorder="1" applyAlignment="1">
      <alignment horizontal="center" vertical="center" wrapText="1"/>
    </xf>
    <xf numFmtId="0" fontId="57" fillId="39" borderId="15" xfId="0" applyFont="1" applyFill="1" applyBorder="1" applyAlignment="1">
      <alignment horizontal="center" vertical="center"/>
    </xf>
    <xf numFmtId="0" fontId="45" fillId="0" borderId="16" xfId="0" applyFont="1" applyBorder="1">
      <alignment vertical="center"/>
    </xf>
    <xf numFmtId="0" fontId="61" fillId="0" borderId="16" xfId="0" applyFont="1" applyBorder="1">
      <alignment vertical="center"/>
    </xf>
    <xf numFmtId="0" fontId="61" fillId="0" borderId="77" xfId="0" applyFont="1" applyBorder="1">
      <alignment vertical="center"/>
    </xf>
    <xf numFmtId="0" fontId="57" fillId="39" borderId="0" xfId="0" applyFont="1" applyFill="1" applyAlignment="1">
      <alignment horizontal="center" vertical="center"/>
    </xf>
    <xf numFmtId="0" fontId="61" fillId="0" borderId="0" xfId="0" applyFont="1">
      <alignment vertical="center"/>
    </xf>
    <xf numFmtId="0" fontId="71" fillId="0" borderId="0" xfId="0" applyFont="1">
      <alignment vertical="center"/>
    </xf>
    <xf numFmtId="0" fontId="71" fillId="0" borderId="52" xfId="0" applyFont="1" applyBorder="1">
      <alignment vertical="center"/>
    </xf>
    <xf numFmtId="0" fontId="61" fillId="0" borderId="15" xfId="0" applyFont="1" applyBorder="1" applyAlignment="1">
      <alignment vertical="center" wrapText="1"/>
    </xf>
    <xf numFmtId="0" fontId="61" fillId="0" borderId="16" xfId="0" applyFont="1" applyBorder="1" applyAlignment="1">
      <alignment vertical="center" wrapText="1"/>
    </xf>
    <xf numFmtId="0" fontId="61" fillId="0" borderId="77" xfId="0" applyFont="1" applyBorder="1" applyAlignment="1">
      <alignment vertical="center" wrapText="1"/>
    </xf>
    <xf numFmtId="0" fontId="57" fillId="39" borderId="14" xfId="0" applyFont="1" applyFill="1" applyBorder="1" applyAlignment="1">
      <alignment horizontal="center" vertical="center" wrapText="1"/>
    </xf>
    <xf numFmtId="0" fontId="45" fillId="0" borderId="111" xfId="0" applyFont="1" applyBorder="1" applyAlignment="1">
      <alignment horizontal="justify" vertical="center" wrapText="1"/>
    </xf>
    <xf numFmtId="0" fontId="57" fillId="39" borderId="18" xfId="0" applyFont="1" applyFill="1" applyBorder="1" applyAlignment="1">
      <alignment horizontal="center" vertical="center" wrapText="1"/>
    </xf>
    <xf numFmtId="0" fontId="45" fillId="0" borderId="112" xfId="0" applyFont="1" applyBorder="1" applyAlignment="1">
      <alignment horizontal="justify" vertical="center" wrapText="1"/>
    </xf>
    <xf numFmtId="0" fontId="57" fillId="39" borderId="112" xfId="0" applyFont="1" applyFill="1" applyBorder="1" applyAlignment="1">
      <alignment horizontal="center" vertical="center" wrapText="1"/>
    </xf>
    <xf numFmtId="0" fontId="57" fillId="0" borderId="24" xfId="0" applyFont="1" applyBorder="1" applyAlignment="1">
      <alignment horizontal="center" vertical="center" wrapText="1"/>
    </xf>
    <xf numFmtId="0" fontId="45" fillId="0" borderId="55" xfId="0" applyFont="1" applyBorder="1" applyAlignment="1">
      <alignment horizontal="center" vertical="center" wrapText="1"/>
    </xf>
    <xf numFmtId="0" fontId="64" fillId="39" borderId="31" xfId="0" applyFont="1" applyFill="1" applyBorder="1" applyAlignment="1">
      <alignment horizontal="center" vertical="center" wrapText="1"/>
    </xf>
    <xf numFmtId="0" fontId="72" fillId="39" borderId="47" xfId="0" applyFont="1" applyFill="1" applyBorder="1" applyAlignment="1">
      <alignment horizontal="center" vertical="center"/>
    </xf>
    <xf numFmtId="0" fontId="72" fillId="39" borderId="80" xfId="0" applyFont="1" applyFill="1" applyBorder="1" applyAlignment="1">
      <alignment horizontal="center" vertical="center"/>
    </xf>
    <xf numFmtId="0" fontId="72" fillId="39" borderId="57" xfId="0" applyFont="1" applyFill="1" applyBorder="1" applyAlignment="1">
      <alignment horizontal="center" vertical="center"/>
    </xf>
    <xf numFmtId="0" fontId="60" fillId="0" borderId="16" xfId="0" applyFont="1" applyBorder="1" applyAlignment="1" applyProtection="1">
      <alignment horizontal="center" vertical="center"/>
      <protection hidden="1"/>
    </xf>
    <xf numFmtId="187" fontId="60" fillId="39" borderId="16" xfId="0" applyNumberFormat="1" applyFont="1" applyFill="1" applyBorder="1" applyAlignment="1">
      <alignment horizontal="left" vertical="center"/>
    </xf>
    <xf numFmtId="0" fontId="57" fillId="39" borderId="80" xfId="0" applyFont="1" applyFill="1" applyBorder="1" applyAlignment="1">
      <alignment horizontal="center" vertical="center" wrapText="1"/>
    </xf>
    <xf numFmtId="0" fontId="57" fillId="39" borderId="45" xfId="0" applyFont="1" applyFill="1" applyBorder="1" applyAlignment="1">
      <alignment horizontal="center" vertical="center" wrapText="1"/>
    </xf>
    <xf numFmtId="0" fontId="68" fillId="39" borderId="80" xfId="0" applyFont="1" applyFill="1" applyBorder="1" applyAlignment="1">
      <alignment horizontal="center" vertical="center"/>
    </xf>
    <xf numFmtId="0" fontId="68" fillId="39" borderId="57" xfId="0" applyFont="1" applyFill="1" applyBorder="1" applyAlignment="1">
      <alignment horizontal="center" vertical="center"/>
    </xf>
    <xf numFmtId="0" fontId="57" fillId="39" borderId="40" xfId="0" applyFont="1" applyFill="1" applyBorder="1" applyAlignment="1">
      <alignment horizontal="left" vertical="center" wrapText="1"/>
    </xf>
    <xf numFmtId="0" fontId="57" fillId="39" borderId="82" xfId="0" applyFont="1" applyFill="1" applyBorder="1" applyAlignment="1">
      <alignment horizontal="center" vertical="center" shrinkToFit="1"/>
    </xf>
    <xf numFmtId="182" fontId="57" fillId="39" borderId="40" xfId="0" applyNumberFormat="1" applyFont="1" applyFill="1" applyBorder="1" applyAlignment="1">
      <alignment horizontal="center" vertical="center" wrapText="1"/>
    </xf>
    <xf numFmtId="0" fontId="57" fillId="39" borderId="41" xfId="0" applyFont="1" applyFill="1" applyBorder="1" applyAlignment="1">
      <alignment horizontal="left" vertical="center" wrapText="1"/>
    </xf>
    <xf numFmtId="0" fontId="57" fillId="39" borderId="54" xfId="0" applyFont="1" applyFill="1" applyBorder="1" applyAlignment="1">
      <alignment horizontal="center" vertical="center" shrinkToFit="1"/>
    </xf>
    <xf numFmtId="182" fontId="57" fillId="39" borderId="41" xfId="0" applyNumberFormat="1" applyFont="1" applyFill="1" applyBorder="1" applyAlignment="1">
      <alignment horizontal="center" vertical="center" wrapText="1"/>
    </xf>
    <xf numFmtId="0" fontId="57" fillId="39" borderId="43" xfId="0" applyFont="1" applyFill="1" applyBorder="1" applyAlignment="1">
      <alignment horizontal="center" vertical="center" shrinkToFit="1"/>
    </xf>
    <xf numFmtId="0" fontId="57" fillId="39" borderId="42" xfId="0" applyFont="1" applyFill="1" applyBorder="1" applyAlignment="1">
      <alignment horizontal="left" vertical="center" wrapText="1"/>
    </xf>
    <xf numFmtId="0" fontId="57" fillId="39" borderId="86" xfId="0" applyFont="1" applyFill="1" applyBorder="1" applyAlignment="1">
      <alignment horizontal="center" vertical="center" shrinkToFit="1"/>
    </xf>
    <xf numFmtId="182" fontId="57" fillId="39" borderId="42" xfId="0" applyNumberFormat="1" applyFont="1" applyFill="1" applyBorder="1" applyAlignment="1">
      <alignment horizontal="center" vertical="center" wrapText="1"/>
    </xf>
    <xf numFmtId="179" fontId="57" fillId="39" borderId="47" xfId="0" applyNumberFormat="1" applyFont="1" applyFill="1" applyBorder="1" applyAlignment="1">
      <alignment horizontal="center" vertical="center" wrapText="1"/>
    </xf>
    <xf numFmtId="179" fontId="57" fillId="39" borderId="23" xfId="0" applyNumberFormat="1" applyFont="1" applyFill="1" applyBorder="1" applyAlignment="1">
      <alignment horizontal="center" vertical="center" wrapText="1"/>
    </xf>
    <xf numFmtId="179" fontId="57" fillId="39" borderId="103" xfId="0" applyNumberFormat="1" applyFont="1" applyFill="1" applyBorder="1" applyAlignment="1">
      <alignment horizontal="center" vertical="center" wrapText="1"/>
    </xf>
    <xf numFmtId="185" fontId="64" fillId="37" borderId="30" xfId="90" applyNumberFormat="1" applyFont="1" applyFill="1" applyBorder="1" applyAlignment="1">
      <alignment horizontal="center" vertical="center"/>
    </xf>
    <xf numFmtId="185" fontId="64" fillId="37" borderId="27" xfId="90" applyNumberFormat="1" applyFont="1" applyFill="1" applyBorder="1" applyAlignment="1">
      <alignment horizontal="center" vertical="center"/>
    </xf>
    <xf numFmtId="184" fontId="57" fillId="41" borderId="29" xfId="90" applyNumberFormat="1" applyFont="1" applyFill="1" applyBorder="1" applyAlignment="1">
      <alignment horizontal="center" vertical="center" shrinkToFit="1"/>
    </xf>
    <xf numFmtId="184" fontId="57" fillId="41" borderId="26" xfId="90" applyNumberFormat="1" applyFont="1" applyFill="1" applyBorder="1" applyAlignment="1">
      <alignment horizontal="center" vertical="center" shrinkToFit="1"/>
    </xf>
    <xf numFmtId="184" fontId="57" fillId="41" borderId="31" xfId="90" applyNumberFormat="1" applyFont="1" applyFill="1" applyBorder="1" applyAlignment="1">
      <alignment horizontal="center" vertical="center" shrinkToFit="1"/>
    </xf>
    <xf numFmtId="184" fontId="57" fillId="41" borderId="25" xfId="90" applyNumberFormat="1" applyFont="1" applyFill="1" applyBorder="1" applyAlignment="1">
      <alignment horizontal="center" vertical="center" shrinkToFit="1"/>
    </xf>
    <xf numFmtId="0" fontId="61" fillId="39" borderId="24" xfId="0" applyFont="1" applyFill="1" applyBorder="1" applyAlignment="1">
      <alignment horizontal="left" vertical="center" wrapText="1"/>
    </xf>
    <xf numFmtId="0" fontId="61" fillId="39" borderId="24" xfId="0" applyFont="1" applyFill="1" applyBorder="1" applyAlignment="1">
      <alignment horizontal="center" vertical="center" wrapText="1"/>
    </xf>
    <xf numFmtId="0" fontId="61" fillId="39" borderId="55" xfId="0" applyFont="1" applyFill="1" applyBorder="1" applyAlignment="1">
      <alignment horizontal="left" vertical="center" wrapText="1"/>
    </xf>
    <xf numFmtId="0" fontId="61" fillId="39" borderId="80" xfId="0" applyFont="1" applyFill="1" applyBorder="1" applyAlignment="1">
      <alignment horizontal="left" vertical="center" wrapText="1"/>
    </xf>
    <xf numFmtId="0" fontId="61" fillId="39" borderId="80" xfId="0" applyFont="1" applyFill="1" applyBorder="1" applyAlignment="1">
      <alignment horizontal="center" vertical="center" wrapText="1"/>
    </xf>
    <xf numFmtId="0" fontId="61" fillId="39" borderId="57" xfId="0" applyFont="1" applyFill="1" applyBorder="1" applyAlignment="1">
      <alignment horizontal="left" vertical="center" wrapText="1"/>
    </xf>
    <xf numFmtId="0" fontId="61" fillId="39" borderId="27" xfId="0" applyFont="1" applyFill="1" applyBorder="1" applyAlignment="1">
      <alignment horizontal="left" vertical="center" wrapText="1"/>
    </xf>
    <xf numFmtId="0" fontId="61" fillId="39" borderId="27" xfId="0" applyFont="1" applyFill="1" applyBorder="1" applyAlignment="1">
      <alignment horizontal="center" vertical="center" wrapText="1"/>
    </xf>
    <xf numFmtId="0" fontId="61" fillId="39" borderId="36" xfId="0" applyFont="1" applyFill="1" applyBorder="1" applyAlignment="1">
      <alignment horizontal="left" vertical="center" wrapText="1"/>
    </xf>
    <xf numFmtId="0" fontId="57" fillId="39" borderId="65" xfId="0" applyFont="1" applyFill="1" applyBorder="1" applyAlignment="1">
      <alignment horizontal="left" vertical="center" wrapText="1"/>
    </xf>
    <xf numFmtId="0" fontId="57" fillId="39" borderId="59" xfId="0" applyFont="1" applyFill="1" applyBorder="1" applyAlignment="1">
      <alignment horizontal="left" vertical="center" wrapText="1"/>
    </xf>
    <xf numFmtId="183" fontId="57" fillId="39" borderId="59" xfId="44" applyNumberFormat="1" applyFont="1" applyFill="1" applyBorder="1" applyAlignment="1">
      <alignment horizontal="center" vertical="center" wrapText="1"/>
    </xf>
    <xf numFmtId="38" fontId="58" fillId="39" borderId="32" xfId="0" applyNumberFormat="1" applyFont="1" applyFill="1" applyBorder="1" applyAlignment="1">
      <alignment horizontal="center" vertical="center"/>
    </xf>
    <xf numFmtId="0" fontId="61" fillId="34" borderId="122" xfId="0" applyFont="1" applyFill="1" applyBorder="1" applyAlignment="1">
      <alignment horizontal="center" vertical="center" wrapText="1"/>
    </xf>
    <xf numFmtId="188" fontId="57" fillId="39" borderId="0" xfId="0" applyNumberFormat="1" applyFont="1" applyFill="1" applyAlignment="1">
      <alignment horizontal="right" vertical="center"/>
    </xf>
    <xf numFmtId="0" fontId="57" fillId="39" borderId="0" xfId="89" applyFont="1" applyFill="1" applyAlignment="1">
      <alignment horizontal="left" vertical="center"/>
    </xf>
    <xf numFmtId="38" fontId="57" fillId="39" borderId="59" xfId="44" applyFont="1" applyFill="1" applyBorder="1" applyAlignment="1">
      <alignment horizontal="center" vertical="center" wrapText="1"/>
    </xf>
    <xf numFmtId="38" fontId="57" fillId="39" borderId="0" xfId="44" applyFont="1" applyFill="1" applyAlignment="1">
      <alignment horizontal="left" vertical="center"/>
    </xf>
    <xf numFmtId="0" fontId="61" fillId="0" borderId="0" xfId="0" applyFont="1" applyAlignment="1">
      <alignment horizontal="right" vertical="center" wrapText="1"/>
    </xf>
    <xf numFmtId="0" fontId="58" fillId="0" borderId="0" xfId="0" applyFont="1" applyAlignment="1">
      <alignment horizontal="center" vertical="center" shrinkToFit="1"/>
    </xf>
    <xf numFmtId="0" fontId="58" fillId="0" borderId="0" xfId="0" applyFont="1" applyAlignment="1">
      <alignment horizontal="center" vertical="center" wrapText="1"/>
    </xf>
    <xf numFmtId="0" fontId="61" fillId="0" borderId="0" xfId="0" applyFont="1" applyAlignment="1">
      <alignment vertical="center" wrapText="1"/>
    </xf>
    <xf numFmtId="176" fontId="61" fillId="0" borderId="0" xfId="0" applyNumberFormat="1" applyFont="1" applyAlignment="1">
      <alignment horizontal="right" vertical="center"/>
    </xf>
    <xf numFmtId="0" fontId="61" fillId="0" borderId="0" xfId="0" applyFont="1" applyAlignment="1">
      <alignment horizontal="justify" vertical="center" wrapText="1"/>
    </xf>
    <xf numFmtId="0" fontId="61" fillId="0" borderId="0" xfId="0" applyFont="1" applyAlignment="1">
      <alignment horizontal="justify" vertical="center"/>
    </xf>
    <xf numFmtId="0" fontId="53" fillId="0" borderId="0" xfId="0" applyFont="1" applyAlignment="1">
      <alignment horizontal="justify" vertical="center"/>
    </xf>
    <xf numFmtId="0" fontId="54" fillId="0" borderId="0" xfId="0" applyFont="1" applyAlignment="1">
      <alignment horizontal="center" vertical="center"/>
    </xf>
    <xf numFmtId="0" fontId="61" fillId="34" borderId="48" xfId="0" applyFont="1" applyFill="1" applyBorder="1" applyAlignment="1">
      <alignment horizontal="justify" vertical="center" wrapText="1"/>
    </xf>
    <xf numFmtId="0" fontId="57" fillId="0" borderId="32" xfId="0" applyFont="1" applyBorder="1">
      <alignment vertical="center"/>
    </xf>
    <xf numFmtId="0" fontId="57" fillId="0" borderId="29" xfId="0" applyFont="1" applyBorder="1">
      <alignment vertical="center"/>
    </xf>
    <xf numFmtId="0" fontId="57" fillId="33" borderId="44" xfId="0" applyFont="1" applyFill="1" applyBorder="1" applyAlignment="1">
      <alignment horizontal="center" vertical="center" shrinkToFit="1"/>
    </xf>
    <xf numFmtId="0" fontId="57" fillId="0" borderId="0" xfId="0" applyFont="1" applyAlignment="1">
      <alignment horizontal="center" vertical="center" shrinkToFit="1"/>
    </xf>
    <xf numFmtId="0" fontId="61" fillId="34" borderId="51" xfId="0" applyFont="1" applyFill="1" applyBorder="1" applyAlignment="1">
      <alignment horizontal="justify" vertical="center" wrapText="1"/>
    </xf>
    <xf numFmtId="0" fontId="61" fillId="0" borderId="46" xfId="0" applyFont="1" applyBorder="1" applyAlignment="1">
      <alignment vertical="center" wrapText="1"/>
    </xf>
    <xf numFmtId="0" fontId="61" fillId="0" borderId="0" xfId="0" applyFont="1" applyAlignment="1">
      <alignment horizontal="left" vertical="center" wrapText="1"/>
    </xf>
    <xf numFmtId="0" fontId="61" fillId="34" borderId="45" xfId="0" applyFont="1" applyFill="1" applyBorder="1" applyAlignment="1">
      <alignment horizontal="center" vertical="center" wrapText="1"/>
    </xf>
    <xf numFmtId="0" fontId="61" fillId="34" borderId="81" xfId="0" applyFont="1" applyFill="1" applyBorder="1" applyAlignment="1">
      <alignment horizontal="center" vertical="center" wrapText="1"/>
    </xf>
    <xf numFmtId="0" fontId="61" fillId="34" borderId="57" xfId="0" applyFont="1" applyFill="1" applyBorder="1" applyAlignment="1">
      <alignment horizontal="center" vertical="center" wrapText="1"/>
    </xf>
    <xf numFmtId="0" fontId="61" fillId="0" borderId="0" xfId="0" applyFont="1" applyAlignment="1">
      <alignment horizontal="center" vertical="center" wrapText="1"/>
    </xf>
    <xf numFmtId="0" fontId="79" fillId="0" borderId="0" xfId="0" applyFont="1">
      <alignment vertical="center"/>
    </xf>
    <xf numFmtId="0" fontId="58" fillId="0" borderId="0" xfId="0" applyFont="1" applyAlignment="1">
      <alignment horizontal="center" vertical="center"/>
    </xf>
    <xf numFmtId="0" fontId="61" fillId="34" borderId="76" xfId="0" applyFont="1" applyFill="1" applyBorder="1" applyAlignment="1">
      <alignment horizontal="justify" vertical="center" wrapText="1"/>
    </xf>
    <xf numFmtId="0" fontId="54" fillId="0" borderId="0" xfId="0" applyFont="1" applyAlignment="1">
      <alignment horizontal="left" vertical="center"/>
    </xf>
    <xf numFmtId="0" fontId="61" fillId="34" borderId="56" xfId="0" applyFont="1" applyFill="1" applyBorder="1" applyAlignment="1">
      <alignment horizontal="justify" vertical="center" wrapText="1"/>
    </xf>
    <xf numFmtId="0" fontId="61" fillId="34" borderId="51" xfId="0" applyFont="1" applyFill="1" applyBorder="1" applyAlignment="1">
      <alignment horizontal="left" vertical="center" shrinkToFit="1"/>
    </xf>
    <xf numFmtId="0" fontId="45" fillId="0" borderId="15" xfId="0" applyFont="1" applyBorder="1">
      <alignment vertical="center"/>
    </xf>
    <xf numFmtId="0" fontId="60" fillId="0" borderId="16" xfId="0" applyFont="1" applyBorder="1" applyProtection="1">
      <alignment vertical="center"/>
      <protection hidden="1"/>
    </xf>
    <xf numFmtId="0" fontId="58" fillId="0" borderId="16" xfId="0" applyFont="1" applyBorder="1" applyProtection="1">
      <alignment vertical="center"/>
      <protection hidden="1"/>
    </xf>
    <xf numFmtId="0" fontId="45" fillId="0" borderId="77" xfId="0" applyFont="1" applyBorder="1">
      <alignment vertical="center"/>
    </xf>
    <xf numFmtId="0" fontId="54" fillId="34" borderId="51" xfId="0" applyFont="1" applyFill="1" applyBorder="1" applyAlignment="1">
      <alignment horizontal="center" vertical="center" wrapText="1"/>
    </xf>
    <xf numFmtId="0" fontId="66" fillId="0" borderId="0" xfId="0" applyFont="1" applyAlignment="1">
      <alignment vertical="center" shrinkToFit="1"/>
    </xf>
    <xf numFmtId="0" fontId="66" fillId="0" borderId="0" xfId="0" applyFont="1" applyAlignment="1">
      <alignment horizontal="left" vertical="center" shrinkToFit="1"/>
    </xf>
    <xf numFmtId="177" fontId="80" fillId="0" borderId="15" xfId="0" applyNumberFormat="1" applyFont="1" applyBorder="1" applyAlignment="1">
      <alignment vertical="center" shrinkToFit="1"/>
    </xf>
    <xf numFmtId="177" fontId="80" fillId="0" borderId="16" xfId="0" applyNumberFormat="1" applyFont="1" applyBorder="1" applyAlignment="1">
      <alignment vertical="center" shrinkToFit="1"/>
    </xf>
    <xf numFmtId="0" fontId="67" fillId="0" borderId="16" xfId="0" applyFont="1" applyBorder="1" applyAlignment="1">
      <alignment vertical="center" wrapText="1"/>
    </xf>
    <xf numFmtId="0" fontId="66" fillId="0" borderId="0" xfId="0" applyFont="1" applyAlignment="1">
      <alignment horizontal="justify" vertical="center" wrapText="1"/>
    </xf>
    <xf numFmtId="0" fontId="61" fillId="34" borderId="37" xfId="0" applyFont="1" applyFill="1" applyBorder="1" applyAlignment="1">
      <alignment horizontal="justify" vertical="center" wrapText="1"/>
    </xf>
    <xf numFmtId="0" fontId="66" fillId="0" borderId="0" xfId="0" applyFont="1" applyAlignment="1">
      <alignment horizontal="left" vertical="center"/>
    </xf>
    <xf numFmtId="0" fontId="74" fillId="0" borderId="12" xfId="0" applyFont="1" applyBorder="1">
      <alignment vertical="center"/>
    </xf>
    <xf numFmtId="0" fontId="73" fillId="0" borderId="0" xfId="0" applyFont="1">
      <alignment vertical="center"/>
    </xf>
    <xf numFmtId="0" fontId="54" fillId="0" borderId="79" xfId="0" applyFont="1" applyBorder="1" applyAlignment="1">
      <alignment horizontal="left" vertical="center"/>
    </xf>
    <xf numFmtId="0" fontId="45" fillId="0" borderId="22" xfId="0" applyFont="1" applyBorder="1">
      <alignment vertical="center"/>
    </xf>
    <xf numFmtId="0" fontId="45" fillId="0" borderId="75" xfId="0" applyFont="1" applyBorder="1">
      <alignment vertical="center"/>
    </xf>
    <xf numFmtId="0" fontId="61" fillId="34" borderId="58" xfId="0" applyFont="1" applyFill="1" applyBorder="1" applyAlignment="1">
      <alignment horizontal="left" vertical="center" wrapText="1"/>
    </xf>
    <xf numFmtId="0" fontId="45" fillId="33" borderId="0" xfId="0" applyFont="1" applyFill="1">
      <alignment vertical="center"/>
    </xf>
    <xf numFmtId="0" fontId="75" fillId="33" borderId="0" xfId="0" applyFont="1" applyFill="1">
      <alignment vertical="center"/>
    </xf>
    <xf numFmtId="0" fontId="45" fillId="33" borderId="52" xfId="0" applyFont="1" applyFill="1" applyBorder="1">
      <alignment vertical="center"/>
    </xf>
    <xf numFmtId="0" fontId="61" fillId="34" borderId="53" xfId="0" applyFont="1" applyFill="1" applyBorder="1" applyAlignment="1">
      <alignment horizontal="left" vertical="center" wrapText="1"/>
    </xf>
    <xf numFmtId="0" fontId="66" fillId="0" borderId="0" xfId="0" applyFont="1" applyAlignment="1">
      <alignment vertical="center" wrapText="1"/>
    </xf>
    <xf numFmtId="0" fontId="61" fillId="34" borderId="48" xfId="0" applyFont="1" applyFill="1" applyBorder="1" applyAlignment="1">
      <alignment vertical="center" wrapText="1"/>
    </xf>
    <xf numFmtId="0" fontId="61" fillId="0" borderId="0" xfId="0" applyFont="1" applyAlignment="1">
      <alignment horizontal="center" vertical="top" wrapText="1"/>
    </xf>
    <xf numFmtId="0" fontId="61" fillId="0" borderId="0" xfId="0" applyFont="1" applyAlignment="1">
      <alignment vertical="top" wrapText="1"/>
    </xf>
    <xf numFmtId="0" fontId="59" fillId="0" borderId="0" xfId="0" applyFont="1" applyAlignment="1">
      <alignment horizontal="left" vertical="center"/>
    </xf>
    <xf numFmtId="0" fontId="61" fillId="0" borderId="0" xfId="0" applyFont="1" applyAlignment="1">
      <alignment horizontal="right" vertical="center"/>
    </xf>
    <xf numFmtId="0" fontId="81" fillId="0" borderId="0" xfId="0" applyFont="1">
      <alignment vertical="center"/>
    </xf>
    <xf numFmtId="0" fontId="61" fillId="34" borderId="124" xfId="0" applyFont="1" applyFill="1" applyBorder="1" applyAlignment="1">
      <alignment horizontal="justify" vertical="center" wrapText="1"/>
    </xf>
    <xf numFmtId="0" fontId="59" fillId="0" borderId="0" xfId="0" applyFont="1" applyAlignment="1">
      <alignment horizontal="left" vertical="center" indent="1"/>
    </xf>
    <xf numFmtId="0" fontId="82" fillId="0" borderId="0" xfId="0" applyFont="1">
      <alignment vertical="center"/>
    </xf>
    <xf numFmtId="0" fontId="54" fillId="0" borderId="0" xfId="0" applyFont="1" applyAlignment="1">
      <alignment horizontal="justify" vertical="center"/>
    </xf>
    <xf numFmtId="0" fontId="45" fillId="0" borderId="0" xfId="0" applyFont="1" applyAlignment="1">
      <alignment horizontal="right" vertical="center" shrinkToFit="1"/>
    </xf>
    <xf numFmtId="0" fontId="67" fillId="0" borderId="0" xfId="0" applyFont="1">
      <alignment vertical="center"/>
    </xf>
    <xf numFmtId="0" fontId="75" fillId="0" borderId="0" xfId="0" applyFont="1">
      <alignment vertical="center"/>
    </xf>
    <xf numFmtId="0" fontId="61" fillId="34" borderId="28" xfId="0" applyFont="1" applyFill="1" applyBorder="1" applyAlignment="1">
      <alignment horizontal="center" vertical="center" wrapText="1"/>
    </xf>
    <xf numFmtId="0" fontId="53" fillId="34" borderId="24" xfId="0" applyFont="1" applyFill="1" applyBorder="1" applyAlignment="1">
      <alignment horizontal="center" vertical="center" wrapText="1"/>
    </xf>
    <xf numFmtId="0" fontId="53" fillId="34" borderId="14" xfId="0" applyFont="1" applyFill="1" applyBorder="1" applyAlignment="1">
      <alignment horizontal="center" vertical="center" wrapText="1"/>
    </xf>
    <xf numFmtId="182" fontId="57" fillId="34" borderId="25" xfId="0" applyNumberFormat="1" applyFont="1" applyFill="1" applyBorder="1" applyAlignment="1">
      <alignment horizontal="center" vertical="center" wrapText="1"/>
    </xf>
    <xf numFmtId="182" fontId="57" fillId="0" borderId="49" xfId="0" applyNumberFormat="1" applyFont="1" applyBorder="1" applyAlignment="1">
      <alignment vertical="center" wrapText="1"/>
    </xf>
    <xf numFmtId="0" fontId="53" fillId="0" borderId="0" xfId="0" applyFont="1" applyAlignment="1">
      <alignment horizontal="justify" vertical="center" wrapText="1"/>
    </xf>
    <xf numFmtId="0" fontId="78" fillId="0" borderId="0" xfId="0" applyFont="1" applyAlignment="1">
      <alignment horizontal="left" vertical="center"/>
    </xf>
    <xf numFmtId="0" fontId="67" fillId="0" borderId="0" xfId="0" applyFont="1" applyAlignment="1">
      <alignment horizontal="left" vertical="center"/>
    </xf>
    <xf numFmtId="0" fontId="61" fillId="0" borderId="0" xfId="0" applyFont="1" applyAlignment="1">
      <alignment horizontal="left" vertical="center"/>
    </xf>
    <xf numFmtId="0" fontId="61" fillId="34" borderId="38" xfId="0" applyFont="1" applyFill="1" applyBorder="1" applyAlignment="1">
      <alignment horizontal="center" vertical="center" wrapText="1"/>
    </xf>
    <xf numFmtId="179" fontId="61" fillId="0" borderId="45" xfId="0" applyNumberFormat="1" applyFont="1" applyBorder="1" applyAlignment="1">
      <alignment horizontal="center" vertical="center" wrapText="1"/>
    </xf>
    <xf numFmtId="0" fontId="61" fillId="34" borderId="79" xfId="0" applyFont="1" applyFill="1" applyBorder="1" applyAlignment="1">
      <alignment horizontal="center" vertical="center" wrapText="1"/>
    </xf>
    <xf numFmtId="179" fontId="61" fillId="0" borderId="22" xfId="0" applyNumberFormat="1" applyFont="1" applyBorder="1" applyAlignment="1">
      <alignment horizontal="center" vertical="center" wrapText="1"/>
    </xf>
    <xf numFmtId="0" fontId="61" fillId="34" borderId="53" xfId="0" applyFont="1" applyFill="1" applyBorder="1" applyAlignment="1">
      <alignment horizontal="center" vertical="center" wrapText="1"/>
    </xf>
    <xf numFmtId="179" fontId="61" fillId="0" borderId="11" xfId="0" applyNumberFormat="1" applyFont="1" applyBorder="1" applyAlignment="1">
      <alignment horizontal="center" vertical="center" wrapText="1"/>
    </xf>
    <xf numFmtId="0" fontId="58" fillId="0" borderId="0" xfId="89" applyFont="1" applyAlignment="1">
      <alignment horizontal="center" vertical="center"/>
    </xf>
    <xf numFmtId="0" fontId="45" fillId="0" borderId="0" xfId="89" applyFont="1" applyAlignment="1">
      <alignment horizontal="right" vertical="center"/>
    </xf>
    <xf numFmtId="0" fontId="57" fillId="0" borderId="0" xfId="89" applyFont="1">
      <alignment vertical="center"/>
    </xf>
    <xf numFmtId="0" fontId="64" fillId="0" borderId="0" xfId="89" applyFont="1" applyAlignment="1">
      <alignment horizontal="center" vertical="center"/>
    </xf>
    <xf numFmtId="0" fontId="53" fillId="0" borderId="0" xfId="0" applyFont="1" applyAlignment="1">
      <alignment horizontal="distributed" vertical="center"/>
    </xf>
    <xf numFmtId="0" fontId="45" fillId="34" borderId="136" xfId="89" applyFont="1" applyFill="1" applyBorder="1" applyAlignment="1">
      <alignment horizontal="center" vertical="center" wrapText="1"/>
    </xf>
    <xf numFmtId="0" fontId="54" fillId="0" borderId="0" xfId="0" applyFont="1" applyAlignment="1">
      <alignment vertical="center" wrapText="1"/>
    </xf>
    <xf numFmtId="0" fontId="45" fillId="0" borderId="0" xfId="0" applyFont="1" applyAlignment="1">
      <alignment horizontal="distributed" vertical="distributed"/>
    </xf>
    <xf numFmtId="0" fontId="61" fillId="34" borderId="33" xfId="0" applyFont="1" applyFill="1" applyBorder="1" applyAlignment="1">
      <alignment horizontal="center" vertical="center" wrapText="1"/>
    </xf>
    <xf numFmtId="0" fontId="54" fillId="0" borderId="0" xfId="0" applyFont="1" applyAlignment="1">
      <alignment horizontal="distributed" vertical="center"/>
    </xf>
    <xf numFmtId="0" fontId="61" fillId="34" borderId="123" xfId="0" applyFont="1" applyFill="1" applyBorder="1" applyAlignment="1">
      <alignment horizontal="center" vertical="center" wrapText="1"/>
    </xf>
    <xf numFmtId="0" fontId="61" fillId="34" borderId="60" xfId="0" applyFont="1" applyFill="1" applyBorder="1" applyAlignment="1">
      <alignment horizontal="center" vertical="center" wrapText="1"/>
    </xf>
    <xf numFmtId="0" fontId="64" fillId="34" borderId="28" xfId="0" applyFont="1" applyFill="1" applyBorder="1" applyAlignment="1">
      <alignment horizontal="left" vertical="center" indent="1"/>
    </xf>
    <xf numFmtId="0" fontId="64" fillId="34" borderId="29" xfId="0" applyFont="1" applyFill="1" applyBorder="1">
      <alignment vertical="center"/>
    </xf>
    <xf numFmtId="0" fontId="64" fillId="0" borderId="44" xfId="0" applyFont="1" applyBorder="1">
      <alignment vertical="center"/>
    </xf>
    <xf numFmtId="0" fontId="64" fillId="34" borderId="53" xfId="0" applyFont="1" applyFill="1" applyBorder="1" applyAlignment="1">
      <alignment horizontal="left" vertical="center" indent="1"/>
    </xf>
    <xf numFmtId="0" fontId="64" fillId="34" borderId="103" xfId="0" applyFont="1" applyFill="1" applyBorder="1">
      <alignment vertical="center"/>
    </xf>
    <xf numFmtId="0" fontId="64" fillId="0" borderId="10" xfId="0" applyFont="1" applyBorder="1">
      <alignment vertical="center"/>
    </xf>
    <xf numFmtId="0" fontId="58" fillId="0" borderId="0" xfId="0" applyFont="1">
      <alignment vertical="center"/>
    </xf>
    <xf numFmtId="0" fontId="61" fillId="34" borderId="120" xfId="0" applyFont="1" applyFill="1" applyBorder="1" applyAlignment="1">
      <alignment horizontal="center" vertical="center" wrapText="1"/>
    </xf>
    <xf numFmtId="0" fontId="61" fillId="34" borderId="121" xfId="0" applyFont="1" applyFill="1" applyBorder="1" applyAlignment="1">
      <alignment horizontal="center" vertical="center" wrapText="1"/>
    </xf>
    <xf numFmtId="38" fontId="58" fillId="39" borderId="116" xfId="44" applyFont="1" applyFill="1" applyBorder="1" applyAlignment="1">
      <alignment horizontal="center" vertical="center" wrapText="1"/>
    </xf>
    <xf numFmtId="0" fontId="64" fillId="0" borderId="39" xfId="0" applyFont="1" applyBorder="1" applyAlignment="1">
      <alignment horizontal="left" vertical="center"/>
    </xf>
    <xf numFmtId="0" fontId="55" fillId="0" borderId="0" xfId="0" applyFont="1" applyAlignment="1">
      <alignment vertical="center" wrapText="1"/>
    </xf>
    <xf numFmtId="0" fontId="45" fillId="0" borderId="0" xfId="0" applyFont="1" applyAlignment="1">
      <alignment vertical="center" wrapText="1"/>
    </xf>
    <xf numFmtId="0" fontId="45" fillId="34" borderId="56" xfId="0" applyFont="1" applyFill="1" applyBorder="1" applyAlignment="1">
      <alignment horizontal="center" vertical="center" wrapText="1"/>
    </xf>
    <xf numFmtId="0" fontId="57" fillId="39" borderId="81" xfId="0" applyFont="1" applyFill="1" applyBorder="1" applyAlignment="1">
      <alignment horizontal="center" vertical="center" wrapText="1"/>
    </xf>
    <xf numFmtId="0" fontId="45" fillId="0" borderId="47" xfId="0" applyFont="1" applyBorder="1" applyAlignment="1">
      <alignment horizontal="center" vertical="center" wrapText="1"/>
    </xf>
    <xf numFmtId="0" fontId="45" fillId="34" borderId="80" xfId="0" applyFont="1" applyFill="1" applyBorder="1" applyAlignment="1">
      <alignment horizontal="center" vertical="center" shrinkToFit="1"/>
    </xf>
    <xf numFmtId="0" fontId="45" fillId="34" borderId="80" xfId="0" applyFont="1" applyFill="1" applyBorder="1" applyAlignment="1">
      <alignment horizontal="center" vertical="center" wrapText="1"/>
    </xf>
    <xf numFmtId="0" fontId="45" fillId="0" borderId="46" xfId="0" applyFont="1" applyBorder="1" applyAlignment="1">
      <alignment horizontal="center" vertical="center" wrapText="1"/>
    </xf>
    <xf numFmtId="0" fontId="45" fillId="33" borderId="45" xfId="0" applyFont="1" applyFill="1" applyBorder="1" applyAlignment="1">
      <alignment vertical="center" wrapText="1"/>
    </xf>
    <xf numFmtId="0" fontId="45" fillId="33" borderId="47" xfId="0" applyFont="1" applyFill="1" applyBorder="1" applyAlignment="1">
      <alignment horizontal="left" vertical="center" wrapText="1" indent="1"/>
    </xf>
    <xf numFmtId="0" fontId="45" fillId="33" borderId="46" xfId="0" applyFont="1" applyFill="1" applyBorder="1" applyAlignment="1">
      <alignment horizontal="left" vertical="center" wrapText="1" indent="1"/>
    </xf>
    <xf numFmtId="0" fontId="54" fillId="0" borderId="0" xfId="0" applyFont="1" applyAlignment="1">
      <alignment horizontal="right" vertical="center" wrapText="1"/>
    </xf>
    <xf numFmtId="0" fontId="45" fillId="0" borderId="0" xfId="0" applyFont="1" applyAlignment="1">
      <alignment horizontal="distributed" vertical="center"/>
    </xf>
    <xf numFmtId="0" fontId="67" fillId="0" borderId="0" xfId="0" applyFont="1" applyAlignment="1">
      <alignment vertical="center" wrapText="1"/>
    </xf>
    <xf numFmtId="0" fontId="61" fillId="39" borderId="51" xfId="0" applyFont="1" applyFill="1" applyBorder="1" applyAlignment="1">
      <alignment horizontal="center" vertical="center"/>
    </xf>
    <xf numFmtId="0" fontId="61" fillId="39" borderId="0" xfId="0" applyFont="1" applyFill="1" applyAlignment="1">
      <alignment horizontal="center" vertical="center"/>
    </xf>
    <xf numFmtId="0" fontId="61" fillId="0" borderId="52" xfId="0" applyFont="1" applyBorder="1">
      <alignment vertical="center"/>
    </xf>
    <xf numFmtId="0" fontId="61" fillId="34" borderId="56" xfId="0" applyFont="1" applyFill="1" applyBorder="1">
      <alignment vertical="center"/>
    </xf>
    <xf numFmtId="0" fontId="45" fillId="0" borderId="56" xfId="0" applyFont="1" applyBorder="1" applyAlignment="1">
      <alignment horizontal="center" vertical="center" wrapText="1"/>
    </xf>
    <xf numFmtId="0" fontId="64" fillId="0" borderId="64" xfId="0" applyFont="1" applyBorder="1" applyAlignment="1">
      <alignment horizontal="left" vertical="center" wrapText="1"/>
    </xf>
    <xf numFmtId="180" fontId="61" fillId="39" borderId="0" xfId="0" applyNumberFormat="1" applyFont="1" applyFill="1" applyAlignment="1">
      <alignment horizontal="right" vertical="center"/>
    </xf>
    <xf numFmtId="181" fontId="45" fillId="39" borderId="0" xfId="0" applyNumberFormat="1" applyFont="1" applyFill="1">
      <alignment vertical="center"/>
    </xf>
    <xf numFmtId="0" fontId="61" fillId="0" borderId="0" xfId="0" applyFont="1" applyAlignment="1">
      <alignment horizontal="left" vertical="center" indent="2"/>
    </xf>
    <xf numFmtId="0" fontId="45" fillId="34" borderId="67" xfId="0" applyFont="1" applyFill="1" applyBorder="1" applyAlignment="1">
      <alignment horizontal="center" vertical="center" wrapText="1"/>
    </xf>
    <xf numFmtId="0" fontId="45" fillId="34" borderId="68" xfId="0" applyFont="1" applyFill="1" applyBorder="1" applyAlignment="1">
      <alignment horizontal="center" vertical="center" wrapText="1"/>
    </xf>
    <xf numFmtId="177" fontId="61" fillId="39" borderId="65" xfId="0" applyNumberFormat="1" applyFont="1" applyFill="1" applyBorder="1" applyAlignment="1">
      <alignment horizontal="center" vertical="center" wrapText="1"/>
    </xf>
    <xf numFmtId="0" fontId="61" fillId="39" borderId="69" xfId="0" applyFont="1" applyFill="1" applyBorder="1" applyAlignment="1">
      <alignment horizontal="left" vertical="center" wrapText="1"/>
    </xf>
    <xf numFmtId="177" fontId="61" fillId="39" borderId="59" xfId="0" applyNumberFormat="1" applyFont="1" applyFill="1" applyBorder="1" applyAlignment="1">
      <alignment horizontal="center" vertical="center" wrapText="1"/>
    </xf>
    <xf numFmtId="0" fontId="61" fillId="39" borderId="70" xfId="0" applyFont="1" applyFill="1" applyBorder="1" applyAlignment="1">
      <alignment horizontal="left" vertical="center" wrapText="1"/>
    </xf>
    <xf numFmtId="177" fontId="61" fillId="39" borderId="61" xfId="0" applyNumberFormat="1" applyFont="1" applyFill="1" applyBorder="1" applyAlignment="1">
      <alignment horizontal="center" vertical="center" wrapText="1"/>
    </xf>
    <xf numFmtId="0" fontId="61" fillId="39" borderId="71" xfId="0" applyFont="1" applyFill="1" applyBorder="1" applyAlignment="1">
      <alignment horizontal="left" vertical="center" wrapText="1"/>
    </xf>
    <xf numFmtId="177" fontId="67" fillId="39" borderId="66" xfId="0" applyNumberFormat="1" applyFont="1" applyFill="1" applyBorder="1" applyAlignment="1">
      <alignment horizontal="center" vertical="center" wrapText="1"/>
    </xf>
    <xf numFmtId="0" fontId="61" fillId="33" borderId="72" xfId="0" applyFont="1" applyFill="1" applyBorder="1" applyAlignment="1">
      <alignment horizontal="center" vertical="center" wrapText="1"/>
    </xf>
    <xf numFmtId="0" fontId="45" fillId="0" borderId="69" xfId="0" applyFont="1" applyBorder="1" applyAlignment="1">
      <alignment horizontal="center" vertical="center" wrapText="1"/>
    </xf>
    <xf numFmtId="0" fontId="45" fillId="0" borderId="70" xfId="0" applyFont="1" applyBorder="1" applyAlignment="1">
      <alignment horizontal="center" vertical="center" wrapText="1"/>
    </xf>
    <xf numFmtId="177" fontId="67" fillId="39" borderId="73" xfId="0" applyNumberFormat="1" applyFont="1" applyFill="1" applyBorder="1" applyAlignment="1">
      <alignment horizontal="center" vertical="center" wrapText="1"/>
    </xf>
    <xf numFmtId="0" fontId="54" fillId="0" borderId="0" xfId="0" applyFont="1" applyAlignment="1">
      <alignment horizontal="left" vertical="center" shrinkToFit="1"/>
    </xf>
    <xf numFmtId="0" fontId="45" fillId="0" borderId="0" xfId="0" applyFont="1" applyAlignment="1">
      <alignment vertical="center" shrinkToFit="1"/>
    </xf>
    <xf numFmtId="0" fontId="56" fillId="0" borderId="0" xfId="0" applyFont="1" applyAlignment="1">
      <alignment vertical="center" shrinkToFit="1"/>
    </xf>
    <xf numFmtId="0" fontId="71" fillId="0" borderId="0" xfId="0" applyFont="1" applyAlignment="1">
      <alignment horizontal="left" vertical="center" indent="1"/>
    </xf>
    <xf numFmtId="0" fontId="84" fillId="0" borderId="0" xfId="0" applyFont="1">
      <alignment vertical="center"/>
    </xf>
    <xf numFmtId="176" fontId="61" fillId="0" borderId="0" xfId="0" applyNumberFormat="1" applyFont="1" applyAlignment="1">
      <alignment horizontal="left" vertical="center"/>
    </xf>
    <xf numFmtId="0" fontId="53" fillId="0" borderId="74" xfId="0" applyFont="1" applyBorder="1" applyAlignment="1">
      <alignment horizontal="left" vertical="center" wrapText="1"/>
    </xf>
    <xf numFmtId="0" fontId="57" fillId="39" borderId="37" xfId="0" applyFont="1" applyFill="1" applyBorder="1" applyAlignment="1">
      <alignment horizontal="left" vertical="center" shrinkToFit="1"/>
    </xf>
    <xf numFmtId="179" fontId="57" fillId="39" borderId="81" xfId="35" applyNumberFormat="1" applyFont="1" applyFill="1" applyBorder="1" applyAlignment="1">
      <alignment horizontal="center" vertical="center" wrapText="1"/>
    </xf>
    <xf numFmtId="179" fontId="57" fillId="39" borderId="25" xfId="35" applyNumberFormat="1" applyFont="1" applyFill="1" applyBorder="1" applyAlignment="1">
      <alignment horizontal="center" vertical="center" wrapText="1"/>
    </xf>
    <xf numFmtId="186" fontId="57" fillId="34" borderId="24" xfId="90" applyNumberFormat="1" applyFont="1" applyFill="1" applyBorder="1" applyAlignment="1">
      <alignment vertical="center"/>
    </xf>
    <xf numFmtId="186" fontId="57" fillId="40" borderId="24" xfId="90" applyNumberFormat="1" applyFont="1" applyFill="1" applyBorder="1" applyAlignment="1">
      <alignment vertical="center"/>
    </xf>
    <xf numFmtId="185" fontId="64" fillId="40" borderId="21" xfId="90" applyNumberFormat="1" applyFont="1" applyFill="1" applyBorder="1" applyAlignment="1">
      <alignment horizontal="center" vertical="center"/>
    </xf>
    <xf numFmtId="0" fontId="57" fillId="34" borderId="24" xfId="90" applyFont="1" applyFill="1" applyBorder="1" applyAlignment="1">
      <alignment vertical="center"/>
    </xf>
    <xf numFmtId="0" fontId="57" fillId="34" borderId="23" xfId="90" applyFont="1" applyFill="1" applyBorder="1" applyAlignment="1">
      <alignment vertical="center"/>
    </xf>
    <xf numFmtId="185" fontId="64" fillId="40" borderId="24" xfId="90" applyNumberFormat="1" applyFont="1" applyFill="1" applyBorder="1" applyAlignment="1">
      <alignment horizontal="center" vertical="center"/>
    </xf>
    <xf numFmtId="3" fontId="58" fillId="39" borderId="11" xfId="0" applyNumberFormat="1" applyFont="1" applyFill="1" applyBorder="1" applyAlignment="1">
      <alignment horizontal="center" vertical="center"/>
    </xf>
    <xf numFmtId="3" fontId="58" fillId="39" borderId="139" xfId="0" applyNumberFormat="1" applyFont="1" applyFill="1" applyBorder="1" applyAlignment="1">
      <alignment horizontal="center" vertical="center" wrapText="1"/>
    </xf>
    <xf numFmtId="0" fontId="57" fillId="0" borderId="124" xfId="90" applyFont="1" applyBorder="1" applyAlignment="1">
      <alignment horizontal="center" vertical="center" shrinkToFit="1"/>
    </xf>
    <xf numFmtId="0" fontId="57" fillId="0" borderId="58" xfId="90" applyFont="1" applyBorder="1" applyAlignment="1">
      <alignment horizontal="center" vertical="center" shrinkToFit="1"/>
    </xf>
    <xf numFmtId="0" fontId="57" fillId="42" borderId="27" xfId="42" applyFont="1" applyFill="1" applyBorder="1" applyAlignment="1">
      <alignment horizontal="center" vertical="center"/>
    </xf>
    <xf numFmtId="0" fontId="57" fillId="39" borderId="30" xfId="90" applyFont="1" applyFill="1" applyBorder="1" applyAlignment="1">
      <alignment horizontal="left" vertical="center" shrinkToFit="1"/>
    </xf>
    <xf numFmtId="0" fontId="57" fillId="39" borderId="27" xfId="90" applyFont="1" applyFill="1" applyBorder="1" applyAlignment="1">
      <alignment horizontal="left" vertical="center" shrinkToFit="1"/>
    </xf>
    <xf numFmtId="186" fontId="57" fillId="39" borderId="30" xfId="90" applyNumberFormat="1" applyFont="1" applyFill="1" applyBorder="1" applyAlignment="1">
      <alignment vertical="center" shrinkToFit="1"/>
    </xf>
    <xf numFmtId="186" fontId="57" fillId="39" borderId="27" xfId="90" applyNumberFormat="1" applyFont="1" applyFill="1" applyBorder="1" applyAlignment="1">
      <alignment vertical="center" shrinkToFit="1"/>
    </xf>
    <xf numFmtId="0" fontId="57" fillId="39" borderId="30" xfId="90" applyFont="1" applyFill="1" applyBorder="1" applyAlignment="1">
      <alignment vertical="center" shrinkToFit="1"/>
    </xf>
    <xf numFmtId="0" fontId="57" fillId="39" borderId="27" xfId="90" applyFont="1" applyFill="1" applyBorder="1" applyAlignment="1">
      <alignment vertical="center" shrinkToFit="1"/>
    </xf>
    <xf numFmtId="0" fontId="57" fillId="39" borderId="30" xfId="0" applyFont="1" applyFill="1" applyBorder="1" applyAlignment="1">
      <alignment vertical="center" shrinkToFit="1"/>
    </xf>
    <xf numFmtId="0" fontId="57" fillId="39" borderId="33" xfId="0" applyFont="1" applyFill="1" applyBorder="1" applyAlignment="1">
      <alignment vertical="center" shrinkToFit="1"/>
    </xf>
    <xf numFmtId="0" fontId="57" fillId="39" borderId="27" xfId="0" applyFont="1" applyFill="1" applyBorder="1" applyAlignment="1">
      <alignment vertical="center" shrinkToFit="1"/>
    </xf>
    <xf numFmtId="0" fontId="57" fillId="39" borderId="36" xfId="0" applyFont="1" applyFill="1" applyBorder="1" applyAlignment="1">
      <alignment vertical="center" shrinkToFit="1"/>
    </xf>
    <xf numFmtId="182" fontId="57" fillId="0" borderId="0" xfId="0" applyNumberFormat="1" applyFont="1" applyAlignment="1">
      <alignment vertical="center" wrapText="1"/>
    </xf>
    <xf numFmtId="0" fontId="56" fillId="39" borderId="12" xfId="0" applyFont="1" applyFill="1" applyBorder="1">
      <alignment vertical="center"/>
    </xf>
    <xf numFmtId="0" fontId="56" fillId="39" borderId="50" xfId="0" applyFont="1" applyFill="1" applyBorder="1">
      <alignment vertical="center"/>
    </xf>
    <xf numFmtId="0" fontId="57" fillId="0" borderId="32" xfId="0" applyFont="1" applyBorder="1" applyAlignment="1">
      <alignment horizontal="center" vertical="center"/>
    </xf>
    <xf numFmtId="0" fontId="57" fillId="0" borderId="31" xfId="0" applyFont="1" applyBorder="1" applyAlignment="1">
      <alignment horizontal="center" vertical="center"/>
    </xf>
    <xf numFmtId="0" fontId="56" fillId="0" borderId="44" xfId="0" applyFont="1" applyBorder="1">
      <alignment vertical="center"/>
    </xf>
    <xf numFmtId="0" fontId="0" fillId="0" borderId="110" xfId="0" applyBorder="1">
      <alignment vertical="center"/>
    </xf>
    <xf numFmtId="0" fontId="61" fillId="34" borderId="76" xfId="0" applyFont="1" applyFill="1" applyBorder="1" applyAlignment="1">
      <alignment horizontal="left" vertical="center" wrapText="1"/>
    </xf>
    <xf numFmtId="0" fontId="57" fillId="39" borderId="57" xfId="0" applyFont="1" applyFill="1" applyBorder="1" applyAlignment="1">
      <alignment horizontal="center" vertical="center" wrapText="1"/>
    </xf>
    <xf numFmtId="0" fontId="45" fillId="0" borderId="0" xfId="90" applyFont="1" applyAlignment="1">
      <alignment horizontal="center" vertical="center"/>
    </xf>
    <xf numFmtId="184" fontId="45" fillId="0" borderId="0" xfId="90" applyNumberFormat="1" applyFont="1" applyAlignment="1">
      <alignment horizontal="center" vertical="center"/>
    </xf>
    <xf numFmtId="38" fontId="58" fillId="0" borderId="0" xfId="44" applyFont="1" applyFill="1" applyBorder="1" applyAlignment="1">
      <alignment horizontal="center" vertical="center" wrapText="1"/>
    </xf>
    <xf numFmtId="0" fontId="64" fillId="0" borderId="0" xfId="0" applyFont="1" applyAlignment="1">
      <alignment horizontal="left" vertical="center"/>
    </xf>
    <xf numFmtId="189" fontId="57" fillId="39" borderId="117" xfId="44" applyNumberFormat="1" applyFont="1" applyFill="1" applyBorder="1" applyAlignment="1">
      <alignment horizontal="center" vertical="center" wrapText="1"/>
    </xf>
    <xf numFmtId="189" fontId="57" fillId="39" borderId="59" xfId="44" applyNumberFormat="1" applyFont="1" applyFill="1" applyBorder="1" applyAlignment="1">
      <alignment horizontal="center" vertical="center" wrapText="1"/>
    </xf>
    <xf numFmtId="0" fontId="69" fillId="0" borderId="0" xfId="0" applyFont="1" applyAlignment="1">
      <alignment vertical="top"/>
    </xf>
    <xf numFmtId="0" fontId="57" fillId="0" borderId="0" xfId="0" applyFont="1" applyAlignment="1">
      <alignment vertical="top" wrapText="1"/>
    </xf>
    <xf numFmtId="38" fontId="62" fillId="0" borderId="0" xfId="93" applyFont="1" applyFill="1" applyBorder="1" applyAlignment="1">
      <alignment vertical="center"/>
    </xf>
    <xf numFmtId="38" fontId="56" fillId="0" borderId="0" xfId="93" applyFont="1" applyFill="1" applyBorder="1" applyAlignment="1">
      <alignment vertical="center"/>
    </xf>
    <xf numFmtId="0" fontId="85" fillId="0" borderId="0" xfId="94" applyFont="1">
      <alignment vertical="center"/>
    </xf>
    <xf numFmtId="0" fontId="86" fillId="0" borderId="0" xfId="94" applyFont="1">
      <alignment vertical="center"/>
    </xf>
    <xf numFmtId="0" fontId="1" fillId="0" borderId="0" xfId="94">
      <alignment vertical="center"/>
    </xf>
    <xf numFmtId="38" fontId="56" fillId="0" borderId="80" xfId="44" applyFont="1" applyFill="1" applyBorder="1" applyAlignment="1">
      <alignment horizontal="center" vertical="center"/>
    </xf>
    <xf numFmtId="0" fontId="89" fillId="0" borderId="80" xfId="0" applyFont="1" applyBorder="1" applyAlignment="1">
      <alignment horizontal="left" vertical="center" shrinkToFit="1"/>
    </xf>
    <xf numFmtId="0" fontId="87" fillId="0" borderId="80" xfId="0" applyFont="1" applyBorder="1" applyAlignment="1">
      <alignment horizontal="center" vertical="center"/>
    </xf>
    <xf numFmtId="0" fontId="87" fillId="0" borderId="80" xfId="0" applyFont="1" applyBorder="1">
      <alignment vertical="center"/>
    </xf>
    <xf numFmtId="0" fontId="89" fillId="0" borderId="80" xfId="0" applyFont="1" applyBorder="1" applyAlignment="1">
      <alignment vertical="center" shrinkToFit="1"/>
    </xf>
    <xf numFmtId="49" fontId="87" fillId="0" borderId="80" xfId="0" applyNumberFormat="1" applyFont="1" applyBorder="1" applyAlignment="1">
      <alignment horizontal="right" vertical="center" shrinkToFit="1"/>
    </xf>
    <xf numFmtId="0" fontId="87" fillId="0" borderId="80" xfId="0" applyFont="1" applyBorder="1" applyAlignment="1">
      <alignment horizontal="center" vertical="center" shrinkToFit="1"/>
    </xf>
    <xf numFmtId="0" fontId="87" fillId="0" borderId="80" xfId="0" applyFont="1" applyBorder="1" applyAlignment="1">
      <alignment horizontal="right" vertical="center" shrinkToFit="1"/>
    </xf>
    <xf numFmtId="0" fontId="87" fillId="0" borderId="80" xfId="0" applyFont="1" applyBorder="1" applyAlignment="1">
      <alignment vertical="center" shrinkToFit="1"/>
    </xf>
    <xf numFmtId="0" fontId="89" fillId="0" borderId="140" xfId="0" applyFont="1" applyBorder="1" applyAlignment="1">
      <alignment vertical="center" shrinkToFit="1"/>
    </xf>
    <xf numFmtId="0" fontId="87" fillId="0" borderId="140" xfId="0" applyFont="1" applyBorder="1" applyAlignment="1">
      <alignment horizontal="center" vertical="center" shrinkToFit="1"/>
    </xf>
    <xf numFmtId="38" fontId="56" fillId="0" borderId="140" xfId="44" applyFont="1" applyFill="1" applyBorder="1" applyAlignment="1">
      <alignment horizontal="center" vertical="center"/>
    </xf>
    <xf numFmtId="0" fontId="87" fillId="0" borderId="140" xfId="0" applyFont="1" applyBorder="1" applyAlignment="1">
      <alignment vertical="center" shrinkToFit="1"/>
    </xf>
    <xf numFmtId="38" fontId="58" fillId="34" borderId="80" xfId="44" applyFont="1" applyFill="1" applyBorder="1" applyAlignment="1">
      <alignment horizontal="center" vertical="center" wrapText="1"/>
    </xf>
    <xf numFmtId="0" fontId="63" fillId="34" borderId="80" xfId="0" applyFont="1" applyFill="1" applyBorder="1" applyAlignment="1">
      <alignment horizontal="center" vertical="center" wrapText="1"/>
    </xf>
    <xf numFmtId="0" fontId="63" fillId="39" borderId="57" xfId="0" applyFont="1" applyFill="1" applyBorder="1" applyAlignment="1">
      <alignment vertical="center" shrinkToFit="1"/>
    </xf>
    <xf numFmtId="38" fontId="56" fillId="34" borderId="141" xfId="44" applyFont="1" applyFill="1" applyBorder="1" applyAlignment="1">
      <alignment horizontal="center" vertical="center"/>
    </xf>
    <xf numFmtId="38" fontId="56" fillId="34" borderId="142" xfId="44" applyFont="1" applyFill="1" applyBorder="1" applyAlignment="1">
      <alignment horizontal="left" vertical="center"/>
    </xf>
    <xf numFmtId="38" fontId="56" fillId="34" borderId="142" xfId="44" applyFont="1" applyFill="1" applyBorder="1" applyAlignment="1">
      <alignment horizontal="center" vertical="center"/>
    </xf>
    <xf numFmtId="38" fontId="58" fillId="34" borderId="142" xfId="44" applyFont="1" applyFill="1" applyBorder="1" applyAlignment="1">
      <alignment horizontal="center" vertical="center"/>
    </xf>
    <xf numFmtId="38" fontId="58" fillId="34" borderId="142" xfId="44" applyFont="1" applyFill="1" applyBorder="1" applyAlignment="1">
      <alignment horizontal="right" vertical="center"/>
    </xf>
    <xf numFmtId="38" fontId="58" fillId="34" borderId="143" xfId="44" applyFont="1" applyFill="1" applyBorder="1" applyAlignment="1">
      <alignment horizontal="right" vertical="center" shrinkToFit="1"/>
    </xf>
    <xf numFmtId="0" fontId="57" fillId="33" borderId="156" xfId="0" applyFont="1" applyFill="1" applyBorder="1" applyAlignment="1">
      <alignment horizontal="center" vertical="center" wrapText="1"/>
    </xf>
    <xf numFmtId="0" fontId="57" fillId="39" borderId="70" xfId="0" applyFont="1" applyFill="1" applyBorder="1" applyAlignment="1">
      <alignment horizontal="left" vertical="center" wrapText="1"/>
    </xf>
    <xf numFmtId="38" fontId="58" fillId="39" borderId="158" xfId="44" applyFont="1" applyFill="1" applyBorder="1" applyAlignment="1">
      <alignment horizontal="center" vertical="center" wrapText="1"/>
    </xf>
    <xf numFmtId="0" fontId="64" fillId="0" borderId="159" xfId="0" applyFont="1" applyBorder="1" applyAlignment="1">
      <alignment vertical="center" wrapText="1"/>
    </xf>
    <xf numFmtId="0" fontId="45" fillId="33" borderId="156" xfId="0" applyFont="1" applyFill="1" applyBorder="1" applyAlignment="1">
      <alignment horizontal="center" vertical="center" wrapText="1"/>
    </xf>
    <xf numFmtId="0" fontId="57" fillId="33" borderId="160" xfId="0" applyFont="1" applyFill="1" applyBorder="1" applyAlignment="1">
      <alignment horizontal="center" vertical="center" wrapText="1"/>
    </xf>
    <xf numFmtId="0" fontId="57" fillId="39" borderId="69" xfId="0" applyFont="1" applyFill="1" applyBorder="1" applyAlignment="1">
      <alignment horizontal="left" vertical="center" wrapText="1"/>
    </xf>
    <xf numFmtId="38" fontId="56" fillId="0" borderId="76" xfId="44" applyFont="1" applyFill="1" applyBorder="1" applyAlignment="1">
      <alignment horizontal="center" vertical="center" textRotation="255" shrinkToFit="1"/>
    </xf>
    <xf numFmtId="38" fontId="56" fillId="0" borderId="108" xfId="44" applyFont="1" applyFill="1" applyBorder="1" applyAlignment="1">
      <alignment horizontal="center" vertical="center" textRotation="255" shrinkToFit="1"/>
    </xf>
    <xf numFmtId="38" fontId="56" fillId="0" borderId="124" xfId="44" applyFont="1" applyFill="1" applyBorder="1" applyAlignment="1">
      <alignment horizontal="center" vertical="center" textRotation="255" shrinkToFit="1"/>
    </xf>
    <xf numFmtId="38" fontId="56" fillId="0" borderId="14" xfId="44" applyFont="1" applyFill="1" applyBorder="1" applyAlignment="1">
      <alignment horizontal="center" vertical="center" textRotation="255"/>
    </xf>
    <xf numFmtId="38" fontId="56" fillId="0" borderId="18" xfId="44" applyFont="1" applyFill="1" applyBorder="1" applyAlignment="1">
      <alignment horizontal="center" vertical="center" textRotation="255"/>
    </xf>
    <xf numFmtId="38" fontId="56" fillId="0" borderId="140" xfId="44" applyFont="1" applyFill="1" applyBorder="1" applyAlignment="1">
      <alignment horizontal="center" vertical="center" textRotation="255"/>
    </xf>
    <xf numFmtId="38" fontId="56" fillId="0" borderId="14" xfId="44" applyFont="1" applyFill="1" applyBorder="1" applyAlignment="1">
      <alignment horizontal="center" vertical="center" textRotation="255" shrinkToFit="1"/>
    </xf>
    <xf numFmtId="38" fontId="56" fillId="0" borderId="18" xfId="44" applyFont="1" applyFill="1" applyBorder="1" applyAlignment="1">
      <alignment horizontal="center" vertical="center" textRotation="255" shrinkToFit="1"/>
    </xf>
    <xf numFmtId="38" fontId="56" fillId="0" borderId="24" xfId="44" applyFont="1" applyFill="1" applyBorder="1" applyAlignment="1">
      <alignment horizontal="center" vertical="center" textRotation="255" shrinkToFit="1"/>
    </xf>
    <xf numFmtId="38" fontId="56" fillId="0" borderId="76" xfId="44" applyFont="1" applyFill="1" applyBorder="1" applyAlignment="1">
      <alignment horizontal="center" vertical="center" textRotation="255"/>
    </xf>
    <xf numFmtId="38" fontId="56" fillId="0" borderId="108" xfId="44" applyFont="1" applyFill="1" applyBorder="1" applyAlignment="1">
      <alignment horizontal="center" vertical="center" textRotation="255"/>
    </xf>
    <xf numFmtId="38" fontId="56" fillId="0" borderId="58" xfId="44" applyFont="1" applyFill="1" applyBorder="1" applyAlignment="1">
      <alignment horizontal="center" vertical="center" textRotation="255"/>
    </xf>
    <xf numFmtId="38" fontId="56" fillId="34" borderId="33" xfId="44" applyFont="1" applyFill="1" applyBorder="1" applyAlignment="1">
      <alignment horizontal="center" vertical="center" wrapText="1"/>
    </xf>
    <xf numFmtId="38" fontId="56" fillId="34" borderId="57" xfId="44" applyFont="1" applyFill="1" applyBorder="1" applyAlignment="1">
      <alignment horizontal="center" vertical="center" wrapText="1"/>
    </xf>
    <xf numFmtId="38" fontId="56" fillId="0" borderId="24" xfId="44" applyFont="1" applyFill="1" applyBorder="1" applyAlignment="1">
      <alignment horizontal="center" vertical="center" textRotation="255"/>
    </xf>
    <xf numFmtId="38" fontId="56" fillId="34" borderId="48" xfId="44" applyFont="1" applyFill="1" applyBorder="1" applyAlignment="1">
      <alignment horizontal="center" vertical="center" wrapText="1"/>
    </xf>
    <xf numFmtId="38" fontId="56" fillId="34" borderId="56" xfId="44" applyFont="1" applyFill="1" applyBorder="1" applyAlignment="1">
      <alignment horizontal="center" vertical="center" wrapText="1"/>
    </xf>
    <xf numFmtId="38" fontId="56" fillId="34" borderId="30" xfId="44" applyFont="1" applyFill="1" applyBorder="1" applyAlignment="1">
      <alignment horizontal="center" vertical="center" wrapText="1"/>
    </xf>
    <xf numFmtId="38" fontId="56" fillId="34" borderId="80" xfId="44" applyFont="1" applyFill="1" applyBorder="1" applyAlignment="1">
      <alignment horizontal="center" vertical="center" wrapText="1"/>
    </xf>
    <xf numFmtId="0" fontId="87" fillId="0" borderId="81" xfId="0" applyFont="1" applyBorder="1" applyAlignment="1">
      <alignment horizontal="center" vertical="center"/>
    </xf>
    <xf numFmtId="0" fontId="87" fillId="0" borderId="45" xfId="0" applyFont="1" applyBorder="1" applyAlignment="1">
      <alignment horizontal="center" vertical="center"/>
    </xf>
    <xf numFmtId="0" fontId="87" fillId="0" borderId="47" xfId="0" applyFont="1" applyBorder="1" applyAlignment="1">
      <alignment horizontal="center" vertical="center"/>
    </xf>
    <xf numFmtId="38" fontId="56" fillId="34" borderId="31" xfId="44" applyFont="1" applyFill="1" applyBorder="1" applyAlignment="1">
      <alignment horizontal="center" vertical="center" wrapText="1"/>
    </xf>
    <xf numFmtId="38" fontId="56" fillId="34" borderId="32" xfId="44" applyFont="1" applyFill="1" applyBorder="1" applyAlignment="1">
      <alignment horizontal="center" vertical="center" wrapText="1"/>
    </xf>
    <xf numFmtId="38" fontId="56" fillId="34" borderId="29" xfId="44" applyFont="1" applyFill="1" applyBorder="1" applyAlignment="1">
      <alignment horizontal="center" vertical="center" wrapText="1"/>
    </xf>
    <xf numFmtId="0" fontId="61" fillId="34" borderId="76" xfId="0" applyFont="1" applyFill="1" applyBorder="1" applyAlignment="1">
      <alignment horizontal="justify" vertical="center" wrapText="1"/>
    </xf>
    <xf numFmtId="0" fontId="61" fillId="34" borderId="58" xfId="0" applyFont="1" applyFill="1" applyBorder="1" applyAlignment="1">
      <alignment horizontal="justify" vertical="center" wrapText="1"/>
    </xf>
    <xf numFmtId="0" fontId="61" fillId="34" borderId="76" xfId="0" applyFont="1" applyFill="1" applyBorder="1" applyAlignment="1">
      <alignment horizontal="left" vertical="center" wrapText="1"/>
    </xf>
    <xf numFmtId="0" fontId="61" fillId="34" borderId="108" xfId="0" applyFont="1" applyFill="1" applyBorder="1" applyAlignment="1">
      <alignment horizontal="left" vertical="center" wrapText="1"/>
    </xf>
    <xf numFmtId="0" fontId="61" fillId="34" borderId="58" xfId="0" applyFont="1" applyFill="1" applyBorder="1" applyAlignment="1">
      <alignment horizontal="left" vertical="center" wrapText="1"/>
    </xf>
    <xf numFmtId="0" fontId="61" fillId="34" borderId="12" xfId="0" applyFont="1" applyFill="1" applyBorder="1" applyAlignment="1">
      <alignment horizontal="center" vertical="center" wrapText="1"/>
    </xf>
    <xf numFmtId="0" fontId="61" fillId="34" borderId="50" xfId="0" applyFont="1" applyFill="1" applyBorder="1" applyAlignment="1">
      <alignment horizontal="center" vertical="center" wrapText="1"/>
    </xf>
    <xf numFmtId="0" fontId="57" fillId="39" borderId="27" xfId="0" applyFont="1" applyFill="1" applyBorder="1" applyAlignment="1">
      <alignment horizontal="left" vertical="center" shrinkToFit="1"/>
    </xf>
    <xf numFmtId="0" fontId="57" fillId="39" borderId="36" xfId="0" applyFont="1" applyFill="1" applyBorder="1" applyAlignment="1">
      <alignment horizontal="left" vertical="center" shrinkToFit="1"/>
    </xf>
    <xf numFmtId="0" fontId="61" fillId="0" borderId="11" xfId="0" applyFont="1" applyBorder="1" applyAlignment="1">
      <alignment horizontal="justify" vertical="center" wrapText="1"/>
    </xf>
    <xf numFmtId="0" fontId="61" fillId="0" borderId="10" xfId="0" applyFont="1" applyBorder="1" applyAlignment="1">
      <alignment horizontal="justify" vertical="center" wrapText="1"/>
    </xf>
    <xf numFmtId="0" fontId="61" fillId="0" borderId="49" xfId="0" applyFont="1" applyBorder="1" applyAlignment="1">
      <alignment horizontal="left" vertical="center" wrapText="1"/>
    </xf>
    <xf numFmtId="0" fontId="61" fillId="0" borderId="12" xfId="0" applyFont="1" applyBorder="1" applyAlignment="1">
      <alignment horizontal="left" vertical="center" wrapText="1"/>
    </xf>
    <xf numFmtId="177" fontId="56" fillId="39" borderId="22" xfId="0" applyNumberFormat="1" applyFont="1" applyFill="1" applyBorder="1" applyAlignment="1">
      <alignment horizontal="center" vertical="center" wrapText="1"/>
    </xf>
    <xf numFmtId="0" fontId="57" fillId="39" borderId="25" xfId="0" applyFont="1" applyFill="1" applyBorder="1" applyAlignment="1">
      <alignment horizontal="left" vertical="center" shrinkToFit="1"/>
    </xf>
    <xf numFmtId="0" fontId="57" fillId="39" borderId="35" xfId="0" applyFont="1" applyFill="1" applyBorder="1" applyAlignment="1">
      <alignment horizontal="left" vertical="center" shrinkToFit="1"/>
    </xf>
    <xf numFmtId="0" fontId="57" fillId="39" borderId="64" xfId="0" applyFont="1" applyFill="1" applyBorder="1" applyAlignment="1">
      <alignment horizontal="left" vertical="center" shrinkToFit="1"/>
    </xf>
    <xf numFmtId="0" fontId="59" fillId="0" borderId="11" xfId="0" applyFont="1" applyBorder="1" applyAlignment="1">
      <alignment horizontal="left" vertical="center" wrapText="1"/>
    </xf>
    <xf numFmtId="0" fontId="61" fillId="34" borderId="76" xfId="0" applyFont="1" applyFill="1" applyBorder="1" applyAlignment="1">
      <alignment horizontal="left" vertical="center" wrapText="1" shrinkToFit="1"/>
    </xf>
    <xf numFmtId="0" fontId="61" fillId="34" borderId="58" xfId="0" applyFont="1" applyFill="1" applyBorder="1" applyAlignment="1">
      <alignment horizontal="left" vertical="center" shrinkToFit="1"/>
    </xf>
    <xf numFmtId="0" fontId="57" fillId="39" borderId="81" xfId="0" applyFont="1" applyFill="1" applyBorder="1" applyAlignment="1">
      <alignment horizontal="center" vertical="center" wrapText="1"/>
    </xf>
    <xf numFmtId="0" fontId="57" fillId="39" borderId="45" xfId="0" applyFont="1" applyFill="1" applyBorder="1" applyAlignment="1">
      <alignment horizontal="center" vertical="center" wrapText="1"/>
    </xf>
    <xf numFmtId="0" fontId="61" fillId="34" borderId="81" xfId="0" applyFont="1" applyFill="1" applyBorder="1" applyAlignment="1">
      <alignment horizontal="center" vertical="center" wrapText="1"/>
    </xf>
    <xf numFmtId="0" fontId="61" fillId="34" borderId="47" xfId="0" applyFont="1" applyFill="1" applyBorder="1" applyAlignment="1">
      <alignment horizontal="center" vertical="center" wrapText="1"/>
    </xf>
    <xf numFmtId="0" fontId="60" fillId="39" borderId="45" xfId="0" applyFont="1" applyFill="1" applyBorder="1" applyAlignment="1">
      <alignment horizontal="center" vertical="center" wrapText="1"/>
    </xf>
    <xf numFmtId="177" fontId="57" fillId="39" borderId="16" xfId="0" applyNumberFormat="1" applyFont="1" applyFill="1" applyBorder="1" applyAlignment="1">
      <alignment horizontal="center" vertical="center" shrinkToFit="1"/>
    </xf>
    <xf numFmtId="0" fontId="54" fillId="0" borderId="21" xfId="0" applyFont="1" applyBorder="1" applyAlignment="1">
      <alignment horizontal="justify" vertical="center" wrapText="1"/>
    </xf>
    <xf numFmtId="0" fontId="54" fillId="0" borderId="22" xfId="0" applyFont="1" applyBorder="1" applyAlignment="1">
      <alignment horizontal="justify" vertical="center" wrapText="1"/>
    </xf>
    <xf numFmtId="0" fontId="54" fillId="0" borderId="75" xfId="0" applyFont="1" applyBorder="1" applyAlignment="1">
      <alignment horizontal="justify" vertical="center" wrapText="1"/>
    </xf>
    <xf numFmtId="0" fontId="57" fillId="0" borderId="89" xfId="0" applyFont="1" applyBorder="1" applyAlignment="1">
      <alignment horizontal="left" vertical="center" shrinkToFit="1"/>
    </xf>
    <xf numFmtId="0" fontId="57" fillId="0" borderId="90" xfId="0" applyFont="1" applyBorder="1" applyAlignment="1">
      <alignment horizontal="left" vertical="center" shrinkToFit="1"/>
    </xf>
    <xf numFmtId="0" fontId="57" fillId="0" borderId="91" xfId="0" applyFont="1" applyBorder="1" applyAlignment="1">
      <alignment horizontal="left" vertical="center" shrinkToFit="1"/>
    </xf>
    <xf numFmtId="0" fontId="57" fillId="0" borderId="81" xfId="0" applyFont="1" applyBorder="1" applyAlignment="1">
      <alignment horizontal="left" vertical="center" wrapText="1"/>
    </xf>
    <xf numFmtId="0" fontId="57" fillId="0" borderId="45" xfId="0" applyFont="1" applyBorder="1" applyAlignment="1">
      <alignment horizontal="left" vertical="center" wrapText="1"/>
    </xf>
    <xf numFmtId="0" fontId="57" fillId="0" borderId="46" xfId="0" applyFont="1" applyBorder="1" applyAlignment="1">
      <alignment horizontal="left" vertical="center" wrapText="1"/>
    </xf>
    <xf numFmtId="0" fontId="54" fillId="0" borderId="21" xfId="0" applyFont="1" applyBorder="1" applyAlignment="1">
      <alignment vertical="center" shrinkToFit="1"/>
    </xf>
    <xf numFmtId="0" fontId="54" fillId="0" borderId="22" xfId="0" applyFont="1" applyBorder="1" applyAlignment="1">
      <alignment vertical="center" shrinkToFit="1"/>
    </xf>
    <xf numFmtId="0" fontId="54" fillId="0" borderId="75" xfId="0" applyFont="1" applyBorder="1" applyAlignment="1">
      <alignment vertical="center" shrinkToFit="1"/>
    </xf>
    <xf numFmtId="0" fontId="76" fillId="39" borderId="111" xfId="0" applyFont="1" applyFill="1" applyBorder="1" applyAlignment="1">
      <alignment horizontal="center" vertical="center"/>
    </xf>
    <xf numFmtId="0" fontId="76" fillId="39" borderId="55" xfId="0" applyFont="1" applyFill="1" applyBorder="1" applyAlignment="1">
      <alignment horizontal="center" vertical="center"/>
    </xf>
    <xf numFmtId="0" fontId="61" fillId="34" borderId="15" xfId="0" applyFont="1" applyFill="1" applyBorder="1" applyAlignment="1">
      <alignment horizontal="left" vertical="center" wrapText="1"/>
    </xf>
    <xf numFmtId="0" fontId="61" fillId="34" borderId="16" xfId="0" applyFont="1" applyFill="1" applyBorder="1" applyAlignment="1">
      <alignment horizontal="left" vertical="center" wrapText="1"/>
    </xf>
    <xf numFmtId="0" fontId="61" fillId="34" borderId="17" xfId="0" applyFont="1" applyFill="1" applyBorder="1" applyAlignment="1">
      <alignment horizontal="left" vertical="center" wrapText="1"/>
    </xf>
    <xf numFmtId="0" fontId="61" fillId="34" borderId="21" xfId="0" applyFont="1" applyFill="1" applyBorder="1" applyAlignment="1">
      <alignment horizontal="left" vertical="center" wrapText="1"/>
    </xf>
    <xf numFmtId="0" fontId="61" fillId="34" borderId="22" xfId="0" applyFont="1" applyFill="1" applyBorder="1" applyAlignment="1">
      <alignment horizontal="left" vertical="center" wrapText="1"/>
    </xf>
    <xf numFmtId="0" fontId="61" fillId="34" borderId="23" xfId="0" applyFont="1" applyFill="1" applyBorder="1" applyAlignment="1">
      <alignment horizontal="left" vertical="center" wrapText="1"/>
    </xf>
    <xf numFmtId="0" fontId="60" fillId="39" borderId="15" xfId="0" applyFont="1" applyFill="1" applyBorder="1" applyAlignment="1">
      <alignment horizontal="center" vertical="center" wrapText="1"/>
    </xf>
    <xf numFmtId="0" fontId="60" fillId="39" borderId="21" xfId="0" applyFont="1" applyFill="1" applyBorder="1" applyAlignment="1">
      <alignment horizontal="center" vertical="center" wrapText="1"/>
    </xf>
    <xf numFmtId="0" fontId="54" fillId="34" borderId="80" xfId="0" applyFont="1" applyFill="1" applyBorder="1" applyAlignment="1">
      <alignment horizontal="left" vertical="center" wrapText="1"/>
    </xf>
    <xf numFmtId="0" fontId="54" fillId="34" borderId="57" xfId="0" applyFont="1" applyFill="1" applyBorder="1" applyAlignment="1">
      <alignment horizontal="left" vertical="center" wrapText="1"/>
    </xf>
    <xf numFmtId="0" fontId="45" fillId="0" borderId="0" xfId="0" applyFont="1" applyAlignment="1">
      <alignment horizontal="justify" vertical="center" wrapText="1"/>
    </xf>
    <xf numFmtId="0" fontId="61" fillId="0" borderId="0" xfId="0" applyFont="1" applyAlignment="1">
      <alignment horizontal="right" vertical="center" wrapText="1"/>
    </xf>
    <xf numFmtId="0" fontId="58" fillId="0" borderId="0" xfId="0" applyFont="1" applyAlignment="1">
      <alignment horizontal="center" vertical="center" shrinkToFit="1"/>
    </xf>
    <xf numFmtId="0" fontId="58" fillId="0" borderId="0" xfId="0" applyFont="1" applyAlignment="1">
      <alignment horizontal="center" vertical="center" wrapText="1"/>
    </xf>
    <xf numFmtId="176" fontId="57" fillId="39" borderId="0" xfId="0" applyNumberFormat="1" applyFont="1" applyFill="1" applyAlignment="1">
      <alignment horizontal="right" vertical="center"/>
    </xf>
    <xf numFmtId="0" fontId="57" fillId="0" borderId="0" xfId="0" applyFont="1" applyAlignment="1">
      <alignment horizontal="justify" vertical="center" wrapText="1"/>
    </xf>
    <xf numFmtId="0" fontId="45" fillId="0" borderId="0" xfId="0" applyFont="1" applyAlignment="1">
      <alignment horizontal="right" vertical="center"/>
    </xf>
    <xf numFmtId="0" fontId="57" fillId="39" borderId="0" xfId="0" applyFont="1" applyFill="1" applyAlignment="1">
      <alignment horizontal="left" vertical="center"/>
    </xf>
    <xf numFmtId="0" fontId="77" fillId="0" borderId="0" xfId="0" applyFont="1" applyAlignment="1">
      <alignment horizontal="center" vertical="center"/>
    </xf>
    <xf numFmtId="177" fontId="57" fillId="39" borderId="16" xfId="0" applyNumberFormat="1" applyFont="1" applyFill="1" applyBorder="1" applyAlignment="1">
      <alignment horizontal="center" vertical="center"/>
    </xf>
    <xf numFmtId="0" fontId="54" fillId="0" borderId="21" xfId="0" applyFont="1" applyBorder="1" applyAlignment="1">
      <alignment horizontal="left" vertical="center" shrinkToFit="1"/>
    </xf>
    <xf numFmtId="0" fontId="54" fillId="0" borderId="22" xfId="0" applyFont="1" applyBorder="1" applyAlignment="1">
      <alignment horizontal="left" vertical="center" shrinkToFit="1"/>
    </xf>
    <xf numFmtId="0" fontId="54" fillId="0" borderId="75" xfId="0" applyFont="1" applyBorder="1" applyAlignment="1">
      <alignment horizontal="left" vertical="center" shrinkToFit="1"/>
    </xf>
    <xf numFmtId="0" fontId="54" fillId="0" borderId="104" xfId="0" applyFont="1" applyBorder="1" applyAlignment="1">
      <alignment horizontal="left" vertical="center" shrinkToFit="1"/>
    </xf>
    <xf numFmtId="0" fontId="54" fillId="0" borderId="11" xfId="0" applyFont="1" applyBorder="1" applyAlignment="1">
      <alignment horizontal="left" vertical="center" shrinkToFit="1"/>
    </xf>
    <xf numFmtId="0" fontId="54" fillId="0" borderId="10" xfId="0" applyFont="1" applyBorder="1" applyAlignment="1">
      <alignment horizontal="left" vertical="center" shrinkToFit="1"/>
    </xf>
    <xf numFmtId="0" fontId="68" fillId="39" borderId="45" xfId="0" applyFont="1" applyFill="1" applyBorder="1" applyAlignment="1">
      <alignment horizontal="center" vertical="center"/>
    </xf>
    <xf numFmtId="0" fontId="68" fillId="39" borderId="47" xfId="0" applyFont="1" applyFill="1" applyBorder="1" applyAlignment="1">
      <alignment horizontal="center" vertical="center"/>
    </xf>
    <xf numFmtId="0" fontId="57" fillId="0" borderId="81" xfId="0" applyFont="1" applyBorder="1" applyAlignment="1">
      <alignment horizontal="left" vertical="center"/>
    </xf>
    <xf numFmtId="0" fontId="57" fillId="0" borderId="45" xfId="0" applyFont="1" applyBorder="1" applyAlignment="1">
      <alignment horizontal="left" vertical="center"/>
    </xf>
    <xf numFmtId="0" fontId="57" fillId="0" borderId="46" xfId="0" applyFont="1" applyBorder="1" applyAlignment="1">
      <alignment horizontal="left" vertical="center"/>
    </xf>
    <xf numFmtId="177" fontId="57" fillId="0" borderId="0" xfId="0" applyNumberFormat="1" applyFont="1" applyAlignment="1">
      <alignment horizontal="center" vertical="center" wrapText="1"/>
    </xf>
    <xf numFmtId="177" fontId="70" fillId="0" borderId="0" xfId="0" applyNumberFormat="1" applyFont="1" applyAlignment="1">
      <alignment horizontal="center" vertical="center" wrapText="1"/>
    </xf>
    <xf numFmtId="177" fontId="70" fillId="0" borderId="52" xfId="0" applyNumberFormat="1" applyFont="1" applyBorder="1" applyAlignment="1">
      <alignment horizontal="center" vertical="center" wrapText="1"/>
    </xf>
    <xf numFmtId="0" fontId="61" fillId="34" borderId="48" xfId="0" applyFont="1" applyFill="1" applyBorder="1" applyAlignment="1">
      <alignment horizontal="justify" vertical="center" wrapText="1"/>
    </xf>
    <xf numFmtId="0" fontId="57" fillId="0" borderId="15" xfId="0" applyFont="1" applyBorder="1" applyAlignment="1">
      <alignment vertical="center" shrinkToFit="1"/>
    </xf>
    <xf numFmtId="0" fontId="57" fillId="0" borderId="16" xfId="0" applyFont="1" applyBorder="1" applyAlignment="1">
      <alignment vertical="center" shrinkToFit="1"/>
    </xf>
    <xf numFmtId="0" fontId="57" fillId="0" borderId="17" xfId="0" applyFont="1" applyBorder="1" applyAlignment="1">
      <alignment vertical="center" shrinkToFit="1"/>
    </xf>
    <xf numFmtId="0" fontId="66" fillId="34" borderId="51" xfId="0" applyFont="1" applyFill="1" applyBorder="1" applyAlignment="1">
      <alignment horizontal="left" vertical="center" wrapText="1"/>
    </xf>
    <xf numFmtId="0" fontId="57" fillId="0" borderId="19" xfId="0" applyFont="1" applyBorder="1" applyAlignment="1">
      <alignment vertical="center" shrinkToFit="1"/>
    </xf>
    <xf numFmtId="0" fontId="57" fillId="0" borderId="0" xfId="0" applyFont="1" applyAlignment="1">
      <alignment vertical="center" shrinkToFit="1"/>
    </xf>
    <xf numFmtId="0" fontId="57" fillId="0" borderId="20" xfId="0" applyFont="1" applyBorder="1" applyAlignment="1">
      <alignment vertical="center" shrinkToFit="1"/>
    </xf>
    <xf numFmtId="0" fontId="57" fillId="39" borderId="21" xfId="0" applyFont="1" applyFill="1" applyBorder="1" applyAlignment="1">
      <alignment horizontal="center" vertical="center" shrinkToFit="1"/>
    </xf>
    <xf numFmtId="0" fontId="57" fillId="39" borderId="22" xfId="0" applyFont="1" applyFill="1" applyBorder="1" applyAlignment="1">
      <alignment horizontal="center" vertical="center" shrinkToFit="1"/>
    </xf>
    <xf numFmtId="0" fontId="57" fillId="39" borderId="23" xfId="0" applyFont="1" applyFill="1" applyBorder="1" applyAlignment="1">
      <alignment horizontal="center" vertical="center" shrinkToFit="1"/>
    </xf>
    <xf numFmtId="0" fontId="57" fillId="0" borderId="12" xfId="0" applyFont="1" applyBorder="1" applyAlignment="1">
      <alignment horizontal="justify" vertical="center" wrapText="1"/>
    </xf>
    <xf numFmtId="0" fontId="57" fillId="0" borderId="50" xfId="0" applyFont="1" applyBorder="1" applyAlignment="1">
      <alignment horizontal="justify" vertical="center" wrapText="1"/>
    </xf>
    <xf numFmtId="0" fontId="57" fillId="39" borderId="0" xfId="0" applyFont="1" applyFill="1" applyAlignment="1">
      <alignment horizontal="left" vertical="center" shrinkToFit="1"/>
    </xf>
    <xf numFmtId="0" fontId="61" fillId="0" borderId="0" xfId="0" applyFont="1" applyAlignment="1">
      <alignment horizontal="justify" vertical="center" wrapText="1"/>
    </xf>
    <xf numFmtId="179" fontId="57" fillId="39" borderId="81" xfId="0" applyNumberFormat="1" applyFont="1" applyFill="1" applyBorder="1" applyAlignment="1">
      <alignment horizontal="center" vertical="center" wrapText="1"/>
    </xf>
    <xf numFmtId="179" fontId="57" fillId="39" borderId="45" xfId="0" applyNumberFormat="1" applyFont="1" applyFill="1" applyBorder="1" applyAlignment="1">
      <alignment horizontal="center" vertical="center" wrapText="1"/>
    </xf>
    <xf numFmtId="182" fontId="57" fillId="39" borderId="83" xfId="0" applyNumberFormat="1" applyFont="1" applyFill="1" applyBorder="1" applyAlignment="1">
      <alignment horizontal="left" vertical="center" wrapText="1"/>
    </xf>
    <xf numFmtId="182" fontId="57" fillId="39" borderId="82" xfId="0" applyNumberFormat="1" applyFont="1" applyFill="1" applyBorder="1" applyAlignment="1">
      <alignment horizontal="left" vertical="center" wrapText="1"/>
    </xf>
    <xf numFmtId="182" fontId="57" fillId="39" borderId="84" xfId="0" applyNumberFormat="1" applyFont="1" applyFill="1" applyBorder="1" applyAlignment="1">
      <alignment horizontal="left" vertical="center" wrapText="1"/>
    </xf>
    <xf numFmtId="182" fontId="57" fillId="39" borderId="43" xfId="0" applyNumberFormat="1" applyFont="1" applyFill="1" applyBorder="1" applyAlignment="1">
      <alignment horizontal="left" vertical="center" wrapText="1"/>
    </xf>
    <xf numFmtId="182" fontId="57" fillId="39" borderId="54" xfId="0" applyNumberFormat="1" applyFont="1" applyFill="1" applyBorder="1" applyAlignment="1">
      <alignment horizontal="left" vertical="center" wrapText="1"/>
    </xf>
    <xf numFmtId="182" fontId="57" fillId="39" borderId="85" xfId="0" applyNumberFormat="1" applyFont="1" applyFill="1" applyBorder="1" applyAlignment="1">
      <alignment horizontal="left" vertical="center" wrapText="1"/>
    </xf>
    <xf numFmtId="0" fontId="61" fillId="34" borderId="28" xfId="0" applyFont="1" applyFill="1" applyBorder="1" applyAlignment="1">
      <alignment horizontal="left" vertical="center"/>
    </xf>
    <xf numFmtId="0" fontId="61" fillId="34" borderId="32" xfId="0" applyFont="1" applyFill="1" applyBorder="1" applyAlignment="1">
      <alignment horizontal="left" vertical="center"/>
    </xf>
    <xf numFmtId="0" fontId="61" fillId="34" borderId="34" xfId="0" applyFont="1" applyFill="1" applyBorder="1" applyAlignment="1">
      <alignment horizontal="left" vertical="center"/>
    </xf>
    <xf numFmtId="0" fontId="61" fillId="34" borderId="35" xfId="0" applyFont="1" applyFill="1" applyBorder="1" applyAlignment="1">
      <alignment horizontal="left" vertical="center"/>
    </xf>
    <xf numFmtId="182" fontId="57" fillId="39" borderId="87" xfId="0" applyNumberFormat="1" applyFont="1" applyFill="1" applyBorder="1" applyAlignment="1">
      <alignment horizontal="left" vertical="center" wrapText="1"/>
    </xf>
    <xf numFmtId="182" fontId="57" fillId="39" borderId="144" xfId="0" applyNumberFormat="1" applyFont="1" applyFill="1" applyBorder="1" applyAlignment="1">
      <alignment horizontal="left" vertical="center" wrapText="1"/>
    </xf>
    <xf numFmtId="182" fontId="57" fillId="39" borderId="88" xfId="0" applyNumberFormat="1" applyFont="1" applyFill="1" applyBorder="1" applyAlignment="1">
      <alignment horizontal="left" vertical="center" wrapText="1"/>
    </xf>
    <xf numFmtId="0" fontId="61" fillId="34" borderId="31" xfId="0" applyFont="1" applyFill="1" applyBorder="1" applyAlignment="1">
      <alignment horizontal="center" vertical="center" wrapText="1"/>
    </xf>
    <xf numFmtId="0" fontId="61" fillId="34" borderId="32" xfId="0" applyFont="1" applyFill="1" applyBorder="1" applyAlignment="1">
      <alignment horizontal="center" vertical="center" wrapText="1"/>
    </xf>
    <xf numFmtId="0" fontId="61" fillId="34" borderId="29" xfId="0" applyFont="1" applyFill="1" applyBorder="1" applyAlignment="1">
      <alignment horizontal="center" vertical="center" wrapText="1"/>
    </xf>
    <xf numFmtId="0" fontId="61" fillId="34" borderId="44" xfId="0" applyFont="1" applyFill="1" applyBorder="1" applyAlignment="1">
      <alignment horizontal="center" vertical="center" wrapText="1"/>
    </xf>
    <xf numFmtId="179" fontId="61" fillId="0" borderId="105" xfId="0" applyNumberFormat="1" applyFont="1" applyBorder="1" applyAlignment="1">
      <alignment horizontal="center" vertical="center" wrapText="1"/>
    </xf>
    <xf numFmtId="179" fontId="61" fillId="0" borderId="106" xfId="0" applyNumberFormat="1" applyFont="1" applyBorder="1" applyAlignment="1">
      <alignment horizontal="center" vertical="center" wrapText="1"/>
    </xf>
    <xf numFmtId="179" fontId="61" fillId="0" borderId="107" xfId="0" applyNumberFormat="1" applyFont="1" applyBorder="1" applyAlignment="1">
      <alignment horizontal="center" vertical="center" wrapText="1"/>
    </xf>
    <xf numFmtId="179" fontId="61" fillId="39" borderId="45" xfId="0" applyNumberFormat="1" applyFont="1" applyFill="1" applyBorder="1" applyAlignment="1">
      <alignment horizontal="center" vertical="center" wrapText="1"/>
    </xf>
    <xf numFmtId="179" fontId="61" fillId="39" borderId="46" xfId="0" applyNumberFormat="1" applyFont="1" applyFill="1" applyBorder="1" applyAlignment="1">
      <alignment horizontal="center" vertical="center" wrapText="1"/>
    </xf>
    <xf numFmtId="0" fontId="57" fillId="39" borderId="25" xfId="0" applyFont="1" applyFill="1" applyBorder="1" applyAlignment="1">
      <alignment horizontal="center" vertical="center"/>
    </xf>
    <xf numFmtId="0" fontId="57" fillId="39" borderId="35" xfId="0" applyFont="1" applyFill="1" applyBorder="1" applyAlignment="1">
      <alignment horizontal="center" vertical="center"/>
    </xf>
    <xf numFmtId="0" fontId="57" fillId="0" borderId="35" xfId="0" applyFont="1" applyBorder="1" applyAlignment="1">
      <alignment horizontal="left" vertical="center"/>
    </xf>
    <xf numFmtId="0" fontId="57" fillId="0" borderId="64" xfId="0" applyFont="1" applyBorder="1" applyAlignment="1">
      <alignment horizontal="left" vertical="center"/>
    </xf>
    <xf numFmtId="0" fontId="61" fillId="34" borderId="79" xfId="0" applyFont="1" applyFill="1" applyBorder="1" applyAlignment="1">
      <alignment horizontal="center" vertical="center" wrapText="1"/>
    </xf>
    <xf numFmtId="0" fontId="61" fillId="34" borderId="38" xfId="0" applyFont="1" applyFill="1" applyBorder="1" applyAlignment="1">
      <alignment horizontal="center" vertical="center" wrapText="1"/>
    </xf>
    <xf numFmtId="0" fontId="61" fillId="34" borderId="34" xfId="0" applyFont="1" applyFill="1" applyBorder="1" applyAlignment="1">
      <alignment horizontal="center" vertical="center" wrapText="1"/>
    </xf>
    <xf numFmtId="0" fontId="53" fillId="34" borderId="31" xfId="0" applyFont="1" applyFill="1" applyBorder="1" applyAlignment="1">
      <alignment horizontal="center" vertical="center" wrapText="1"/>
    </xf>
    <xf numFmtId="0" fontId="53" fillId="34" borderId="32" xfId="0" applyFont="1" applyFill="1" applyBorder="1" applyAlignment="1">
      <alignment horizontal="center" vertical="center" wrapText="1"/>
    </xf>
    <xf numFmtId="0" fontId="53" fillId="34" borderId="44" xfId="0" applyFont="1" applyFill="1" applyBorder="1" applyAlignment="1">
      <alignment horizontal="center" vertical="center" wrapText="1"/>
    </xf>
    <xf numFmtId="0" fontId="53" fillId="34" borderId="25" xfId="0" applyFont="1" applyFill="1" applyBorder="1" applyAlignment="1">
      <alignment vertical="center" wrapText="1"/>
    </xf>
    <xf numFmtId="0" fontId="53" fillId="34" borderId="26" xfId="0" applyFont="1" applyFill="1" applyBorder="1" applyAlignment="1">
      <alignment vertical="center" wrapText="1"/>
    </xf>
    <xf numFmtId="0" fontId="53" fillId="34" borderId="81" xfId="0" applyFont="1" applyFill="1" applyBorder="1" applyAlignment="1">
      <alignment horizontal="center" vertical="center" wrapText="1"/>
    </xf>
    <xf numFmtId="0" fontId="53" fillId="34" borderId="45" xfId="0" applyFont="1" applyFill="1" applyBorder="1" applyAlignment="1">
      <alignment horizontal="center" vertical="center" wrapText="1"/>
    </xf>
    <xf numFmtId="0" fontId="53" fillId="34" borderId="46" xfId="0" applyFont="1" applyFill="1" applyBorder="1" applyAlignment="1">
      <alignment horizontal="center" vertical="center" wrapText="1"/>
    </xf>
    <xf numFmtId="0" fontId="53" fillId="34" borderId="47" xfId="0" applyFont="1" applyFill="1" applyBorder="1" applyAlignment="1">
      <alignment horizontal="center" vertical="center" wrapText="1"/>
    </xf>
    <xf numFmtId="182" fontId="57" fillId="39" borderId="83" xfId="0" applyNumberFormat="1" applyFont="1" applyFill="1" applyBorder="1" applyAlignment="1">
      <alignment horizontal="center" vertical="center" wrapText="1"/>
    </xf>
    <xf numFmtId="182" fontId="57" fillId="39" borderId="146" xfId="0" applyNumberFormat="1" applyFont="1" applyFill="1" applyBorder="1" applyAlignment="1">
      <alignment horizontal="center" vertical="center" wrapText="1"/>
    </xf>
    <xf numFmtId="182" fontId="57" fillId="39" borderId="43" xfId="0" applyNumberFormat="1" applyFont="1" applyFill="1" applyBorder="1" applyAlignment="1">
      <alignment horizontal="center" vertical="center" wrapText="1"/>
    </xf>
    <xf numFmtId="182" fontId="57" fillId="39" borderId="147" xfId="0" applyNumberFormat="1" applyFont="1" applyFill="1" applyBorder="1" applyAlignment="1">
      <alignment horizontal="center" vertical="center" wrapText="1"/>
    </xf>
    <xf numFmtId="182" fontId="57" fillId="39" borderId="145" xfId="0" applyNumberFormat="1" applyFont="1" applyFill="1" applyBorder="1" applyAlignment="1">
      <alignment horizontal="center" vertical="center" wrapText="1"/>
    </xf>
    <xf numFmtId="182" fontId="57" fillId="39" borderId="148" xfId="0" applyNumberFormat="1" applyFont="1" applyFill="1" applyBorder="1" applyAlignment="1">
      <alignment horizontal="center" vertical="center" wrapText="1"/>
    </xf>
    <xf numFmtId="182" fontId="57" fillId="34" borderId="25" xfId="0" applyNumberFormat="1" applyFont="1" applyFill="1" applyBorder="1" applyAlignment="1">
      <alignment horizontal="center" vertical="center" wrapText="1"/>
    </xf>
    <xf numFmtId="182" fontId="57" fillId="34" borderId="64" xfId="0" applyNumberFormat="1" applyFont="1" applyFill="1" applyBorder="1" applyAlignment="1">
      <alignment horizontal="center" vertical="center" wrapText="1"/>
    </xf>
    <xf numFmtId="0" fontId="53" fillId="0" borderId="22" xfId="89" applyFont="1" applyBorder="1" applyAlignment="1">
      <alignment horizontal="left" vertical="center" wrapText="1" indent="1"/>
    </xf>
    <xf numFmtId="0" fontId="53" fillId="0" borderId="0" xfId="89" applyFont="1" applyAlignment="1">
      <alignment horizontal="left" vertical="center"/>
    </xf>
    <xf numFmtId="0" fontId="45" fillId="34" borderId="49" xfId="89" applyFont="1" applyFill="1" applyBorder="1" applyAlignment="1">
      <alignment horizontal="center" vertical="center" wrapText="1"/>
    </xf>
    <xf numFmtId="0" fontId="45" fillId="34" borderId="12" xfId="89" applyFont="1" applyFill="1" applyBorder="1" applyAlignment="1">
      <alignment horizontal="center" vertical="center" wrapText="1"/>
    </xf>
    <xf numFmtId="0" fontId="45" fillId="34" borderId="135" xfId="89" applyFont="1" applyFill="1" applyBorder="1" applyAlignment="1">
      <alignment horizontal="center" vertical="center" wrapText="1"/>
    </xf>
    <xf numFmtId="0" fontId="56" fillId="39" borderId="153" xfId="89" applyFont="1" applyFill="1" applyBorder="1" applyAlignment="1">
      <alignment horizontal="center" vertical="center" wrapText="1"/>
    </xf>
    <xf numFmtId="0" fontId="56" fillId="39" borderId="112" xfId="89" applyFont="1" applyFill="1" applyBorder="1" applyAlignment="1">
      <alignment horizontal="center" vertical="center" wrapText="1"/>
    </xf>
    <xf numFmtId="0" fontId="56" fillId="39" borderId="138" xfId="89" applyFont="1" applyFill="1" applyBorder="1" applyAlignment="1">
      <alignment horizontal="center" vertical="center" wrapText="1"/>
    </xf>
    <xf numFmtId="0" fontId="90" fillId="0" borderId="76" xfId="89" applyFont="1" applyBorder="1" applyAlignment="1">
      <alignment horizontal="center" vertical="center"/>
    </xf>
    <xf numFmtId="0" fontId="90" fillId="0" borderId="108" xfId="89" applyFont="1" applyBorder="1" applyAlignment="1">
      <alignment horizontal="center" vertical="center"/>
    </xf>
    <xf numFmtId="0" fontId="90" fillId="0" borderId="154" xfId="89" applyFont="1" applyBorder="1" applyAlignment="1">
      <alignment horizontal="center" vertical="center"/>
    </xf>
    <xf numFmtId="0" fontId="90" fillId="0" borderId="155" xfId="89" applyFont="1" applyBorder="1" applyAlignment="1">
      <alignment horizontal="center" vertical="center"/>
    </xf>
    <xf numFmtId="0" fontId="90" fillId="0" borderId="124" xfId="89" applyFont="1" applyBorder="1" applyAlignment="1">
      <alignment horizontal="center" vertical="center"/>
    </xf>
    <xf numFmtId="0" fontId="75" fillId="0" borderId="16" xfId="89" applyFont="1" applyBorder="1" applyAlignment="1">
      <alignment horizontal="left" vertical="center" wrapText="1"/>
    </xf>
    <xf numFmtId="0" fontId="75" fillId="0" borderId="19" xfId="89" applyFont="1" applyBorder="1" applyAlignment="1">
      <alignment horizontal="left" vertical="center" wrapText="1"/>
    </xf>
    <xf numFmtId="0" fontId="75" fillId="0" borderId="0" xfId="89" applyFont="1" applyAlignment="1">
      <alignment horizontal="left" vertical="center" wrapText="1"/>
    </xf>
    <xf numFmtId="0" fontId="75" fillId="0" borderId="20" xfId="89" applyFont="1" applyBorder="1" applyAlignment="1">
      <alignment horizontal="left" vertical="center" wrapText="1"/>
    </xf>
    <xf numFmtId="0" fontId="53" fillId="0" borderId="19" xfId="89" applyFont="1" applyBorder="1" applyAlignment="1">
      <alignment horizontal="left" vertical="center" wrapText="1" indent="1"/>
    </xf>
    <xf numFmtId="0" fontId="53" fillId="0" borderId="0" xfId="89" applyFont="1" applyAlignment="1">
      <alignment horizontal="left" vertical="center" wrapText="1" indent="1"/>
    </xf>
    <xf numFmtId="0" fontId="53" fillId="0" borderId="20" xfId="89" applyFont="1" applyBorder="1" applyAlignment="1">
      <alignment horizontal="left" vertical="center" wrapText="1" indent="1"/>
    </xf>
    <xf numFmtId="0" fontId="56" fillId="39" borderId="111" xfId="89" applyFont="1" applyFill="1" applyBorder="1" applyAlignment="1">
      <alignment horizontal="center" vertical="center" wrapText="1"/>
    </xf>
    <xf numFmtId="0" fontId="56" fillId="39" borderId="55" xfId="89" applyFont="1" applyFill="1" applyBorder="1" applyAlignment="1">
      <alignment horizontal="center" vertical="center" wrapText="1"/>
    </xf>
    <xf numFmtId="0" fontId="53" fillId="0" borderId="104" xfId="89" applyFont="1" applyBorder="1" applyAlignment="1">
      <alignment horizontal="left" vertical="center" wrapText="1" indent="1"/>
    </xf>
    <xf numFmtId="0" fontId="53" fillId="0" borderId="11" xfId="89" applyFont="1" applyBorder="1" applyAlignment="1">
      <alignment horizontal="left" vertical="center" wrapText="1" indent="1"/>
    </xf>
    <xf numFmtId="0" fontId="53" fillId="0" borderId="103" xfId="89" applyFont="1" applyBorder="1" applyAlignment="1">
      <alignment horizontal="left" vertical="center" wrapText="1" indent="1"/>
    </xf>
    <xf numFmtId="0" fontId="56" fillId="39" borderId="150" xfId="89" applyFont="1" applyFill="1" applyBorder="1" applyAlignment="1">
      <alignment horizontal="center" vertical="center" wrapText="1"/>
    </xf>
    <xf numFmtId="0" fontId="45" fillId="0" borderId="19" xfId="89" applyFont="1" applyBorder="1" applyAlignment="1">
      <alignment horizontal="center" vertical="center" wrapText="1"/>
    </xf>
    <xf numFmtId="0" fontId="45" fillId="0" borderId="0" xfId="89" applyFont="1" applyAlignment="1">
      <alignment horizontal="center" vertical="center" wrapText="1"/>
    </xf>
    <xf numFmtId="0" fontId="45" fillId="0" borderId="20" xfId="89" applyFont="1" applyBorder="1" applyAlignment="1">
      <alignment horizontal="center" vertical="center" wrapText="1"/>
    </xf>
    <xf numFmtId="0" fontId="45" fillId="0" borderId="151" xfId="89" applyFont="1" applyBorder="1" applyAlignment="1">
      <alignment horizontal="center" vertical="center" wrapText="1"/>
    </xf>
    <xf numFmtId="0" fontId="45" fillId="0" borderId="149" xfId="89" applyFont="1" applyBorder="1" applyAlignment="1">
      <alignment horizontal="center" vertical="center" wrapText="1"/>
    </xf>
    <xf numFmtId="0" fontId="45" fillId="0" borderId="152" xfId="89" applyFont="1" applyBorder="1" applyAlignment="1">
      <alignment horizontal="center" vertical="center" wrapText="1"/>
    </xf>
    <xf numFmtId="0" fontId="75" fillId="0" borderId="16" xfId="89" applyFont="1" applyBorder="1" applyAlignment="1">
      <alignment horizontal="left" vertical="center"/>
    </xf>
    <xf numFmtId="0" fontId="36" fillId="0" borderId="0" xfId="89" applyFont="1" applyAlignment="1">
      <alignment horizontal="left" vertical="center" wrapText="1"/>
    </xf>
    <xf numFmtId="0" fontId="58" fillId="0" borderId="0" xfId="89" applyFont="1" applyAlignment="1">
      <alignment horizontal="center" vertical="center"/>
    </xf>
    <xf numFmtId="0" fontId="57" fillId="39" borderId="0" xfId="89" applyFont="1" applyFill="1" applyAlignment="1">
      <alignment horizontal="left" vertical="center" shrinkToFit="1"/>
    </xf>
    <xf numFmtId="0" fontId="58" fillId="0" borderId="0" xfId="90" applyFont="1" applyAlignment="1">
      <alignment horizontal="center" vertical="center"/>
    </xf>
    <xf numFmtId="0" fontId="57" fillId="0" borderId="0" xfId="42" applyFont="1" applyAlignment="1">
      <alignment horizontal="right" vertical="center" shrinkToFit="1"/>
    </xf>
    <xf numFmtId="0" fontId="45" fillId="0" borderId="0" xfId="42" applyFont="1" applyAlignment="1">
      <alignment horizontal="left" vertical="center" wrapText="1" indent="1" shrinkToFit="1"/>
    </xf>
    <xf numFmtId="0" fontId="53" fillId="34" borderId="16" xfId="0" applyFont="1" applyFill="1" applyBorder="1" applyAlignment="1">
      <alignment horizontal="center" vertical="center"/>
    </xf>
    <xf numFmtId="0" fontId="53" fillId="34" borderId="17" xfId="0" applyFont="1" applyFill="1" applyBorder="1" applyAlignment="1">
      <alignment horizontal="center" vertical="center"/>
    </xf>
    <xf numFmtId="0" fontId="53" fillId="34" borderId="22" xfId="0" applyFont="1" applyFill="1" applyBorder="1" applyAlignment="1">
      <alignment horizontal="center" vertical="center"/>
    </xf>
    <xf numFmtId="0" fontId="53" fillId="34" borderId="23" xfId="0" applyFont="1" applyFill="1" applyBorder="1" applyAlignment="1">
      <alignment horizontal="center" vertical="center"/>
    </xf>
    <xf numFmtId="0" fontId="45" fillId="34" borderId="14" xfId="42" applyFont="1" applyFill="1" applyBorder="1" applyAlignment="1">
      <alignment horizontal="center" vertical="center" wrapText="1"/>
    </xf>
    <xf numFmtId="0" fontId="45" fillId="34" borderId="18" xfId="42" applyFont="1" applyFill="1" applyBorder="1" applyAlignment="1">
      <alignment horizontal="center" vertical="center"/>
    </xf>
    <xf numFmtId="0" fontId="45" fillId="34" borderId="24" xfId="42" applyFont="1" applyFill="1" applyBorder="1" applyAlignment="1">
      <alignment horizontal="center" vertical="center"/>
    </xf>
    <xf numFmtId="0" fontId="53" fillId="34" borderId="14" xfId="42" applyFont="1" applyFill="1" applyBorder="1" applyAlignment="1">
      <alignment horizontal="center" vertical="center" wrapText="1"/>
    </xf>
    <xf numFmtId="0" fontId="53" fillId="34" borderId="18" xfId="42" applyFont="1" applyFill="1" applyBorder="1" applyAlignment="1">
      <alignment horizontal="center" vertical="center"/>
    </xf>
    <xf numFmtId="0" fontId="53" fillId="34" borderId="24" xfId="42" applyFont="1" applyFill="1" applyBorder="1" applyAlignment="1">
      <alignment horizontal="center" vertical="center"/>
    </xf>
    <xf numFmtId="0" fontId="45" fillId="34" borderId="14" xfId="43" applyFont="1" applyFill="1" applyBorder="1" applyAlignment="1">
      <alignment horizontal="center" vertical="center" wrapText="1" shrinkToFit="1"/>
    </xf>
    <xf numFmtId="0" fontId="45" fillId="34" borderId="18" xfId="43" applyFont="1" applyFill="1" applyBorder="1" applyAlignment="1">
      <alignment horizontal="center" vertical="center" shrinkToFit="1"/>
    </xf>
    <xf numFmtId="0" fontId="45" fillId="34" borderId="24" xfId="43" applyFont="1" applyFill="1" applyBorder="1" applyAlignment="1">
      <alignment horizontal="center" vertical="center" shrinkToFit="1"/>
    </xf>
    <xf numFmtId="0" fontId="45" fillId="34" borderId="14" xfId="90" applyFont="1" applyFill="1" applyBorder="1" applyAlignment="1">
      <alignment horizontal="center" vertical="center"/>
    </xf>
    <xf numFmtId="0" fontId="45" fillId="34" borderId="18" xfId="90" applyFont="1" applyFill="1" applyBorder="1" applyAlignment="1">
      <alignment horizontal="center" vertical="center"/>
    </xf>
    <xf numFmtId="0" fontId="45" fillId="34" borderId="24" xfId="90" applyFont="1" applyFill="1" applyBorder="1" applyAlignment="1">
      <alignment horizontal="center" vertical="center"/>
    </xf>
    <xf numFmtId="177" fontId="60" fillId="39" borderId="0" xfId="43" applyNumberFormat="1" applyFont="1" applyFill="1" applyAlignment="1">
      <alignment horizontal="left" vertical="center" shrinkToFit="1"/>
    </xf>
    <xf numFmtId="0" fontId="57" fillId="39" borderId="0" xfId="90" applyFont="1" applyFill="1" applyAlignment="1">
      <alignment horizontal="left" vertical="center" shrinkToFit="1"/>
    </xf>
    <xf numFmtId="0" fontId="53" fillId="34" borderId="14" xfId="0" applyFont="1" applyFill="1" applyBorder="1" applyAlignment="1">
      <alignment horizontal="center" vertical="center"/>
    </xf>
    <xf numFmtId="0" fontId="53" fillId="34" borderId="24" xfId="0" applyFont="1" applyFill="1" applyBorder="1" applyAlignment="1">
      <alignment horizontal="center" vertical="center"/>
    </xf>
    <xf numFmtId="0" fontId="53" fillId="34" borderId="18" xfId="0" applyFont="1" applyFill="1" applyBorder="1" applyAlignment="1">
      <alignment horizontal="center" vertical="center"/>
    </xf>
    <xf numFmtId="0" fontId="53" fillId="34" borderId="14" xfId="90" applyFont="1" applyFill="1" applyBorder="1" applyAlignment="1">
      <alignment horizontal="center" wrapText="1" shrinkToFit="1"/>
    </xf>
    <xf numFmtId="0" fontId="53" fillId="34" borderId="18" xfId="90" applyFont="1" applyFill="1" applyBorder="1" applyAlignment="1">
      <alignment horizontal="center" wrapText="1" shrinkToFit="1"/>
    </xf>
    <xf numFmtId="184" fontId="53" fillId="40" borderId="21" xfId="90" applyNumberFormat="1" applyFont="1" applyFill="1" applyBorder="1" applyAlignment="1">
      <alignment horizontal="center" vertical="center"/>
    </xf>
    <xf numFmtId="184" fontId="53" fillId="40" borderId="22" xfId="90" applyNumberFormat="1" applyFont="1" applyFill="1" applyBorder="1" applyAlignment="1">
      <alignment horizontal="center" vertical="center"/>
    </xf>
    <xf numFmtId="184" fontId="53" fillId="40" borderId="23" xfId="90" applyNumberFormat="1" applyFont="1" applyFill="1" applyBorder="1" applyAlignment="1">
      <alignment horizontal="center" vertical="center"/>
    </xf>
    <xf numFmtId="0" fontId="45" fillId="34" borderId="80" xfId="42" applyFont="1" applyFill="1" applyBorder="1" applyAlignment="1">
      <alignment horizontal="center" vertical="center" wrapText="1"/>
    </xf>
    <xf numFmtId="0" fontId="45" fillId="34" borderId="80" xfId="42" applyFont="1" applyFill="1" applyBorder="1" applyAlignment="1">
      <alignment horizontal="center" vertical="center"/>
    </xf>
    <xf numFmtId="0" fontId="45" fillId="34" borderId="15" xfId="43" applyFont="1" applyFill="1" applyBorder="1" applyAlignment="1">
      <alignment horizontal="center" vertical="center" wrapText="1" shrinkToFit="1"/>
    </xf>
    <xf numFmtId="0" fontId="45" fillId="34" borderId="19" xfId="43" applyFont="1" applyFill="1" applyBorder="1" applyAlignment="1">
      <alignment horizontal="center" vertical="center" shrinkToFit="1"/>
    </xf>
    <xf numFmtId="0" fontId="45" fillId="34" borderId="21" xfId="43" applyFont="1" applyFill="1" applyBorder="1" applyAlignment="1">
      <alignment horizontal="center" vertical="center" shrinkToFit="1"/>
    </xf>
    <xf numFmtId="0" fontId="45" fillId="34" borderId="15" xfId="90" applyFont="1" applyFill="1" applyBorder="1" applyAlignment="1">
      <alignment horizontal="center" vertical="center"/>
    </xf>
    <xf numFmtId="0" fontId="45" fillId="34" borderId="16" xfId="90" applyFont="1" applyFill="1" applyBorder="1" applyAlignment="1">
      <alignment horizontal="center" vertical="center"/>
    </xf>
    <xf numFmtId="0" fontId="45" fillId="34" borderId="17" xfId="90" applyFont="1" applyFill="1" applyBorder="1" applyAlignment="1">
      <alignment horizontal="center" vertical="center"/>
    </xf>
    <xf numFmtId="0" fontId="45" fillId="34" borderId="19" xfId="90" applyFont="1" applyFill="1" applyBorder="1" applyAlignment="1">
      <alignment horizontal="center" vertical="center"/>
    </xf>
    <xf numFmtId="0" fontId="45" fillId="34" borderId="0" xfId="90" applyFont="1" applyFill="1" applyAlignment="1">
      <alignment horizontal="center" vertical="center"/>
    </xf>
    <xf numFmtId="0" fontId="45" fillId="34" borderId="20" xfId="90" applyFont="1" applyFill="1" applyBorder="1" applyAlignment="1">
      <alignment horizontal="center" vertical="center"/>
    </xf>
    <xf numFmtId="0" fontId="45" fillId="34" borderId="21" xfId="90" applyFont="1" applyFill="1" applyBorder="1" applyAlignment="1">
      <alignment horizontal="center" vertical="center"/>
    </xf>
    <xf numFmtId="0" fontId="45" fillId="34" borderId="22" xfId="90" applyFont="1" applyFill="1" applyBorder="1" applyAlignment="1">
      <alignment horizontal="center" vertical="center"/>
    </xf>
    <xf numFmtId="0" fontId="45" fillId="34" borderId="23" xfId="90" applyFont="1" applyFill="1" applyBorder="1" applyAlignment="1">
      <alignment horizontal="center" vertical="center"/>
    </xf>
    <xf numFmtId="0" fontId="54" fillId="0" borderId="0" xfId="0" applyFont="1" applyAlignment="1">
      <alignment vertical="center" wrapText="1" shrinkToFit="1"/>
    </xf>
    <xf numFmtId="0" fontId="45" fillId="0" borderId="0" xfId="0" applyFont="1" applyAlignment="1">
      <alignment vertical="center" wrapText="1" shrinkToFit="1"/>
    </xf>
    <xf numFmtId="0" fontId="61" fillId="39" borderId="56" xfId="0" applyFont="1" applyFill="1" applyBorder="1" applyAlignment="1">
      <alignment horizontal="left" vertical="center" wrapText="1"/>
    </xf>
    <xf numFmtId="0" fontId="61" fillId="39" borderId="80" xfId="0" applyFont="1" applyFill="1" applyBorder="1" applyAlignment="1">
      <alignment horizontal="left" vertical="center" wrapText="1"/>
    </xf>
    <xf numFmtId="0" fontId="61" fillId="39" borderId="37" xfId="0" applyFont="1" applyFill="1" applyBorder="1" applyAlignment="1">
      <alignment horizontal="left" vertical="center" wrapText="1"/>
    </xf>
    <xf numFmtId="0" fontId="61" fillId="39" borderId="27" xfId="0" applyFont="1" applyFill="1" applyBorder="1" applyAlignment="1">
      <alignment horizontal="left" vertical="center" wrapText="1"/>
    </xf>
    <xf numFmtId="0" fontId="61" fillId="34" borderId="48" xfId="0" applyFont="1" applyFill="1" applyBorder="1" applyAlignment="1">
      <alignment horizontal="center" vertical="center" wrapText="1"/>
    </xf>
    <xf numFmtId="0" fontId="61" fillId="34" borderId="30" xfId="0" applyFont="1" applyFill="1" applyBorder="1" applyAlignment="1">
      <alignment horizontal="center" vertical="center" wrapText="1"/>
    </xf>
    <xf numFmtId="0" fontId="61" fillId="39" borderId="58" xfId="0" applyFont="1" applyFill="1" applyBorder="1" applyAlignment="1">
      <alignment horizontal="left" vertical="center" wrapText="1"/>
    </xf>
    <xf numFmtId="0" fontId="61" fillId="39" borderId="24" xfId="0" applyFont="1" applyFill="1" applyBorder="1" applyAlignment="1">
      <alignment horizontal="left" vertical="center" wrapText="1"/>
    </xf>
    <xf numFmtId="0" fontId="88" fillId="0" borderId="12" xfId="0" applyFont="1" applyBorder="1" applyAlignment="1">
      <alignment vertical="center" wrapText="1"/>
    </xf>
    <xf numFmtId="0" fontId="27" fillId="0" borderId="0" xfId="0" applyFont="1" applyAlignment="1">
      <alignment horizontal="right" vertical="center" wrapText="1"/>
    </xf>
    <xf numFmtId="0" fontId="30" fillId="0" borderId="0" xfId="0" applyFont="1">
      <alignment vertical="center"/>
    </xf>
    <xf numFmtId="0" fontId="45" fillId="0" borderId="0" xfId="0" applyFont="1">
      <alignment vertical="center"/>
    </xf>
    <xf numFmtId="0" fontId="45" fillId="0" borderId="0" xfId="0" applyFont="1" applyAlignment="1">
      <alignment horizontal="right" vertical="distributed"/>
    </xf>
    <xf numFmtId="0" fontId="57" fillId="39" borderId="109" xfId="0" applyFont="1" applyFill="1" applyBorder="1" applyAlignment="1">
      <alignment horizontal="left" vertical="center" wrapText="1"/>
    </xf>
    <xf numFmtId="0" fontId="57" fillId="39" borderId="94" xfId="0" applyFont="1" applyFill="1" applyBorder="1" applyAlignment="1">
      <alignment horizontal="left" vertical="center" wrapText="1"/>
    </xf>
    <xf numFmtId="0" fontId="61" fillId="34" borderId="133" xfId="0" applyFont="1" applyFill="1" applyBorder="1" applyAlignment="1">
      <alignment horizontal="center" vertical="center" wrapText="1"/>
    </xf>
    <xf numFmtId="0" fontId="61" fillId="34" borderId="157" xfId="0" applyFont="1" applyFill="1" applyBorder="1" applyAlignment="1">
      <alignment horizontal="center" vertical="center" wrapText="1"/>
    </xf>
    <xf numFmtId="0" fontId="61" fillId="34" borderId="134" xfId="0" applyFont="1" applyFill="1" applyBorder="1" applyAlignment="1">
      <alignment horizontal="center" vertical="center" wrapText="1"/>
    </xf>
    <xf numFmtId="0" fontId="61" fillId="0" borderId="0" xfId="0" applyFont="1" applyAlignment="1">
      <alignment horizontal="left" vertical="center" wrapText="1"/>
    </xf>
    <xf numFmtId="0" fontId="37" fillId="0" borderId="12" xfId="0" applyFont="1" applyBorder="1" applyAlignment="1">
      <alignment vertical="center" wrapText="1"/>
    </xf>
    <xf numFmtId="0" fontId="37" fillId="0" borderId="0" xfId="0" applyFont="1" applyAlignment="1">
      <alignment vertical="center" wrapText="1"/>
    </xf>
    <xf numFmtId="0" fontId="57" fillId="39" borderId="92" xfId="0" applyFont="1" applyFill="1" applyBorder="1" applyAlignment="1">
      <alignment horizontal="left" vertical="center" wrapText="1"/>
    </xf>
    <xf numFmtId="0" fontId="57" fillId="39" borderId="93" xfId="0" applyFont="1" applyFill="1" applyBorder="1" applyAlignment="1">
      <alignment horizontal="left" vertical="center" wrapText="1"/>
    </xf>
    <xf numFmtId="0" fontId="61" fillId="34" borderId="95" xfId="0" applyFont="1" applyFill="1" applyBorder="1" applyAlignment="1">
      <alignment horizontal="center" vertical="center" wrapText="1"/>
    </xf>
    <xf numFmtId="0" fontId="61" fillId="34" borderId="96" xfId="0" applyFont="1" applyFill="1" applyBorder="1" applyAlignment="1">
      <alignment horizontal="center" vertical="center" wrapText="1"/>
    </xf>
    <xf numFmtId="0" fontId="61" fillId="34" borderId="99" xfId="0" applyFont="1" applyFill="1" applyBorder="1" applyAlignment="1">
      <alignment horizontal="center" vertical="center" wrapText="1"/>
    </xf>
    <xf numFmtId="0" fontId="61" fillId="34" borderId="100" xfId="0" applyFont="1" applyFill="1" applyBorder="1" applyAlignment="1">
      <alignment horizontal="center" vertical="center" wrapText="1"/>
    </xf>
    <xf numFmtId="0" fontId="57" fillId="39" borderId="101" xfId="0" applyFont="1" applyFill="1" applyBorder="1" applyAlignment="1">
      <alignment horizontal="left" vertical="center" wrapText="1"/>
    </xf>
    <xf numFmtId="0" fontId="57" fillId="39" borderId="102" xfId="0" applyFont="1" applyFill="1" applyBorder="1" applyAlignment="1">
      <alignment horizontal="left" vertical="center" wrapText="1"/>
    </xf>
    <xf numFmtId="0" fontId="61" fillId="34" borderId="97" xfId="0" applyFont="1" applyFill="1" applyBorder="1" applyAlignment="1">
      <alignment horizontal="center" vertical="center" wrapText="1"/>
    </xf>
    <xf numFmtId="0" fontId="61" fillId="34" borderId="98" xfId="0" applyFont="1" applyFill="1" applyBorder="1" applyAlignment="1">
      <alignment horizontal="center" vertical="center" wrapText="1"/>
    </xf>
    <xf numFmtId="0" fontId="64" fillId="0" borderId="63" xfId="0" applyFont="1" applyBorder="1" applyAlignment="1">
      <alignment horizontal="left" vertical="center" wrapText="1"/>
    </xf>
    <xf numFmtId="0" fontId="64" fillId="0" borderId="62" xfId="0" applyFont="1" applyBorder="1" applyAlignment="1">
      <alignment horizontal="left" vertical="center" wrapText="1"/>
    </xf>
    <xf numFmtId="0" fontId="61" fillId="34" borderId="28" xfId="0" applyFont="1" applyFill="1" applyBorder="1" applyAlignment="1">
      <alignment horizontal="center" vertical="center" wrapText="1"/>
    </xf>
    <xf numFmtId="0" fontId="61" fillId="34" borderId="32" xfId="0" applyFont="1" applyFill="1" applyBorder="1" applyAlignment="1">
      <alignment horizontal="center" vertical="center"/>
    </xf>
    <xf numFmtId="0" fontId="61" fillId="34" borderId="29" xfId="0" applyFont="1" applyFill="1" applyBorder="1" applyAlignment="1">
      <alignment horizontal="center" vertical="center"/>
    </xf>
    <xf numFmtId="0" fontId="57" fillId="39" borderId="118" xfId="0" applyFont="1" applyFill="1" applyBorder="1" applyAlignment="1">
      <alignment horizontal="left" vertical="center" wrapText="1"/>
    </xf>
    <xf numFmtId="0" fontId="57" fillId="39" borderId="119" xfId="0" applyFont="1" applyFill="1" applyBorder="1" applyAlignment="1">
      <alignment horizontal="left" vertical="center" wrapText="1"/>
    </xf>
    <xf numFmtId="0" fontId="61" fillId="34" borderId="49" xfId="0" applyFont="1" applyFill="1" applyBorder="1" applyAlignment="1">
      <alignment horizontal="center" vertical="center" wrapText="1"/>
    </xf>
    <xf numFmtId="0" fontId="61" fillId="34" borderId="12" xfId="0" applyFont="1" applyFill="1" applyBorder="1" applyAlignment="1">
      <alignment horizontal="center" vertical="center"/>
    </xf>
    <xf numFmtId="0" fontId="61" fillId="34" borderId="78" xfId="0" applyFont="1" applyFill="1" applyBorder="1" applyAlignment="1">
      <alignment horizontal="center" vertical="center"/>
    </xf>
    <xf numFmtId="0" fontId="32" fillId="33" borderId="0" xfId="0" applyFont="1" applyFill="1" applyAlignment="1">
      <alignment horizontal="center" vertical="center" wrapText="1"/>
    </xf>
    <xf numFmtId="0" fontId="64" fillId="34" borderId="114" xfId="0" applyFont="1" applyFill="1" applyBorder="1" applyAlignment="1">
      <alignment horizontal="center" vertical="center" wrapText="1"/>
    </xf>
    <xf numFmtId="0" fontId="64" fillId="34" borderId="115" xfId="0" applyFont="1" applyFill="1" applyBorder="1" applyAlignment="1">
      <alignment horizontal="center" vertical="center" wrapText="1"/>
    </xf>
    <xf numFmtId="0" fontId="64" fillId="0" borderId="0" xfId="0" applyFont="1" applyAlignment="1">
      <alignment horizontal="center" vertical="center" wrapText="1"/>
    </xf>
    <xf numFmtId="0" fontId="57" fillId="0" borderId="0" xfId="0" applyFont="1" applyAlignment="1">
      <alignment horizontal="left" vertical="top" wrapText="1"/>
    </xf>
    <xf numFmtId="0" fontId="61" fillId="39" borderId="137" xfId="0" applyFont="1" applyFill="1" applyBorder="1" applyAlignment="1">
      <alignment horizontal="left" vertical="top" wrapText="1"/>
    </xf>
    <xf numFmtId="0" fontId="61" fillId="39" borderId="16" xfId="0" applyFont="1" applyFill="1" applyBorder="1" applyAlignment="1">
      <alignment horizontal="left" vertical="top" wrapText="1"/>
    </xf>
    <xf numFmtId="0" fontId="61" fillId="39" borderId="77" xfId="0" applyFont="1" applyFill="1" applyBorder="1" applyAlignment="1">
      <alignment horizontal="left" vertical="top" wrapText="1"/>
    </xf>
    <xf numFmtId="0" fontId="57" fillId="39" borderId="31" xfId="0" applyFont="1" applyFill="1" applyBorder="1" applyAlignment="1">
      <alignment horizontal="left" vertical="center" shrinkToFit="1"/>
    </xf>
    <xf numFmtId="0" fontId="57" fillId="39" borderId="32" xfId="0" applyFont="1" applyFill="1" applyBorder="1" applyAlignment="1">
      <alignment horizontal="left" vertical="center" shrinkToFit="1"/>
    </xf>
    <xf numFmtId="0" fontId="57" fillId="39" borderId="44" xfId="0" applyFont="1" applyFill="1" applyBorder="1" applyAlignment="1">
      <alignment horizontal="left" vertical="center" shrinkToFit="1"/>
    </xf>
    <xf numFmtId="0" fontId="61" fillId="34" borderId="79" xfId="0" applyFont="1" applyFill="1" applyBorder="1" applyAlignment="1">
      <alignment horizontal="left" vertical="center" wrapText="1" indent="1"/>
    </xf>
    <xf numFmtId="0" fontId="61" fillId="34" borderId="22" xfId="0" applyFont="1" applyFill="1" applyBorder="1" applyAlignment="1">
      <alignment horizontal="left" vertical="center" wrapText="1" indent="1"/>
    </xf>
    <xf numFmtId="0" fontId="61" fillId="34" borderId="75" xfId="0" applyFont="1" applyFill="1" applyBorder="1" applyAlignment="1">
      <alignment horizontal="left" vertical="center" wrapText="1" indent="1"/>
    </xf>
    <xf numFmtId="0" fontId="61" fillId="34" borderId="79" xfId="0" applyFont="1" applyFill="1" applyBorder="1" applyAlignment="1">
      <alignment horizontal="left" vertical="center" wrapText="1"/>
    </xf>
    <xf numFmtId="0" fontId="61" fillId="34" borderId="75" xfId="0" applyFont="1" applyFill="1" applyBorder="1" applyAlignment="1">
      <alignment horizontal="left" vertical="center" wrapText="1"/>
    </xf>
    <xf numFmtId="0" fontId="67" fillId="0" borderId="0" xfId="0" applyFont="1" applyAlignment="1">
      <alignment horizontal="left" vertical="center" wrapText="1"/>
    </xf>
    <xf numFmtId="0" fontId="35" fillId="39" borderId="0" xfId="0" applyFont="1" applyFill="1" applyAlignment="1">
      <alignment horizontal="left" vertical="center" shrinkToFit="1"/>
    </xf>
    <xf numFmtId="38" fontId="57" fillId="39" borderId="0" xfId="44" applyFont="1" applyFill="1" applyAlignment="1">
      <alignment horizontal="left" vertical="center" shrinkToFit="1"/>
    </xf>
    <xf numFmtId="0" fontId="61" fillId="34" borderId="38" xfId="0" applyFont="1" applyFill="1" applyBorder="1" applyAlignment="1">
      <alignment horizontal="left" vertical="center" wrapText="1"/>
    </xf>
    <xf numFmtId="0" fontId="61" fillId="34" borderId="45" xfId="0" applyFont="1" applyFill="1" applyBorder="1" applyAlignment="1">
      <alignment horizontal="left" vertical="center" wrapText="1"/>
    </xf>
    <xf numFmtId="0" fontId="61" fillId="34" borderId="46" xfId="0" applyFont="1" applyFill="1" applyBorder="1" applyAlignment="1">
      <alignment horizontal="left" vertical="center" wrapText="1"/>
    </xf>
    <xf numFmtId="0" fontId="61" fillId="39" borderId="34" xfId="0" applyFont="1" applyFill="1" applyBorder="1" applyAlignment="1">
      <alignment horizontal="left" vertical="top" wrapText="1"/>
    </xf>
    <xf numFmtId="0" fontId="61" fillId="39" borderId="35" xfId="0" applyFont="1" applyFill="1" applyBorder="1" applyAlignment="1">
      <alignment horizontal="left" vertical="top" wrapText="1"/>
    </xf>
    <xf numFmtId="0" fontId="61" fillId="39" borderId="64" xfId="0" applyFont="1" applyFill="1" applyBorder="1" applyAlignment="1">
      <alignment horizontal="left" vertical="top" wrapText="1"/>
    </xf>
    <xf numFmtId="0" fontId="61" fillId="39" borderId="38" xfId="0" applyFont="1" applyFill="1" applyBorder="1" applyAlignment="1">
      <alignment horizontal="left" vertical="top" wrapText="1"/>
    </xf>
    <xf numFmtId="0" fontId="83" fillId="39" borderId="45" xfId="0" applyFont="1" applyFill="1" applyBorder="1" applyAlignment="1">
      <alignment horizontal="left" vertical="top" wrapText="1"/>
    </xf>
    <xf numFmtId="0" fontId="83" fillId="39" borderId="46" xfId="0" applyFont="1" applyFill="1" applyBorder="1" applyAlignment="1">
      <alignment horizontal="left" vertical="top" wrapText="1"/>
    </xf>
    <xf numFmtId="0" fontId="61" fillId="39" borderId="45" xfId="0" applyFont="1" applyFill="1" applyBorder="1" applyAlignment="1">
      <alignment horizontal="left" vertical="top" wrapText="1"/>
    </xf>
    <xf numFmtId="0" fontId="61" fillId="39" borderId="46" xfId="0" applyFont="1" applyFill="1" applyBorder="1" applyAlignment="1">
      <alignment horizontal="left" vertical="top" wrapText="1"/>
    </xf>
    <xf numFmtId="0" fontId="79" fillId="39" borderId="16" xfId="0" applyFont="1" applyFill="1" applyBorder="1" applyAlignment="1">
      <alignment horizontal="left" vertical="top" wrapText="1"/>
    </xf>
    <xf numFmtId="0" fontId="79" fillId="39" borderId="77" xfId="0" applyFont="1" applyFill="1" applyBorder="1" applyAlignment="1">
      <alignment horizontal="left" vertical="top" wrapText="1"/>
    </xf>
    <xf numFmtId="0" fontId="61" fillId="34" borderId="49" xfId="0" applyFont="1" applyFill="1" applyBorder="1" applyAlignment="1">
      <alignment vertical="center" wrapText="1"/>
    </xf>
    <xf numFmtId="0" fontId="61" fillId="34" borderId="12" xfId="0" applyFont="1" applyFill="1" applyBorder="1" applyAlignment="1">
      <alignment vertical="center" wrapText="1"/>
    </xf>
    <xf numFmtId="0" fontId="61" fillId="34" borderId="50" xfId="0" applyFont="1" applyFill="1" applyBorder="1" applyAlignment="1">
      <alignment vertical="center" wrapText="1"/>
    </xf>
    <xf numFmtId="0" fontId="61" fillId="0" borderId="0" xfId="0" applyFont="1" applyAlignment="1">
      <alignment vertical="center" shrinkToFit="1"/>
    </xf>
    <xf numFmtId="0" fontId="61" fillId="34" borderId="56" xfId="0" applyFont="1" applyFill="1" applyBorder="1" applyAlignment="1">
      <alignment vertical="center" wrapText="1"/>
    </xf>
    <xf numFmtId="0" fontId="61" fillId="34" borderId="80" xfId="0" applyFont="1" applyFill="1" applyBorder="1" applyAlignment="1">
      <alignment vertical="center" wrapText="1"/>
    </xf>
    <xf numFmtId="0" fontId="61" fillId="34" borderId="57" xfId="0" applyFont="1" applyFill="1" applyBorder="1" applyAlignment="1">
      <alignment vertical="center" wrapText="1"/>
    </xf>
    <xf numFmtId="0" fontId="61" fillId="34" borderId="80" xfId="0" applyFont="1" applyFill="1" applyBorder="1" applyAlignment="1">
      <alignment horizontal="center" vertical="center" wrapText="1"/>
    </xf>
    <xf numFmtId="0" fontId="79" fillId="34" borderId="80" xfId="0" applyFont="1" applyFill="1" applyBorder="1" applyAlignment="1">
      <alignment horizontal="center" vertical="center" wrapText="1"/>
    </xf>
    <xf numFmtId="0" fontId="61" fillId="34" borderId="57" xfId="0" applyFont="1" applyFill="1" applyBorder="1" applyAlignment="1">
      <alignment horizontal="center" vertical="center" wrapText="1"/>
    </xf>
    <xf numFmtId="0" fontId="83" fillId="39" borderId="80" xfId="0" applyFont="1" applyFill="1" applyBorder="1" applyAlignment="1">
      <alignment horizontal="left" vertical="center" wrapText="1"/>
    </xf>
    <xf numFmtId="0" fontId="83" fillId="39" borderId="57" xfId="0" applyFont="1" applyFill="1" applyBorder="1" applyAlignment="1">
      <alignment horizontal="left" vertical="center" wrapText="1"/>
    </xf>
    <xf numFmtId="0" fontId="27" fillId="0" borderId="0" xfId="0" applyFont="1" applyAlignment="1">
      <alignment horizontal="left" vertical="center" wrapText="1"/>
    </xf>
    <xf numFmtId="0" fontId="61" fillId="34" borderId="37" xfId="0" applyFont="1" applyFill="1" applyBorder="1" applyAlignment="1">
      <alignment vertical="center" wrapText="1"/>
    </xf>
    <xf numFmtId="0" fontId="61" fillId="34" borderId="27" xfId="0" applyFont="1" applyFill="1" applyBorder="1" applyAlignment="1">
      <alignment vertical="center" wrapText="1"/>
    </xf>
    <xf numFmtId="0" fontId="56" fillId="39" borderId="25" xfId="0" applyFont="1" applyFill="1" applyBorder="1" applyAlignment="1">
      <alignment horizontal="center" vertical="center" wrapText="1"/>
    </xf>
    <xf numFmtId="0" fontId="56" fillId="39" borderId="35" xfId="0" applyFont="1" applyFill="1" applyBorder="1" applyAlignment="1">
      <alignment horizontal="center" vertical="center" wrapText="1"/>
    </xf>
    <xf numFmtId="0" fontId="61" fillId="0" borderId="0" xfId="0" applyFont="1" applyAlignment="1">
      <alignment horizontal="left" vertical="center" wrapText="1" shrinkToFit="1"/>
    </xf>
    <xf numFmtId="0" fontId="61" fillId="0" borderId="0" xfId="0" applyFont="1" applyAlignment="1">
      <alignment horizontal="left" vertical="center" shrinkToFit="1"/>
    </xf>
    <xf numFmtId="176" fontId="57" fillId="39" borderId="0" xfId="0" applyNumberFormat="1" applyFont="1" applyFill="1" applyAlignment="1">
      <alignment horizontal="left" vertical="center"/>
    </xf>
    <xf numFmtId="0" fontId="45" fillId="34" borderId="133" xfId="0" applyFont="1" applyFill="1" applyBorder="1" applyAlignment="1">
      <alignment horizontal="center" vertical="center" wrapText="1"/>
    </xf>
    <xf numFmtId="0" fontId="45" fillId="34" borderId="134" xfId="0" applyFont="1" applyFill="1" applyBorder="1" applyAlignment="1">
      <alignment horizontal="center" vertical="center" wrapText="1"/>
    </xf>
    <xf numFmtId="0" fontId="45" fillId="34" borderId="131" xfId="0" applyFont="1" applyFill="1" applyBorder="1" applyAlignment="1">
      <alignment horizontal="center" vertical="center"/>
    </xf>
    <xf numFmtId="0" fontId="45" fillId="34" borderId="132" xfId="0" applyFont="1" applyFill="1" applyBorder="1" applyAlignment="1">
      <alignment horizontal="center" vertical="center"/>
    </xf>
    <xf numFmtId="0" fontId="45" fillId="34" borderId="126" xfId="0" applyFont="1" applyFill="1" applyBorder="1" applyAlignment="1">
      <alignment horizontal="center" vertical="center"/>
    </xf>
    <xf numFmtId="0" fontId="45" fillId="34" borderId="96" xfId="0" applyFont="1" applyFill="1" applyBorder="1" applyAlignment="1">
      <alignment horizontal="center" vertical="center"/>
    </xf>
    <xf numFmtId="0" fontId="45" fillId="34" borderId="125" xfId="0" applyFont="1" applyFill="1" applyBorder="1" applyAlignment="1">
      <alignment horizontal="center" vertical="center"/>
    </xf>
    <xf numFmtId="0" fontId="45" fillId="34" borderId="93" xfId="0" applyFont="1" applyFill="1" applyBorder="1" applyAlignment="1">
      <alignment horizontal="center" vertical="center"/>
    </xf>
    <xf numFmtId="0" fontId="45" fillId="34" borderId="129" xfId="0" applyFont="1" applyFill="1" applyBorder="1" applyAlignment="1">
      <alignment horizontal="center" vertical="center"/>
    </xf>
    <xf numFmtId="0" fontId="45" fillId="34" borderId="130" xfId="0" applyFont="1" applyFill="1" applyBorder="1" applyAlignment="1">
      <alignment horizontal="center" vertical="center"/>
    </xf>
    <xf numFmtId="0" fontId="75" fillId="34" borderId="127" xfId="0" applyFont="1" applyFill="1" applyBorder="1" applyAlignment="1">
      <alignment horizontal="center" vertical="center"/>
    </xf>
    <xf numFmtId="0" fontId="75" fillId="34" borderId="128" xfId="0" applyFont="1" applyFill="1" applyBorder="1" applyAlignment="1">
      <alignment horizontal="center" vertical="center"/>
    </xf>
  </cellXfs>
  <cellStyles count="9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2" xfId="48" xr:uid="{00000000-0005-0000-0000-00001B000000}"/>
    <cellStyle name="パーセント 3" xfId="49" xr:uid="{00000000-0005-0000-0000-00001C000000}"/>
    <cellStyle name="パーセント 4" xfId="73" xr:uid="{00000000-0005-0000-0000-00001D000000}"/>
    <cellStyle name="パーセント 5" xfId="81" xr:uid="{00000000-0005-0000-0000-00001E000000}"/>
    <cellStyle name="パーセント 6" xfId="74" xr:uid="{00000000-0005-0000-0000-00001F000000}"/>
    <cellStyle name="ハイパーリンク 2" xfId="50" xr:uid="{00000000-0005-0000-0000-000020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4" builtinId="6"/>
    <cellStyle name="桁区切り 10" xfId="91" xr:uid="{916FC470-9745-42B4-A037-34D5F7B5190F}"/>
    <cellStyle name="桁区切り 11" xfId="93" xr:uid="{EF2202B7-F161-4CC6-97E5-AF3A580CB0B4}"/>
    <cellStyle name="桁区切り 2" xfId="51" xr:uid="{00000000-0005-0000-0000-000027000000}"/>
    <cellStyle name="桁区切り 3" xfId="52" xr:uid="{00000000-0005-0000-0000-000028000000}"/>
    <cellStyle name="桁区切り 3 2" xfId="53" xr:uid="{00000000-0005-0000-0000-000029000000}"/>
    <cellStyle name="桁区切り 4" xfId="54" xr:uid="{00000000-0005-0000-0000-00002A000000}"/>
    <cellStyle name="桁区切り 5" xfId="71" xr:uid="{00000000-0005-0000-0000-00002B000000}"/>
    <cellStyle name="桁区切り 6" xfId="70" xr:uid="{00000000-0005-0000-0000-00002C000000}"/>
    <cellStyle name="桁区切り 7" xfId="83" xr:uid="{00000000-0005-0000-0000-00002D000000}"/>
    <cellStyle name="桁区切り 8" xfId="85" xr:uid="{00000000-0005-0000-0000-00002E000000}"/>
    <cellStyle name="桁区切り 9" xfId="88" xr:uid="{00000000-0005-0000-0000-00002F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通貨 2" xfId="55" xr:uid="{00000000-0005-0000-0000-000037000000}"/>
    <cellStyle name="入力" xfId="9" builtinId="20" customBuiltin="1"/>
    <cellStyle name="標準" xfId="0" builtinId="0"/>
    <cellStyle name="標準 10" xfId="77" xr:uid="{00000000-0005-0000-0000-00003A000000}"/>
    <cellStyle name="標準 11" xfId="47" xr:uid="{00000000-0005-0000-0000-00003B000000}"/>
    <cellStyle name="標準 12" xfId="84" xr:uid="{00000000-0005-0000-0000-00003C000000}"/>
    <cellStyle name="標準 13" xfId="89" xr:uid="{76DC91CD-8CBA-49B0-80A2-CC208C8452A0}"/>
    <cellStyle name="標準 14" xfId="92" xr:uid="{E8B3D873-6B40-4FF3-9997-89C6F3ED93CB}"/>
    <cellStyle name="標準 15" xfId="94" xr:uid="{31855004-9369-4DD1-95D4-68987313D84B}"/>
    <cellStyle name="標準 16" xfId="45" xr:uid="{00000000-0005-0000-0000-00003D000000}"/>
    <cellStyle name="標準 16 2" xfId="78" xr:uid="{00000000-0005-0000-0000-00003E000000}"/>
    <cellStyle name="標準 16 3" xfId="86" xr:uid="{00000000-0005-0000-0000-00003F000000}"/>
    <cellStyle name="標準 2" xfId="46" xr:uid="{00000000-0005-0000-0000-000040000000}"/>
    <cellStyle name="標準 2 2" xfId="57" xr:uid="{00000000-0005-0000-0000-000041000000}"/>
    <cellStyle name="標準 2 2 2" xfId="58" xr:uid="{00000000-0005-0000-0000-000042000000}"/>
    <cellStyle name="標準 2 2 3" xfId="59" xr:uid="{00000000-0005-0000-0000-000043000000}"/>
    <cellStyle name="標準 2 2 4" xfId="80" xr:uid="{00000000-0005-0000-0000-000044000000}"/>
    <cellStyle name="標準 2 2 5" xfId="87" xr:uid="{00000000-0005-0000-0000-000045000000}"/>
    <cellStyle name="標準 2 3" xfId="60" xr:uid="{00000000-0005-0000-0000-000046000000}"/>
    <cellStyle name="標準 2 3 2" xfId="82" xr:uid="{00000000-0005-0000-0000-000047000000}"/>
    <cellStyle name="標準 2 4" xfId="79" xr:uid="{00000000-0005-0000-0000-000048000000}"/>
    <cellStyle name="標準 2 5" xfId="56" xr:uid="{00000000-0005-0000-0000-000049000000}"/>
    <cellStyle name="標準 2_5月以降実施カリキュラム" xfId="61" xr:uid="{00000000-0005-0000-0000-00004A000000}"/>
    <cellStyle name="標準 3" xfId="62" xr:uid="{00000000-0005-0000-0000-00004B000000}"/>
    <cellStyle name="標準 3 2" xfId="63" xr:uid="{00000000-0005-0000-0000-00004C000000}"/>
    <cellStyle name="標準 4" xfId="64" xr:uid="{00000000-0005-0000-0000-00004D000000}"/>
    <cellStyle name="標準 4 2" xfId="65" xr:uid="{00000000-0005-0000-0000-00004E000000}"/>
    <cellStyle name="標準 5" xfId="43" xr:uid="{00000000-0005-0000-0000-00004F000000}"/>
    <cellStyle name="標準 5 2" xfId="67" xr:uid="{00000000-0005-0000-0000-000050000000}"/>
    <cellStyle name="標準 5 3" xfId="66" xr:uid="{00000000-0005-0000-0000-000051000000}"/>
    <cellStyle name="標準 6" xfId="68" xr:uid="{00000000-0005-0000-0000-000052000000}"/>
    <cellStyle name="標準 7" xfId="42" xr:uid="{00000000-0005-0000-0000-000053000000}"/>
    <cellStyle name="標準 7 2" xfId="72" xr:uid="{00000000-0005-0000-0000-000054000000}"/>
    <cellStyle name="標準 8" xfId="75" xr:uid="{00000000-0005-0000-0000-000055000000}"/>
    <cellStyle name="標準 9" xfId="76" xr:uid="{00000000-0005-0000-0000-000056000000}"/>
    <cellStyle name="標準_様式（P25～P38)" xfId="90" xr:uid="{7EFD8378-5601-4978-94B5-BCB51BDE40D0}"/>
    <cellStyle name="未定義" xfId="69" xr:uid="{00000000-0005-0000-0000-000058000000}"/>
    <cellStyle name="良い" xfId="6" builtinId="26" customBuiltin="1"/>
  </cellStyles>
  <dxfs count="0"/>
  <tableStyles count="0" defaultTableStyle="TableStyleMedium2" defaultPivotStyle="PivotStyleLight16"/>
  <colors>
    <mruColors>
      <color rgb="FFFFFFCC"/>
      <color rgb="FFCCFFFF"/>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35860</xdr:colOff>
      <xdr:row>29</xdr:row>
      <xdr:rowOff>71718</xdr:rowOff>
    </xdr:from>
    <xdr:to>
      <xdr:col>6</xdr:col>
      <xdr:colOff>2160495</xdr:colOff>
      <xdr:row>30</xdr:row>
      <xdr:rowOff>251011</xdr:rowOff>
    </xdr:to>
    <xdr:sp macro="" textlink="">
      <xdr:nvSpPr>
        <xdr:cNvPr id="2" name="大かっこ 1">
          <a:extLst>
            <a:ext uri="{FF2B5EF4-FFF2-40B4-BE49-F238E27FC236}">
              <a16:creationId xmlns:a16="http://schemas.microsoft.com/office/drawing/2014/main" id="{D36F4055-FA09-459E-B9EC-531BFD90E53B}"/>
            </a:ext>
          </a:extLst>
        </xdr:cNvPr>
        <xdr:cNvSpPr/>
      </xdr:nvSpPr>
      <xdr:spPr>
        <a:xfrm>
          <a:off x="134472" y="11358283"/>
          <a:ext cx="5952564" cy="457199"/>
        </a:xfrm>
        <a:prstGeom prst="bracketPair">
          <a:avLst/>
        </a:prstGeom>
      </xdr:spPr>
      <xdr:style>
        <a:lnRef idx="1">
          <a:schemeClr val="dk1"/>
        </a:lnRef>
        <a:fillRef idx="0">
          <a:schemeClr val="dk1"/>
        </a:fillRef>
        <a:effectRef idx="0">
          <a:schemeClr val="dk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882559</xdr:colOff>
      <xdr:row>7</xdr:row>
      <xdr:rowOff>237036</xdr:rowOff>
    </xdr:from>
    <xdr:to>
      <xdr:col>4</xdr:col>
      <xdr:colOff>1102178</xdr:colOff>
      <xdr:row>18</xdr:row>
      <xdr:rowOff>303468</xdr:rowOff>
    </xdr:to>
    <xdr:pic>
      <xdr:nvPicPr>
        <xdr:cNvPr id="5" name="図 4">
          <a:extLst>
            <a:ext uri="{FF2B5EF4-FFF2-40B4-BE49-F238E27FC236}">
              <a16:creationId xmlns:a16="http://schemas.microsoft.com/office/drawing/2014/main" id="{1B8A9527-7ED5-4246-9041-AAD31F5E4539}"/>
            </a:ext>
          </a:extLst>
        </xdr:cNvPr>
        <xdr:cNvPicPr>
          <a:picLocks noChangeAspect="1"/>
        </xdr:cNvPicPr>
      </xdr:nvPicPr>
      <xdr:blipFill>
        <a:blip xmlns:r="http://schemas.openxmlformats.org/officeDocument/2006/relationships" r:embed="rId1"/>
        <a:stretch>
          <a:fillRect/>
        </a:stretch>
      </xdr:blipFill>
      <xdr:spPr>
        <a:xfrm>
          <a:off x="1796959" y="2046786"/>
          <a:ext cx="3229519" cy="4343157"/>
        </a:xfrm>
        <a:prstGeom prst="rect">
          <a:avLst/>
        </a:prstGeom>
      </xdr:spPr>
    </xdr:pic>
    <xdr:clientData/>
  </xdr:twoCellAnchor>
  <xdr:twoCellAnchor>
    <xdr:from>
      <xdr:col>1</xdr:col>
      <xdr:colOff>165463</xdr:colOff>
      <xdr:row>14</xdr:row>
      <xdr:rowOff>369570</xdr:rowOff>
    </xdr:from>
    <xdr:to>
      <xdr:col>3</xdr:col>
      <xdr:colOff>457200</xdr:colOff>
      <xdr:row>17</xdr:row>
      <xdr:rowOff>136887</xdr:rowOff>
    </xdr:to>
    <xdr:sp macro="" textlink="">
      <xdr:nvSpPr>
        <xdr:cNvPr id="6" name="吹き出し: 四角形 5">
          <a:extLst>
            <a:ext uri="{FF2B5EF4-FFF2-40B4-BE49-F238E27FC236}">
              <a16:creationId xmlns:a16="http://schemas.microsoft.com/office/drawing/2014/main" id="{A44E11F3-7ACD-4329-B4BC-06159BE5A2DC}"/>
            </a:ext>
          </a:extLst>
        </xdr:cNvPr>
        <xdr:cNvSpPr/>
      </xdr:nvSpPr>
      <xdr:spPr>
        <a:xfrm>
          <a:off x="260713" y="4932045"/>
          <a:ext cx="2692037" cy="910317"/>
        </a:xfrm>
        <a:prstGeom prst="wedgeRectCallout">
          <a:avLst>
            <a:gd name="adj1" fmla="val 18678"/>
            <a:gd name="adj2" fmla="val 75285"/>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rPr>
            <a:t>この上で右クリックするとメニューが表示されます。</a:t>
          </a:r>
        </a:p>
      </xdr:txBody>
    </xdr:sp>
    <xdr:clientData/>
  </xdr:twoCellAnchor>
  <xdr:twoCellAnchor>
    <xdr:from>
      <xdr:col>2</xdr:col>
      <xdr:colOff>1163139</xdr:colOff>
      <xdr:row>10</xdr:row>
      <xdr:rowOff>196760</xdr:rowOff>
    </xdr:from>
    <xdr:to>
      <xdr:col>4</xdr:col>
      <xdr:colOff>1122862</xdr:colOff>
      <xdr:row>12</xdr:row>
      <xdr:rowOff>11702</xdr:rowOff>
    </xdr:to>
    <xdr:sp macro="" textlink="">
      <xdr:nvSpPr>
        <xdr:cNvPr id="7" name="楕円 6">
          <a:extLst>
            <a:ext uri="{FF2B5EF4-FFF2-40B4-BE49-F238E27FC236}">
              <a16:creationId xmlns:a16="http://schemas.microsoft.com/office/drawing/2014/main" id="{28F7D423-C8BC-401D-A65C-321633B28A25}"/>
            </a:ext>
          </a:extLst>
        </xdr:cNvPr>
        <xdr:cNvSpPr/>
      </xdr:nvSpPr>
      <xdr:spPr>
        <a:xfrm>
          <a:off x="2077539" y="3235235"/>
          <a:ext cx="2969623" cy="576942"/>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492850</xdr:colOff>
      <xdr:row>21</xdr:row>
      <xdr:rowOff>50074</xdr:rowOff>
    </xdr:from>
    <xdr:to>
      <xdr:col>5</xdr:col>
      <xdr:colOff>231049</xdr:colOff>
      <xdr:row>26</xdr:row>
      <xdr:rowOff>2117365</xdr:rowOff>
    </xdr:to>
    <xdr:pic>
      <xdr:nvPicPr>
        <xdr:cNvPr id="9" name="図 8">
          <a:extLst>
            <a:ext uri="{FF2B5EF4-FFF2-40B4-BE49-F238E27FC236}">
              <a16:creationId xmlns:a16="http://schemas.microsoft.com/office/drawing/2014/main" id="{CF97BB01-E583-491A-A32B-745854E7EA35}"/>
            </a:ext>
          </a:extLst>
        </xdr:cNvPr>
        <xdr:cNvPicPr>
          <a:picLocks noChangeAspect="1"/>
        </xdr:cNvPicPr>
      </xdr:nvPicPr>
      <xdr:blipFill>
        <a:blip xmlns:r="http://schemas.openxmlformats.org/officeDocument/2006/relationships" r:embed="rId2"/>
        <a:stretch>
          <a:fillRect/>
        </a:stretch>
      </xdr:blipFill>
      <xdr:spPr>
        <a:xfrm>
          <a:off x="1407250" y="7279549"/>
          <a:ext cx="4176849" cy="3957051"/>
        </a:xfrm>
        <a:prstGeom prst="rect">
          <a:avLst/>
        </a:prstGeom>
      </xdr:spPr>
    </xdr:pic>
    <xdr:clientData/>
  </xdr:twoCellAnchor>
  <xdr:twoCellAnchor>
    <xdr:from>
      <xdr:col>2</xdr:col>
      <xdr:colOff>539659</xdr:colOff>
      <xdr:row>24</xdr:row>
      <xdr:rowOff>353513</xdr:rowOff>
    </xdr:from>
    <xdr:to>
      <xdr:col>4</xdr:col>
      <xdr:colOff>1269002</xdr:colOff>
      <xdr:row>26</xdr:row>
      <xdr:rowOff>1094286</xdr:rowOff>
    </xdr:to>
    <xdr:sp macro="" textlink="">
      <xdr:nvSpPr>
        <xdr:cNvPr id="10" name="テキスト ボックス 9">
          <a:extLst>
            <a:ext uri="{FF2B5EF4-FFF2-40B4-BE49-F238E27FC236}">
              <a16:creationId xmlns:a16="http://schemas.microsoft.com/office/drawing/2014/main" id="{C65D9B4E-EA95-4C23-8F7F-AC298706B857}"/>
            </a:ext>
          </a:extLst>
        </xdr:cNvPr>
        <xdr:cNvSpPr txBox="1"/>
      </xdr:nvSpPr>
      <xdr:spPr>
        <a:xfrm>
          <a:off x="1454059" y="8725988"/>
          <a:ext cx="3739243" cy="14837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Ｒ●●</a:t>
          </a:r>
          <a:r>
            <a:rPr kumimoji="1" lang="en-US" altLang="ja-JP" sz="1600" b="1">
              <a:solidFill>
                <a:srgbClr val="FF0000"/>
              </a:solidFill>
            </a:rPr>
            <a:t>_</a:t>
          </a:r>
          <a:r>
            <a:rPr kumimoji="1" lang="ja-JP" altLang="en-US" sz="1600" b="1">
              <a:solidFill>
                <a:srgbClr val="FF0000"/>
              </a:solidFill>
            </a:rPr>
            <a:t>様式Ａ（〇〇〇〇株式会社）</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1CD1D-A568-4F92-828B-2BE9B1F09D7F}">
  <sheetPr>
    <tabColor rgb="FFFF0000"/>
    <pageSetUpPr fitToPage="1"/>
  </sheetPr>
  <dimension ref="A1:S59"/>
  <sheetViews>
    <sheetView view="pageBreakPreview" zoomScale="85" zoomScaleNormal="48" zoomScaleSheetLayoutView="85" workbookViewId="0">
      <pane xSplit="2" ySplit="3" topLeftCell="C4" activePane="bottomRight" state="frozen"/>
      <selection pane="topRight" activeCell="C1" sqref="C1"/>
      <selection pane="bottomLeft" activeCell="A4" sqref="A4"/>
      <selection pane="bottomRight" activeCell="U1" sqref="U1"/>
    </sheetView>
  </sheetViews>
  <sheetFormatPr defaultRowHeight="60.6" customHeight="1"/>
  <cols>
    <col min="1" max="3" width="5.69921875" style="386" customWidth="1"/>
    <col min="4" max="4" width="87.3984375" style="386" customWidth="1"/>
    <col min="5" max="5" width="7.69921875" style="386" customWidth="1"/>
    <col min="6" max="16" width="5.69921875" style="386" customWidth="1"/>
    <col min="17" max="19" width="7.69921875" style="386" customWidth="1"/>
    <col min="20" max="26" width="5.69921875" style="386" customWidth="1"/>
    <col min="27" max="16384" width="8.796875" style="386"/>
  </cols>
  <sheetData>
    <row r="1" spans="1:19" s="385" customFormat="1" ht="25.05" customHeight="1" thickBot="1">
      <c r="A1" s="382" t="s">
        <v>414</v>
      </c>
      <c r="B1" s="383"/>
      <c r="C1" s="383"/>
      <c r="D1" s="383"/>
      <c r="E1" s="383"/>
      <c r="F1" s="384"/>
      <c r="G1" s="384"/>
      <c r="H1" s="384"/>
      <c r="I1" s="384"/>
      <c r="J1" s="384"/>
      <c r="K1" s="384"/>
      <c r="L1" s="384"/>
      <c r="M1" s="384"/>
      <c r="N1" s="384"/>
      <c r="O1" s="384"/>
      <c r="P1" s="384"/>
      <c r="Q1" s="384"/>
      <c r="R1" s="383"/>
      <c r="S1" s="383"/>
    </row>
    <row r="2" spans="1:19" s="385" customFormat="1" ht="40.049999999999997" customHeight="1">
      <c r="A2" s="431" t="s">
        <v>280</v>
      </c>
      <c r="B2" s="433" t="s">
        <v>416</v>
      </c>
      <c r="C2" s="433" t="s">
        <v>417</v>
      </c>
      <c r="D2" s="433" t="s">
        <v>281</v>
      </c>
      <c r="E2" s="433" t="s">
        <v>282</v>
      </c>
      <c r="F2" s="438" t="s">
        <v>283</v>
      </c>
      <c r="G2" s="439"/>
      <c r="H2" s="439"/>
      <c r="I2" s="439"/>
      <c r="J2" s="439"/>
      <c r="K2" s="439"/>
      <c r="L2" s="439"/>
      <c r="M2" s="439"/>
      <c r="N2" s="439"/>
      <c r="O2" s="439"/>
      <c r="P2" s="440"/>
      <c r="Q2" s="433" t="s">
        <v>284</v>
      </c>
      <c r="R2" s="433" t="s">
        <v>285</v>
      </c>
      <c r="S2" s="428" t="s">
        <v>418</v>
      </c>
    </row>
    <row r="3" spans="1:19" s="385" customFormat="1" ht="40.049999999999997" customHeight="1">
      <c r="A3" s="432"/>
      <c r="B3" s="434"/>
      <c r="C3" s="434"/>
      <c r="D3" s="434"/>
      <c r="E3" s="434"/>
      <c r="F3" s="400">
        <v>4</v>
      </c>
      <c r="G3" s="401">
        <v>6</v>
      </c>
      <c r="H3" s="401">
        <v>7</v>
      </c>
      <c r="I3" s="401">
        <v>8</v>
      </c>
      <c r="J3" s="401">
        <v>9</v>
      </c>
      <c r="K3" s="401">
        <v>10</v>
      </c>
      <c r="L3" s="401">
        <v>11</v>
      </c>
      <c r="M3" s="401">
        <v>12</v>
      </c>
      <c r="N3" s="401">
        <v>1</v>
      </c>
      <c r="O3" s="401">
        <v>2</v>
      </c>
      <c r="P3" s="401">
        <v>3</v>
      </c>
      <c r="Q3" s="434"/>
      <c r="R3" s="434"/>
      <c r="S3" s="429"/>
    </row>
    <row r="4" spans="1:19" s="385" customFormat="1" ht="40.049999999999997" customHeight="1">
      <c r="A4" s="425" t="s">
        <v>419</v>
      </c>
      <c r="B4" s="419" t="s">
        <v>286</v>
      </c>
      <c r="C4" s="387" t="s">
        <v>287</v>
      </c>
      <c r="D4" s="388" t="s">
        <v>420</v>
      </c>
      <c r="E4" s="389">
        <v>4</v>
      </c>
      <c r="F4" s="389"/>
      <c r="G4" s="389"/>
      <c r="H4" s="389"/>
      <c r="I4" s="389">
        <v>1</v>
      </c>
      <c r="J4" s="389"/>
      <c r="K4" s="389">
        <v>1</v>
      </c>
      <c r="L4" s="389"/>
      <c r="M4" s="389">
        <v>1</v>
      </c>
      <c r="N4" s="389"/>
      <c r="O4" s="389">
        <v>1</v>
      </c>
      <c r="P4" s="389"/>
      <c r="Q4" s="390">
        <f>SUM(F4:P4)</f>
        <v>4</v>
      </c>
      <c r="R4" s="390">
        <v>30</v>
      </c>
      <c r="S4" s="402">
        <f>Q4*R4</f>
        <v>120</v>
      </c>
    </row>
    <row r="5" spans="1:19" s="385" customFormat="1" ht="40.049999999999997" customHeight="1">
      <c r="A5" s="426"/>
      <c r="B5" s="420"/>
      <c r="C5" s="387" t="s">
        <v>288</v>
      </c>
      <c r="D5" s="388" t="s">
        <v>484</v>
      </c>
      <c r="E5" s="389">
        <v>5</v>
      </c>
      <c r="F5" s="389"/>
      <c r="G5" s="389"/>
      <c r="H5" s="389"/>
      <c r="I5" s="389">
        <v>1</v>
      </c>
      <c r="J5" s="389"/>
      <c r="K5" s="389"/>
      <c r="L5" s="389"/>
      <c r="M5" s="389"/>
      <c r="N5" s="389">
        <v>1</v>
      </c>
      <c r="O5" s="389"/>
      <c r="P5" s="389"/>
      <c r="Q5" s="390">
        <f t="shared" ref="Q5:Q58" si="0">SUM(F5:P5)</f>
        <v>2</v>
      </c>
      <c r="R5" s="390">
        <v>30</v>
      </c>
      <c r="S5" s="402">
        <f t="shared" ref="S5:S53" si="1">Q5*R5</f>
        <v>60</v>
      </c>
    </row>
    <row r="6" spans="1:19" s="385" customFormat="1" ht="40.049999999999997" customHeight="1">
      <c r="A6" s="426"/>
      <c r="B6" s="420"/>
      <c r="C6" s="387" t="s">
        <v>289</v>
      </c>
      <c r="D6" s="391" t="s">
        <v>421</v>
      </c>
      <c r="E6" s="389">
        <v>4</v>
      </c>
      <c r="F6" s="389"/>
      <c r="G6" s="389">
        <v>1</v>
      </c>
      <c r="H6" s="389">
        <v>1</v>
      </c>
      <c r="I6" s="389">
        <v>1</v>
      </c>
      <c r="J6" s="389"/>
      <c r="K6" s="389">
        <v>1</v>
      </c>
      <c r="L6" s="389">
        <v>1</v>
      </c>
      <c r="M6" s="389">
        <v>1</v>
      </c>
      <c r="N6" s="389"/>
      <c r="O6" s="389">
        <v>1</v>
      </c>
      <c r="P6" s="389">
        <v>1</v>
      </c>
      <c r="Q6" s="390">
        <f t="shared" si="0"/>
        <v>8</v>
      </c>
      <c r="R6" s="390">
        <v>20</v>
      </c>
      <c r="S6" s="402">
        <f t="shared" si="1"/>
        <v>160</v>
      </c>
    </row>
    <row r="7" spans="1:19" s="385" customFormat="1" ht="40.049999999999997" customHeight="1">
      <c r="A7" s="426"/>
      <c r="B7" s="420"/>
      <c r="C7" s="387" t="s">
        <v>290</v>
      </c>
      <c r="D7" s="391" t="s">
        <v>453</v>
      </c>
      <c r="E7" s="389">
        <v>5</v>
      </c>
      <c r="F7" s="389"/>
      <c r="G7" s="389">
        <v>1</v>
      </c>
      <c r="H7" s="389"/>
      <c r="I7" s="389"/>
      <c r="J7" s="389"/>
      <c r="K7" s="389"/>
      <c r="L7" s="389">
        <v>1</v>
      </c>
      <c r="M7" s="389"/>
      <c r="N7" s="389"/>
      <c r="O7" s="389"/>
      <c r="P7" s="389"/>
      <c r="Q7" s="390">
        <f t="shared" si="0"/>
        <v>2</v>
      </c>
      <c r="R7" s="390">
        <v>30</v>
      </c>
      <c r="S7" s="402">
        <f t="shared" si="1"/>
        <v>60</v>
      </c>
    </row>
    <row r="8" spans="1:19" s="385" customFormat="1" ht="40.049999999999997" customHeight="1">
      <c r="A8" s="426"/>
      <c r="B8" s="420"/>
      <c r="C8" s="387" t="s">
        <v>291</v>
      </c>
      <c r="D8" s="388" t="s">
        <v>454</v>
      </c>
      <c r="E8" s="389">
        <v>4</v>
      </c>
      <c r="F8" s="389"/>
      <c r="G8" s="389"/>
      <c r="H8" s="389">
        <v>1</v>
      </c>
      <c r="I8" s="389"/>
      <c r="J8" s="389"/>
      <c r="K8" s="389"/>
      <c r="L8" s="389">
        <v>1</v>
      </c>
      <c r="M8" s="389"/>
      <c r="N8" s="389"/>
      <c r="O8" s="389"/>
      <c r="P8" s="389">
        <v>1</v>
      </c>
      <c r="Q8" s="390">
        <f t="shared" si="0"/>
        <v>3</v>
      </c>
      <c r="R8" s="390">
        <v>20</v>
      </c>
      <c r="S8" s="402">
        <f t="shared" si="1"/>
        <v>60</v>
      </c>
    </row>
    <row r="9" spans="1:19" s="385" customFormat="1" ht="40.049999999999997" customHeight="1">
      <c r="A9" s="426"/>
      <c r="B9" s="420"/>
      <c r="C9" s="387" t="s">
        <v>292</v>
      </c>
      <c r="D9" s="391" t="s">
        <v>450</v>
      </c>
      <c r="E9" s="389">
        <v>6</v>
      </c>
      <c r="F9" s="389"/>
      <c r="G9" s="389"/>
      <c r="H9" s="389"/>
      <c r="I9" s="389">
        <v>1</v>
      </c>
      <c r="J9" s="389"/>
      <c r="K9" s="389"/>
      <c r="L9" s="389"/>
      <c r="M9" s="389"/>
      <c r="N9" s="389"/>
      <c r="O9" s="389">
        <v>1</v>
      </c>
      <c r="P9" s="389"/>
      <c r="Q9" s="390">
        <f t="shared" si="0"/>
        <v>2</v>
      </c>
      <c r="R9" s="390">
        <v>20</v>
      </c>
      <c r="S9" s="402">
        <f t="shared" si="1"/>
        <v>40</v>
      </c>
    </row>
    <row r="10" spans="1:19" s="385" customFormat="1" ht="40.049999999999997" customHeight="1">
      <c r="A10" s="426"/>
      <c r="B10" s="420"/>
      <c r="C10" s="387" t="s">
        <v>293</v>
      </c>
      <c r="D10" s="388" t="s">
        <v>422</v>
      </c>
      <c r="E10" s="389">
        <v>4</v>
      </c>
      <c r="F10" s="389"/>
      <c r="G10" s="389"/>
      <c r="H10" s="389"/>
      <c r="I10" s="389"/>
      <c r="J10" s="389"/>
      <c r="K10" s="389"/>
      <c r="L10" s="389">
        <v>1</v>
      </c>
      <c r="M10" s="389"/>
      <c r="N10" s="389"/>
      <c r="O10" s="389"/>
      <c r="P10" s="389">
        <v>1</v>
      </c>
      <c r="Q10" s="390">
        <f t="shared" si="0"/>
        <v>2</v>
      </c>
      <c r="R10" s="390">
        <v>20</v>
      </c>
      <c r="S10" s="402">
        <f t="shared" si="1"/>
        <v>40</v>
      </c>
    </row>
    <row r="11" spans="1:19" s="385" customFormat="1" ht="40.049999999999997" customHeight="1">
      <c r="A11" s="426"/>
      <c r="B11" s="420"/>
      <c r="C11" s="387" t="s">
        <v>294</v>
      </c>
      <c r="D11" s="388" t="s">
        <v>455</v>
      </c>
      <c r="E11" s="389">
        <v>6</v>
      </c>
      <c r="F11" s="389"/>
      <c r="G11" s="389"/>
      <c r="H11" s="389">
        <v>1</v>
      </c>
      <c r="I11" s="389"/>
      <c r="J11" s="389"/>
      <c r="K11" s="389"/>
      <c r="L11" s="389"/>
      <c r="M11" s="389"/>
      <c r="N11" s="389">
        <v>1</v>
      </c>
      <c r="O11" s="389"/>
      <c r="P11" s="389"/>
      <c r="Q11" s="390">
        <f t="shared" si="0"/>
        <v>2</v>
      </c>
      <c r="R11" s="390">
        <v>20</v>
      </c>
      <c r="S11" s="402">
        <f t="shared" si="1"/>
        <v>40</v>
      </c>
    </row>
    <row r="12" spans="1:19" s="385" customFormat="1" ht="40.049999999999997" customHeight="1">
      <c r="A12" s="426"/>
      <c r="B12" s="420"/>
      <c r="C12" s="387" t="s">
        <v>295</v>
      </c>
      <c r="D12" s="388" t="s">
        <v>456</v>
      </c>
      <c r="E12" s="389">
        <v>6</v>
      </c>
      <c r="F12" s="389"/>
      <c r="G12" s="389"/>
      <c r="H12" s="389"/>
      <c r="I12" s="389">
        <v>1</v>
      </c>
      <c r="J12" s="389"/>
      <c r="K12" s="389"/>
      <c r="L12" s="389"/>
      <c r="M12" s="389"/>
      <c r="N12" s="389"/>
      <c r="O12" s="389">
        <v>1</v>
      </c>
      <c r="P12" s="389"/>
      <c r="Q12" s="390">
        <f t="shared" si="0"/>
        <v>2</v>
      </c>
      <c r="R12" s="390">
        <v>20</v>
      </c>
      <c r="S12" s="402">
        <f t="shared" si="1"/>
        <v>40</v>
      </c>
    </row>
    <row r="13" spans="1:19" s="385" customFormat="1" ht="40.049999999999997" customHeight="1">
      <c r="A13" s="426"/>
      <c r="B13" s="420"/>
      <c r="C13" s="387" t="s">
        <v>296</v>
      </c>
      <c r="D13" s="388" t="s">
        <v>457</v>
      </c>
      <c r="E13" s="389">
        <v>5</v>
      </c>
      <c r="F13" s="389"/>
      <c r="G13" s="389"/>
      <c r="H13" s="389">
        <v>1</v>
      </c>
      <c r="I13" s="389"/>
      <c r="J13" s="389"/>
      <c r="K13" s="389"/>
      <c r="L13" s="389"/>
      <c r="M13" s="389">
        <v>1</v>
      </c>
      <c r="N13" s="389"/>
      <c r="O13" s="389"/>
      <c r="P13" s="389"/>
      <c r="Q13" s="390">
        <f t="shared" si="0"/>
        <v>2</v>
      </c>
      <c r="R13" s="390">
        <v>20</v>
      </c>
      <c r="S13" s="402">
        <f t="shared" si="1"/>
        <v>40</v>
      </c>
    </row>
    <row r="14" spans="1:19" s="385" customFormat="1" ht="40.049999999999997" customHeight="1">
      <c r="A14" s="426"/>
      <c r="B14" s="420"/>
      <c r="C14" s="387" t="s">
        <v>297</v>
      </c>
      <c r="D14" s="388" t="s">
        <v>458</v>
      </c>
      <c r="E14" s="389">
        <v>6</v>
      </c>
      <c r="F14" s="389"/>
      <c r="G14" s="389"/>
      <c r="H14" s="389"/>
      <c r="I14" s="389">
        <v>1</v>
      </c>
      <c r="J14" s="389"/>
      <c r="K14" s="389"/>
      <c r="L14" s="389"/>
      <c r="M14" s="389"/>
      <c r="N14" s="389"/>
      <c r="O14" s="389">
        <v>1</v>
      </c>
      <c r="P14" s="389"/>
      <c r="Q14" s="390">
        <f t="shared" si="0"/>
        <v>2</v>
      </c>
      <c r="R14" s="390">
        <v>20</v>
      </c>
      <c r="S14" s="402">
        <f t="shared" si="1"/>
        <v>40</v>
      </c>
    </row>
    <row r="15" spans="1:19" s="385" customFormat="1" ht="40.049999999999997" customHeight="1">
      <c r="A15" s="426"/>
      <c r="B15" s="420"/>
      <c r="C15" s="387" t="s">
        <v>298</v>
      </c>
      <c r="D15" s="388" t="s">
        <v>459</v>
      </c>
      <c r="E15" s="389">
        <v>6</v>
      </c>
      <c r="F15" s="389"/>
      <c r="G15" s="389"/>
      <c r="H15" s="389">
        <v>1</v>
      </c>
      <c r="I15" s="389"/>
      <c r="J15" s="389"/>
      <c r="K15" s="389"/>
      <c r="L15" s="389"/>
      <c r="M15" s="389"/>
      <c r="N15" s="389">
        <v>1</v>
      </c>
      <c r="O15" s="389"/>
      <c r="P15" s="389"/>
      <c r="Q15" s="390">
        <f t="shared" si="0"/>
        <v>2</v>
      </c>
      <c r="R15" s="390">
        <v>20</v>
      </c>
      <c r="S15" s="402">
        <f t="shared" si="1"/>
        <v>40</v>
      </c>
    </row>
    <row r="16" spans="1:19" s="385" customFormat="1" ht="40.049999999999997" customHeight="1">
      <c r="A16" s="426"/>
      <c r="B16" s="420"/>
      <c r="C16" s="387" t="s">
        <v>299</v>
      </c>
      <c r="D16" s="388" t="s">
        <v>423</v>
      </c>
      <c r="E16" s="389">
        <v>6</v>
      </c>
      <c r="F16" s="389"/>
      <c r="G16" s="389"/>
      <c r="H16" s="389"/>
      <c r="I16" s="389"/>
      <c r="J16" s="389">
        <v>1</v>
      </c>
      <c r="K16" s="389"/>
      <c r="L16" s="389"/>
      <c r="M16" s="389"/>
      <c r="N16" s="389"/>
      <c r="O16" s="389"/>
      <c r="P16" s="389">
        <v>1</v>
      </c>
      <c r="Q16" s="390">
        <f t="shared" si="0"/>
        <v>2</v>
      </c>
      <c r="R16" s="390">
        <v>30</v>
      </c>
      <c r="S16" s="402">
        <f t="shared" si="1"/>
        <v>60</v>
      </c>
    </row>
    <row r="17" spans="1:19" s="385" customFormat="1" ht="40.049999999999997" customHeight="1">
      <c r="A17" s="426"/>
      <c r="B17" s="420"/>
      <c r="C17" s="387" t="s">
        <v>300</v>
      </c>
      <c r="D17" s="388" t="s">
        <v>424</v>
      </c>
      <c r="E17" s="389" t="s">
        <v>425</v>
      </c>
      <c r="F17" s="389"/>
      <c r="G17" s="389"/>
      <c r="H17" s="389"/>
      <c r="I17" s="389">
        <v>1</v>
      </c>
      <c r="J17" s="389"/>
      <c r="K17" s="389">
        <v>1</v>
      </c>
      <c r="L17" s="389"/>
      <c r="M17" s="389"/>
      <c r="N17" s="389">
        <v>1</v>
      </c>
      <c r="O17" s="389"/>
      <c r="P17" s="389"/>
      <c r="Q17" s="390">
        <f t="shared" si="0"/>
        <v>3</v>
      </c>
      <c r="R17" s="390">
        <v>30</v>
      </c>
      <c r="S17" s="402">
        <f t="shared" si="1"/>
        <v>90</v>
      </c>
    </row>
    <row r="18" spans="1:19" s="385" customFormat="1" ht="40.049999999999997" customHeight="1">
      <c r="A18" s="426"/>
      <c r="B18" s="430"/>
      <c r="C18" s="387" t="s">
        <v>301</v>
      </c>
      <c r="D18" s="388" t="s">
        <v>382</v>
      </c>
      <c r="E18" s="389" t="s">
        <v>425</v>
      </c>
      <c r="F18" s="389"/>
      <c r="G18" s="389">
        <v>1</v>
      </c>
      <c r="H18" s="389">
        <v>1</v>
      </c>
      <c r="I18" s="389"/>
      <c r="J18" s="389">
        <v>1</v>
      </c>
      <c r="K18" s="389"/>
      <c r="L18" s="389">
        <v>1</v>
      </c>
      <c r="M18" s="389">
        <v>1</v>
      </c>
      <c r="N18" s="389">
        <v>1</v>
      </c>
      <c r="O18" s="389">
        <v>1</v>
      </c>
      <c r="P18" s="389">
        <v>1</v>
      </c>
      <c r="Q18" s="390">
        <f t="shared" si="0"/>
        <v>8</v>
      </c>
      <c r="R18" s="390">
        <v>20</v>
      </c>
      <c r="S18" s="402">
        <f t="shared" si="1"/>
        <v>160</v>
      </c>
    </row>
    <row r="19" spans="1:19" s="385" customFormat="1" ht="40.049999999999997" customHeight="1">
      <c r="A19" s="426"/>
      <c r="B19" s="419" t="s">
        <v>304</v>
      </c>
      <c r="C19" s="387" t="s">
        <v>302</v>
      </c>
      <c r="D19" s="391" t="s">
        <v>426</v>
      </c>
      <c r="E19" s="389">
        <v>3</v>
      </c>
      <c r="F19" s="389"/>
      <c r="G19" s="389">
        <v>1</v>
      </c>
      <c r="H19" s="389"/>
      <c r="I19" s="389"/>
      <c r="J19" s="389">
        <v>1</v>
      </c>
      <c r="K19" s="389"/>
      <c r="L19" s="389"/>
      <c r="M19" s="389">
        <v>1</v>
      </c>
      <c r="N19" s="389"/>
      <c r="O19" s="389"/>
      <c r="P19" s="389">
        <v>1</v>
      </c>
      <c r="Q19" s="390">
        <f t="shared" si="0"/>
        <v>4</v>
      </c>
      <c r="R19" s="390">
        <v>20</v>
      </c>
      <c r="S19" s="402">
        <f t="shared" si="1"/>
        <v>80</v>
      </c>
    </row>
    <row r="20" spans="1:19" s="385" customFormat="1" ht="40.049999999999997" customHeight="1">
      <c r="A20" s="426"/>
      <c r="B20" s="420"/>
      <c r="C20" s="387" t="s">
        <v>303</v>
      </c>
      <c r="D20" s="391" t="s">
        <v>460</v>
      </c>
      <c r="E20" s="389">
        <v>3</v>
      </c>
      <c r="F20" s="389"/>
      <c r="G20" s="389"/>
      <c r="H20" s="389">
        <v>1</v>
      </c>
      <c r="I20" s="389"/>
      <c r="J20" s="389"/>
      <c r="K20" s="389">
        <v>1</v>
      </c>
      <c r="L20" s="389"/>
      <c r="M20" s="389"/>
      <c r="N20" s="389">
        <v>1</v>
      </c>
      <c r="O20" s="389"/>
      <c r="P20" s="389"/>
      <c r="Q20" s="390">
        <f t="shared" si="0"/>
        <v>3</v>
      </c>
      <c r="R20" s="390">
        <v>20</v>
      </c>
      <c r="S20" s="402">
        <f t="shared" si="1"/>
        <v>60</v>
      </c>
    </row>
    <row r="21" spans="1:19" s="385" customFormat="1" ht="40.049999999999997" customHeight="1">
      <c r="A21" s="426"/>
      <c r="B21" s="420"/>
      <c r="C21" s="387" t="s">
        <v>305</v>
      </c>
      <c r="D21" s="391" t="s">
        <v>461</v>
      </c>
      <c r="E21" s="389">
        <v>3</v>
      </c>
      <c r="F21" s="389"/>
      <c r="G21" s="389">
        <v>1</v>
      </c>
      <c r="H21" s="389"/>
      <c r="I21" s="389"/>
      <c r="J21" s="389">
        <v>1</v>
      </c>
      <c r="K21" s="389"/>
      <c r="L21" s="389"/>
      <c r="M21" s="389">
        <v>1</v>
      </c>
      <c r="N21" s="389"/>
      <c r="O21" s="389"/>
      <c r="P21" s="389"/>
      <c r="Q21" s="390">
        <f t="shared" si="0"/>
        <v>3</v>
      </c>
      <c r="R21" s="390">
        <v>20</v>
      </c>
      <c r="S21" s="402">
        <f t="shared" si="1"/>
        <v>60</v>
      </c>
    </row>
    <row r="22" spans="1:19" s="385" customFormat="1" ht="40.049999999999997" customHeight="1">
      <c r="A22" s="426"/>
      <c r="B22" s="420"/>
      <c r="C22" s="387" t="s">
        <v>306</v>
      </c>
      <c r="D22" s="391" t="s">
        <v>462</v>
      </c>
      <c r="E22" s="389">
        <v>3</v>
      </c>
      <c r="F22" s="389"/>
      <c r="G22" s="389"/>
      <c r="H22" s="389">
        <v>1</v>
      </c>
      <c r="I22" s="389"/>
      <c r="J22" s="389"/>
      <c r="K22" s="389">
        <v>1</v>
      </c>
      <c r="L22" s="389"/>
      <c r="M22" s="389"/>
      <c r="N22" s="389">
        <v>1</v>
      </c>
      <c r="O22" s="389"/>
      <c r="P22" s="389"/>
      <c r="Q22" s="390">
        <f t="shared" si="0"/>
        <v>3</v>
      </c>
      <c r="R22" s="390">
        <v>20</v>
      </c>
      <c r="S22" s="402">
        <f t="shared" si="1"/>
        <v>60</v>
      </c>
    </row>
    <row r="23" spans="1:19" s="385" customFormat="1" ht="40.049999999999997" customHeight="1">
      <c r="A23" s="426"/>
      <c r="B23" s="420"/>
      <c r="C23" s="387" t="s">
        <v>307</v>
      </c>
      <c r="D23" s="388" t="s">
        <v>463</v>
      </c>
      <c r="E23" s="389">
        <v>3</v>
      </c>
      <c r="F23" s="389"/>
      <c r="G23" s="389"/>
      <c r="H23" s="389"/>
      <c r="I23" s="389">
        <v>1</v>
      </c>
      <c r="J23" s="389"/>
      <c r="K23" s="389"/>
      <c r="L23" s="389">
        <v>1</v>
      </c>
      <c r="M23" s="389"/>
      <c r="N23" s="389"/>
      <c r="O23" s="389">
        <v>1</v>
      </c>
      <c r="P23" s="389"/>
      <c r="Q23" s="390">
        <f t="shared" si="0"/>
        <v>3</v>
      </c>
      <c r="R23" s="390">
        <v>20</v>
      </c>
      <c r="S23" s="402">
        <f t="shared" si="1"/>
        <v>60</v>
      </c>
    </row>
    <row r="24" spans="1:19" s="385" customFormat="1" ht="40.049999999999997" customHeight="1">
      <c r="A24" s="426"/>
      <c r="B24" s="420"/>
      <c r="C24" s="387" t="s">
        <v>308</v>
      </c>
      <c r="D24" s="388" t="s">
        <v>464</v>
      </c>
      <c r="E24" s="389">
        <v>3</v>
      </c>
      <c r="F24" s="389"/>
      <c r="G24" s="389"/>
      <c r="H24" s="389"/>
      <c r="I24" s="389"/>
      <c r="J24" s="389">
        <v>1</v>
      </c>
      <c r="K24" s="389"/>
      <c r="L24" s="389"/>
      <c r="M24" s="389"/>
      <c r="N24" s="389"/>
      <c r="O24" s="389"/>
      <c r="P24" s="389">
        <v>1</v>
      </c>
      <c r="Q24" s="390">
        <f t="shared" si="0"/>
        <v>2</v>
      </c>
      <c r="R24" s="390">
        <v>20</v>
      </c>
      <c r="S24" s="402">
        <f t="shared" si="1"/>
        <v>40</v>
      </c>
    </row>
    <row r="25" spans="1:19" s="385" customFormat="1" ht="40.049999999999997" customHeight="1">
      <c r="A25" s="426"/>
      <c r="B25" s="420"/>
      <c r="C25" s="387" t="s">
        <v>309</v>
      </c>
      <c r="D25" s="388" t="s">
        <v>427</v>
      </c>
      <c r="E25" s="389">
        <v>3</v>
      </c>
      <c r="F25" s="389"/>
      <c r="G25" s="389"/>
      <c r="H25" s="389"/>
      <c r="I25" s="389">
        <v>1</v>
      </c>
      <c r="J25" s="389"/>
      <c r="K25" s="389"/>
      <c r="L25" s="389"/>
      <c r="M25" s="389"/>
      <c r="N25" s="389"/>
      <c r="O25" s="389">
        <v>1</v>
      </c>
      <c r="P25" s="389"/>
      <c r="Q25" s="390">
        <f t="shared" si="0"/>
        <v>2</v>
      </c>
      <c r="R25" s="390">
        <v>20</v>
      </c>
      <c r="S25" s="402">
        <f t="shared" si="1"/>
        <v>40</v>
      </c>
    </row>
    <row r="26" spans="1:19" s="385" customFormat="1" ht="40.049999999999997" customHeight="1">
      <c r="A26" s="426"/>
      <c r="B26" s="420"/>
      <c r="C26" s="387" t="s">
        <v>310</v>
      </c>
      <c r="D26" s="388" t="s">
        <v>485</v>
      </c>
      <c r="E26" s="389">
        <v>3</v>
      </c>
      <c r="F26" s="389"/>
      <c r="G26" s="435">
        <v>1</v>
      </c>
      <c r="H26" s="436"/>
      <c r="I26" s="436"/>
      <c r="J26" s="436"/>
      <c r="K26" s="436"/>
      <c r="L26" s="436"/>
      <c r="M26" s="436"/>
      <c r="N26" s="436"/>
      <c r="O26" s="436"/>
      <c r="P26" s="437"/>
      <c r="Q26" s="390">
        <f t="shared" si="0"/>
        <v>1</v>
      </c>
      <c r="R26" s="390">
        <v>20</v>
      </c>
      <c r="S26" s="402">
        <f t="shared" si="1"/>
        <v>20</v>
      </c>
    </row>
    <row r="27" spans="1:19" s="385" customFormat="1" ht="40.049999999999997" customHeight="1">
      <c r="A27" s="426"/>
      <c r="B27" s="420"/>
      <c r="C27" s="387" t="s">
        <v>311</v>
      </c>
      <c r="D27" s="391" t="s">
        <v>465</v>
      </c>
      <c r="E27" s="389">
        <v>6</v>
      </c>
      <c r="F27" s="389"/>
      <c r="G27" s="389"/>
      <c r="H27" s="389"/>
      <c r="I27" s="389">
        <v>1</v>
      </c>
      <c r="J27" s="389"/>
      <c r="K27" s="389">
        <v>1</v>
      </c>
      <c r="L27" s="389">
        <v>1</v>
      </c>
      <c r="M27" s="389"/>
      <c r="N27" s="389"/>
      <c r="O27" s="389">
        <v>1</v>
      </c>
      <c r="P27" s="389"/>
      <c r="Q27" s="390">
        <f t="shared" si="0"/>
        <v>4</v>
      </c>
      <c r="R27" s="390">
        <v>30</v>
      </c>
      <c r="S27" s="402">
        <f t="shared" si="1"/>
        <v>120</v>
      </c>
    </row>
    <row r="28" spans="1:19" s="385" customFormat="1" ht="40.049999999999997" customHeight="1">
      <c r="A28" s="426"/>
      <c r="B28" s="430"/>
      <c r="C28" s="387" t="s">
        <v>312</v>
      </c>
      <c r="D28" s="391" t="s">
        <v>466</v>
      </c>
      <c r="E28" s="389">
        <v>6</v>
      </c>
      <c r="F28" s="389"/>
      <c r="G28" s="389">
        <v>1</v>
      </c>
      <c r="H28" s="389">
        <v>1</v>
      </c>
      <c r="I28" s="389"/>
      <c r="J28" s="389">
        <v>1</v>
      </c>
      <c r="K28" s="389"/>
      <c r="L28" s="389"/>
      <c r="M28" s="389">
        <v>1</v>
      </c>
      <c r="N28" s="389">
        <v>1</v>
      </c>
      <c r="O28" s="389"/>
      <c r="P28" s="389">
        <v>1</v>
      </c>
      <c r="Q28" s="390">
        <f t="shared" si="0"/>
        <v>6</v>
      </c>
      <c r="R28" s="390">
        <v>20</v>
      </c>
      <c r="S28" s="402">
        <f t="shared" si="1"/>
        <v>120</v>
      </c>
    </row>
    <row r="29" spans="1:19" s="385" customFormat="1" ht="40.049999999999997" customHeight="1">
      <c r="A29" s="426"/>
      <c r="B29" s="422" t="s">
        <v>316</v>
      </c>
      <c r="C29" s="387" t="s">
        <v>313</v>
      </c>
      <c r="D29" s="391" t="s">
        <v>383</v>
      </c>
      <c r="E29" s="389">
        <v>3</v>
      </c>
      <c r="F29" s="389"/>
      <c r="G29" s="389"/>
      <c r="H29" s="389">
        <v>1</v>
      </c>
      <c r="I29" s="389"/>
      <c r="J29" s="389"/>
      <c r="K29" s="389">
        <v>1</v>
      </c>
      <c r="L29" s="389"/>
      <c r="M29" s="389"/>
      <c r="N29" s="389">
        <v>1</v>
      </c>
      <c r="O29" s="389"/>
      <c r="P29" s="389"/>
      <c r="Q29" s="390">
        <f t="shared" si="0"/>
        <v>3</v>
      </c>
      <c r="R29" s="390">
        <v>20</v>
      </c>
      <c r="S29" s="402">
        <f t="shared" si="1"/>
        <v>60</v>
      </c>
    </row>
    <row r="30" spans="1:19" s="385" customFormat="1" ht="40.049999999999997" customHeight="1">
      <c r="A30" s="426"/>
      <c r="B30" s="423"/>
      <c r="C30" s="387" t="s">
        <v>314</v>
      </c>
      <c r="D30" s="388" t="s">
        <v>428</v>
      </c>
      <c r="E30" s="389">
        <v>3</v>
      </c>
      <c r="F30" s="389"/>
      <c r="G30" s="389"/>
      <c r="H30" s="389"/>
      <c r="I30" s="389">
        <v>1</v>
      </c>
      <c r="J30" s="389"/>
      <c r="K30" s="389"/>
      <c r="L30" s="389">
        <v>1</v>
      </c>
      <c r="M30" s="389"/>
      <c r="N30" s="389"/>
      <c r="O30" s="389"/>
      <c r="P30" s="389"/>
      <c r="Q30" s="390">
        <f t="shared" si="0"/>
        <v>2</v>
      </c>
      <c r="R30" s="390">
        <v>20</v>
      </c>
      <c r="S30" s="402">
        <f t="shared" si="1"/>
        <v>40</v>
      </c>
    </row>
    <row r="31" spans="1:19" s="385" customFormat="1" ht="40.049999999999997" customHeight="1">
      <c r="A31" s="426"/>
      <c r="B31" s="423"/>
      <c r="C31" s="387" t="s">
        <v>315</v>
      </c>
      <c r="D31" s="391" t="s">
        <v>467</v>
      </c>
      <c r="E31" s="389">
        <v>3</v>
      </c>
      <c r="F31" s="389"/>
      <c r="G31" s="389"/>
      <c r="H31" s="389"/>
      <c r="I31" s="389"/>
      <c r="J31" s="389"/>
      <c r="K31" s="389">
        <v>1</v>
      </c>
      <c r="L31" s="389"/>
      <c r="M31" s="389"/>
      <c r="N31" s="389"/>
      <c r="O31" s="389"/>
      <c r="P31" s="389"/>
      <c r="Q31" s="390">
        <f t="shared" si="0"/>
        <v>1</v>
      </c>
      <c r="R31" s="390">
        <v>20</v>
      </c>
      <c r="S31" s="402">
        <f t="shared" si="1"/>
        <v>20</v>
      </c>
    </row>
    <row r="32" spans="1:19" s="385" customFormat="1" ht="40.049999999999997" customHeight="1">
      <c r="A32" s="426"/>
      <c r="B32" s="423"/>
      <c r="C32" s="387" t="s">
        <v>317</v>
      </c>
      <c r="D32" s="388" t="s">
        <v>429</v>
      </c>
      <c r="E32" s="389">
        <v>3</v>
      </c>
      <c r="F32" s="389"/>
      <c r="G32" s="435">
        <v>1</v>
      </c>
      <c r="H32" s="436"/>
      <c r="I32" s="436"/>
      <c r="J32" s="436"/>
      <c r="K32" s="436"/>
      <c r="L32" s="436"/>
      <c r="M32" s="436"/>
      <c r="N32" s="436"/>
      <c r="O32" s="436"/>
      <c r="P32" s="437"/>
      <c r="Q32" s="390">
        <f t="shared" si="0"/>
        <v>1</v>
      </c>
      <c r="R32" s="390">
        <v>20</v>
      </c>
      <c r="S32" s="402">
        <f t="shared" si="1"/>
        <v>20</v>
      </c>
    </row>
    <row r="33" spans="1:19" s="385" customFormat="1" ht="40.049999999999997" customHeight="1">
      <c r="A33" s="426"/>
      <c r="B33" s="423"/>
      <c r="C33" s="387" t="s">
        <v>318</v>
      </c>
      <c r="D33" s="391" t="s">
        <v>468</v>
      </c>
      <c r="E33" s="389">
        <v>4</v>
      </c>
      <c r="F33" s="389"/>
      <c r="G33" s="389"/>
      <c r="H33" s="389"/>
      <c r="I33" s="389"/>
      <c r="J33" s="389"/>
      <c r="K33" s="389"/>
      <c r="L33" s="389"/>
      <c r="M33" s="389"/>
      <c r="N33" s="389"/>
      <c r="O33" s="389">
        <v>1</v>
      </c>
      <c r="P33" s="389"/>
      <c r="Q33" s="390">
        <f t="shared" si="0"/>
        <v>1</v>
      </c>
      <c r="R33" s="390">
        <v>20</v>
      </c>
      <c r="S33" s="402">
        <f t="shared" si="1"/>
        <v>20</v>
      </c>
    </row>
    <row r="34" spans="1:19" s="385" customFormat="1" ht="40.049999999999997" customHeight="1">
      <c r="A34" s="426"/>
      <c r="B34" s="423"/>
      <c r="C34" s="387" t="s">
        <v>319</v>
      </c>
      <c r="D34" s="391" t="s">
        <v>430</v>
      </c>
      <c r="E34" s="389">
        <v>2</v>
      </c>
      <c r="F34" s="389"/>
      <c r="G34" s="435">
        <v>1</v>
      </c>
      <c r="H34" s="436"/>
      <c r="I34" s="436"/>
      <c r="J34" s="436"/>
      <c r="K34" s="436"/>
      <c r="L34" s="436"/>
      <c r="M34" s="436"/>
      <c r="N34" s="436"/>
      <c r="O34" s="436"/>
      <c r="P34" s="437"/>
      <c r="Q34" s="390">
        <f t="shared" si="0"/>
        <v>1</v>
      </c>
      <c r="R34" s="390">
        <v>10</v>
      </c>
      <c r="S34" s="402">
        <f t="shared" si="1"/>
        <v>10</v>
      </c>
    </row>
    <row r="35" spans="1:19" s="385" customFormat="1" ht="40.049999999999997" customHeight="1">
      <c r="A35" s="426"/>
      <c r="B35" s="423"/>
      <c r="C35" s="387" t="s">
        <v>320</v>
      </c>
      <c r="D35" s="391" t="s">
        <v>469</v>
      </c>
      <c r="E35" s="389">
        <v>3</v>
      </c>
      <c r="F35" s="389"/>
      <c r="G35" s="389">
        <v>1</v>
      </c>
      <c r="H35" s="389"/>
      <c r="I35" s="389"/>
      <c r="J35" s="389">
        <v>1</v>
      </c>
      <c r="K35" s="389"/>
      <c r="L35" s="389"/>
      <c r="M35" s="389">
        <v>1</v>
      </c>
      <c r="N35" s="389"/>
      <c r="O35" s="389"/>
      <c r="P35" s="389">
        <v>1</v>
      </c>
      <c r="Q35" s="390">
        <f t="shared" si="0"/>
        <v>4</v>
      </c>
      <c r="R35" s="390">
        <v>20</v>
      </c>
      <c r="S35" s="402">
        <f t="shared" si="1"/>
        <v>80</v>
      </c>
    </row>
    <row r="36" spans="1:19" s="385" customFormat="1" ht="40.049999999999997" customHeight="1">
      <c r="A36" s="426"/>
      <c r="B36" s="423"/>
      <c r="C36" s="387" t="s">
        <v>321</v>
      </c>
      <c r="D36" s="391" t="s">
        <v>470</v>
      </c>
      <c r="E36" s="389">
        <v>4</v>
      </c>
      <c r="F36" s="389"/>
      <c r="G36" s="389"/>
      <c r="H36" s="389">
        <v>1</v>
      </c>
      <c r="I36" s="389"/>
      <c r="J36" s="389"/>
      <c r="K36" s="389"/>
      <c r="L36" s="389">
        <v>1</v>
      </c>
      <c r="M36" s="389"/>
      <c r="N36" s="389"/>
      <c r="O36" s="389"/>
      <c r="P36" s="389">
        <v>1</v>
      </c>
      <c r="Q36" s="390">
        <f t="shared" si="0"/>
        <v>3</v>
      </c>
      <c r="R36" s="390">
        <v>20</v>
      </c>
      <c r="S36" s="402">
        <f t="shared" si="1"/>
        <v>60</v>
      </c>
    </row>
    <row r="37" spans="1:19" s="385" customFormat="1" ht="40.049999999999997" customHeight="1">
      <c r="A37" s="426"/>
      <c r="B37" s="423"/>
      <c r="C37" s="387" t="s">
        <v>322</v>
      </c>
      <c r="D37" s="391" t="s">
        <v>471</v>
      </c>
      <c r="E37" s="389">
        <v>3</v>
      </c>
      <c r="F37" s="389"/>
      <c r="G37" s="389"/>
      <c r="H37" s="389">
        <v>1</v>
      </c>
      <c r="I37" s="389"/>
      <c r="J37" s="389"/>
      <c r="K37" s="389">
        <v>1</v>
      </c>
      <c r="L37" s="389"/>
      <c r="M37" s="389"/>
      <c r="N37" s="389">
        <v>1</v>
      </c>
      <c r="O37" s="389"/>
      <c r="P37" s="389"/>
      <c r="Q37" s="390">
        <f t="shared" si="0"/>
        <v>3</v>
      </c>
      <c r="R37" s="390">
        <v>20</v>
      </c>
      <c r="S37" s="402">
        <f t="shared" si="1"/>
        <v>60</v>
      </c>
    </row>
    <row r="38" spans="1:19" s="385" customFormat="1" ht="40.049999999999997" customHeight="1">
      <c r="A38" s="426"/>
      <c r="B38" s="423"/>
      <c r="C38" s="387" t="s">
        <v>323</v>
      </c>
      <c r="D38" s="391" t="s">
        <v>472</v>
      </c>
      <c r="E38" s="389">
        <v>4</v>
      </c>
      <c r="F38" s="389"/>
      <c r="G38" s="389"/>
      <c r="H38" s="389">
        <v>1</v>
      </c>
      <c r="I38" s="389"/>
      <c r="J38" s="389"/>
      <c r="K38" s="389"/>
      <c r="L38" s="389">
        <v>1</v>
      </c>
      <c r="M38" s="389"/>
      <c r="N38" s="389"/>
      <c r="O38" s="389"/>
      <c r="P38" s="389">
        <v>1</v>
      </c>
      <c r="Q38" s="390">
        <f t="shared" si="0"/>
        <v>3</v>
      </c>
      <c r="R38" s="390">
        <v>30</v>
      </c>
      <c r="S38" s="402">
        <f t="shared" si="1"/>
        <v>90</v>
      </c>
    </row>
    <row r="39" spans="1:19" s="385" customFormat="1" ht="40.049999999999997" customHeight="1">
      <c r="A39" s="426"/>
      <c r="B39" s="423"/>
      <c r="C39" s="387" t="s">
        <v>324</v>
      </c>
      <c r="D39" s="391" t="s">
        <v>431</v>
      </c>
      <c r="E39" s="389">
        <v>4</v>
      </c>
      <c r="F39" s="389"/>
      <c r="G39" s="389"/>
      <c r="H39" s="389"/>
      <c r="I39" s="389"/>
      <c r="J39" s="389">
        <v>1</v>
      </c>
      <c r="K39" s="389"/>
      <c r="L39" s="389"/>
      <c r="M39" s="389"/>
      <c r="N39" s="389">
        <v>1</v>
      </c>
      <c r="O39" s="389"/>
      <c r="P39" s="389"/>
      <c r="Q39" s="390">
        <f t="shared" si="0"/>
        <v>2</v>
      </c>
      <c r="R39" s="390">
        <v>30</v>
      </c>
      <c r="S39" s="402">
        <f t="shared" si="1"/>
        <v>60</v>
      </c>
    </row>
    <row r="40" spans="1:19" s="385" customFormat="1" ht="40.049999999999997" customHeight="1">
      <c r="A40" s="426"/>
      <c r="B40" s="423"/>
      <c r="C40" s="387" t="s">
        <v>325</v>
      </c>
      <c r="D40" s="391" t="s">
        <v>473</v>
      </c>
      <c r="E40" s="389">
        <v>4</v>
      </c>
      <c r="F40" s="389"/>
      <c r="G40" s="389">
        <v>1</v>
      </c>
      <c r="H40" s="389"/>
      <c r="I40" s="389"/>
      <c r="J40" s="389">
        <v>1</v>
      </c>
      <c r="K40" s="389">
        <v>1</v>
      </c>
      <c r="L40" s="389"/>
      <c r="M40" s="389"/>
      <c r="N40" s="389">
        <v>1</v>
      </c>
      <c r="O40" s="389">
        <v>1</v>
      </c>
      <c r="P40" s="389"/>
      <c r="Q40" s="390">
        <f t="shared" si="0"/>
        <v>5</v>
      </c>
      <c r="R40" s="390">
        <v>30</v>
      </c>
      <c r="S40" s="402">
        <f t="shared" si="1"/>
        <v>150</v>
      </c>
    </row>
    <row r="41" spans="1:19" s="385" customFormat="1" ht="40.049999999999997" customHeight="1">
      <c r="A41" s="426"/>
      <c r="B41" s="423"/>
      <c r="C41" s="387" t="s">
        <v>326</v>
      </c>
      <c r="D41" s="391" t="s">
        <v>432</v>
      </c>
      <c r="E41" s="389">
        <v>3</v>
      </c>
      <c r="F41" s="389"/>
      <c r="G41" s="389"/>
      <c r="H41" s="389"/>
      <c r="I41" s="389">
        <v>1</v>
      </c>
      <c r="J41" s="389"/>
      <c r="K41" s="389"/>
      <c r="L41" s="389"/>
      <c r="M41" s="389">
        <v>1</v>
      </c>
      <c r="N41" s="389"/>
      <c r="O41" s="389"/>
      <c r="P41" s="389"/>
      <c r="Q41" s="390">
        <f t="shared" si="0"/>
        <v>2</v>
      </c>
      <c r="R41" s="390">
        <v>30</v>
      </c>
      <c r="S41" s="402">
        <f t="shared" si="1"/>
        <v>60</v>
      </c>
    </row>
    <row r="42" spans="1:19" s="385" customFormat="1" ht="40.049999999999997" customHeight="1">
      <c r="A42" s="426"/>
      <c r="B42" s="423"/>
      <c r="C42" s="387" t="s">
        <v>327</v>
      </c>
      <c r="D42" s="391" t="s">
        <v>474</v>
      </c>
      <c r="E42" s="389">
        <v>4</v>
      </c>
      <c r="F42" s="389"/>
      <c r="G42" s="389"/>
      <c r="H42" s="389">
        <v>1</v>
      </c>
      <c r="I42" s="389"/>
      <c r="J42" s="389"/>
      <c r="K42" s="389"/>
      <c r="L42" s="389">
        <v>1</v>
      </c>
      <c r="M42" s="389"/>
      <c r="N42" s="389"/>
      <c r="O42" s="389"/>
      <c r="P42" s="389">
        <v>1</v>
      </c>
      <c r="Q42" s="390">
        <f t="shared" si="0"/>
        <v>3</v>
      </c>
      <c r="R42" s="390">
        <v>30</v>
      </c>
      <c r="S42" s="402">
        <f t="shared" si="1"/>
        <v>90</v>
      </c>
    </row>
    <row r="43" spans="1:19" s="385" customFormat="1" ht="40.049999999999997" customHeight="1">
      <c r="A43" s="426"/>
      <c r="B43" s="423"/>
      <c r="C43" s="387" t="s">
        <v>328</v>
      </c>
      <c r="D43" s="391" t="s">
        <v>433</v>
      </c>
      <c r="E43" s="389">
        <v>3</v>
      </c>
      <c r="F43" s="389"/>
      <c r="G43" s="389"/>
      <c r="H43" s="389"/>
      <c r="I43" s="389">
        <v>1</v>
      </c>
      <c r="J43" s="389"/>
      <c r="K43" s="389"/>
      <c r="L43" s="389">
        <v>1</v>
      </c>
      <c r="M43" s="389"/>
      <c r="N43" s="389"/>
      <c r="O43" s="389"/>
      <c r="P43" s="389">
        <v>1</v>
      </c>
      <c r="Q43" s="390">
        <f t="shared" si="0"/>
        <v>3</v>
      </c>
      <c r="R43" s="390">
        <v>20</v>
      </c>
      <c r="S43" s="402">
        <f t="shared" si="1"/>
        <v>60</v>
      </c>
    </row>
    <row r="44" spans="1:19" s="385" customFormat="1" ht="40.049999999999997" customHeight="1">
      <c r="A44" s="426"/>
      <c r="B44" s="423"/>
      <c r="C44" s="387" t="s">
        <v>329</v>
      </c>
      <c r="D44" s="391" t="s">
        <v>434</v>
      </c>
      <c r="E44" s="389">
        <v>3</v>
      </c>
      <c r="F44" s="389"/>
      <c r="G44" s="389">
        <v>1</v>
      </c>
      <c r="H44" s="389"/>
      <c r="I44" s="389"/>
      <c r="J44" s="389">
        <v>1</v>
      </c>
      <c r="K44" s="389"/>
      <c r="L44" s="389"/>
      <c r="M44" s="389">
        <v>1</v>
      </c>
      <c r="N44" s="389"/>
      <c r="O44" s="389"/>
      <c r="P44" s="389">
        <v>1</v>
      </c>
      <c r="Q44" s="390">
        <f t="shared" si="0"/>
        <v>4</v>
      </c>
      <c r="R44" s="390">
        <v>30</v>
      </c>
      <c r="S44" s="402">
        <f t="shared" si="1"/>
        <v>120</v>
      </c>
    </row>
    <row r="45" spans="1:19" s="385" customFormat="1" ht="40.049999999999997" customHeight="1">
      <c r="A45" s="426"/>
      <c r="B45" s="423"/>
      <c r="C45" s="387" t="s">
        <v>330</v>
      </c>
      <c r="D45" s="391" t="s">
        <v>475</v>
      </c>
      <c r="E45" s="389">
        <v>4</v>
      </c>
      <c r="F45" s="389"/>
      <c r="G45" s="389">
        <v>1</v>
      </c>
      <c r="H45" s="389"/>
      <c r="I45" s="389"/>
      <c r="J45" s="389"/>
      <c r="K45" s="389">
        <v>1</v>
      </c>
      <c r="L45" s="389"/>
      <c r="M45" s="389"/>
      <c r="N45" s="389"/>
      <c r="O45" s="389">
        <v>1</v>
      </c>
      <c r="P45" s="389"/>
      <c r="Q45" s="390">
        <f t="shared" si="0"/>
        <v>3</v>
      </c>
      <c r="R45" s="390">
        <v>20</v>
      </c>
      <c r="S45" s="402">
        <f t="shared" si="1"/>
        <v>60</v>
      </c>
    </row>
    <row r="46" spans="1:19" s="385" customFormat="1" ht="40.049999999999997" customHeight="1">
      <c r="A46" s="427"/>
      <c r="B46" s="424"/>
      <c r="C46" s="387" t="s">
        <v>331</v>
      </c>
      <c r="D46" s="391" t="s">
        <v>384</v>
      </c>
      <c r="E46" s="389">
        <v>3</v>
      </c>
      <c r="F46" s="389"/>
      <c r="G46" s="387"/>
      <c r="H46" s="387"/>
      <c r="I46" s="387">
        <v>1</v>
      </c>
      <c r="J46" s="387"/>
      <c r="K46" s="387"/>
      <c r="L46" s="387"/>
      <c r="M46" s="387"/>
      <c r="N46" s="387"/>
      <c r="O46" s="387">
        <v>1</v>
      </c>
      <c r="P46" s="387"/>
      <c r="Q46" s="390">
        <f t="shared" si="0"/>
        <v>2</v>
      </c>
      <c r="R46" s="390">
        <v>20</v>
      </c>
      <c r="S46" s="402">
        <f t="shared" si="1"/>
        <v>40</v>
      </c>
    </row>
    <row r="47" spans="1:19" s="385" customFormat="1" ht="40.049999999999997" customHeight="1">
      <c r="A47" s="425" t="s">
        <v>332</v>
      </c>
      <c r="B47" s="422" t="s">
        <v>435</v>
      </c>
      <c r="C47" s="387" t="s">
        <v>333</v>
      </c>
      <c r="D47" s="391" t="s">
        <v>436</v>
      </c>
      <c r="E47" s="389">
        <v>4</v>
      </c>
      <c r="F47" s="389"/>
      <c r="G47" s="387"/>
      <c r="H47" s="387"/>
      <c r="I47" s="387"/>
      <c r="J47" s="387"/>
      <c r="K47" s="387">
        <v>1</v>
      </c>
      <c r="L47" s="387"/>
      <c r="M47" s="387"/>
      <c r="N47" s="387"/>
      <c r="O47" s="387">
        <v>1</v>
      </c>
      <c r="P47" s="387"/>
      <c r="Q47" s="390">
        <f t="shared" si="0"/>
        <v>2</v>
      </c>
      <c r="R47" s="390">
        <v>20</v>
      </c>
      <c r="S47" s="402">
        <f t="shared" si="1"/>
        <v>40</v>
      </c>
    </row>
    <row r="48" spans="1:19" s="385" customFormat="1" ht="40.049999999999997" customHeight="1">
      <c r="A48" s="426"/>
      <c r="B48" s="423"/>
      <c r="C48" s="387" t="s">
        <v>437</v>
      </c>
      <c r="D48" s="391" t="s">
        <v>438</v>
      </c>
      <c r="E48" s="389">
        <v>5</v>
      </c>
      <c r="F48" s="389"/>
      <c r="G48" s="387"/>
      <c r="H48" s="387">
        <v>1</v>
      </c>
      <c r="I48" s="387" t="s">
        <v>439</v>
      </c>
      <c r="J48" s="387"/>
      <c r="K48" s="387"/>
      <c r="L48" s="387">
        <v>1</v>
      </c>
      <c r="M48" s="387"/>
      <c r="N48" s="387"/>
      <c r="O48" s="387"/>
      <c r="P48" s="387">
        <v>1</v>
      </c>
      <c r="Q48" s="390">
        <f t="shared" si="0"/>
        <v>3</v>
      </c>
      <c r="R48" s="390">
        <v>20</v>
      </c>
      <c r="S48" s="402">
        <f t="shared" si="1"/>
        <v>60</v>
      </c>
    </row>
    <row r="49" spans="1:19" s="385" customFormat="1" ht="40.049999999999997" customHeight="1">
      <c r="A49" s="426"/>
      <c r="B49" s="423"/>
      <c r="C49" s="387" t="s">
        <v>440</v>
      </c>
      <c r="D49" s="391" t="s">
        <v>441</v>
      </c>
      <c r="E49" s="389">
        <v>4</v>
      </c>
      <c r="F49" s="389"/>
      <c r="G49" s="387">
        <v>1</v>
      </c>
      <c r="H49" s="387"/>
      <c r="I49" s="387"/>
      <c r="J49" s="387">
        <v>1</v>
      </c>
      <c r="K49" s="387"/>
      <c r="L49" s="387"/>
      <c r="M49" s="387">
        <v>1</v>
      </c>
      <c r="N49" s="387"/>
      <c r="O49" s="387"/>
      <c r="P49" s="387"/>
      <c r="Q49" s="390">
        <f t="shared" si="0"/>
        <v>3</v>
      </c>
      <c r="R49" s="390">
        <v>20</v>
      </c>
      <c r="S49" s="402">
        <f t="shared" si="1"/>
        <v>60</v>
      </c>
    </row>
    <row r="50" spans="1:19" s="385" customFormat="1" ht="40.049999999999997" customHeight="1">
      <c r="A50" s="426"/>
      <c r="B50" s="423"/>
      <c r="C50" s="387" t="s">
        <v>334</v>
      </c>
      <c r="D50" s="391" t="s">
        <v>476</v>
      </c>
      <c r="E50" s="389">
        <v>6</v>
      </c>
      <c r="F50" s="389"/>
      <c r="G50" s="389">
        <v>1</v>
      </c>
      <c r="H50" s="389"/>
      <c r="I50" s="389"/>
      <c r="J50" s="389"/>
      <c r="K50" s="389"/>
      <c r="L50" s="389"/>
      <c r="M50" s="389">
        <v>1</v>
      </c>
      <c r="N50" s="389"/>
      <c r="O50" s="389"/>
      <c r="P50" s="389"/>
      <c r="Q50" s="390">
        <f t="shared" si="0"/>
        <v>2</v>
      </c>
      <c r="R50" s="390">
        <v>20</v>
      </c>
      <c r="S50" s="402">
        <f t="shared" si="1"/>
        <v>40</v>
      </c>
    </row>
    <row r="51" spans="1:19" s="385" customFormat="1" ht="40.049999999999997" customHeight="1">
      <c r="A51" s="426"/>
      <c r="B51" s="424"/>
      <c r="C51" s="387" t="s">
        <v>335</v>
      </c>
      <c r="D51" s="391" t="s">
        <v>477</v>
      </c>
      <c r="E51" s="389">
        <v>6</v>
      </c>
      <c r="F51" s="389"/>
      <c r="G51" s="389">
        <v>1</v>
      </c>
      <c r="H51" s="389"/>
      <c r="I51" s="389"/>
      <c r="J51" s="389"/>
      <c r="K51" s="389"/>
      <c r="L51" s="389"/>
      <c r="M51" s="389">
        <v>1</v>
      </c>
      <c r="N51" s="389"/>
      <c r="O51" s="389"/>
      <c r="P51" s="389"/>
      <c r="Q51" s="390">
        <f t="shared" si="0"/>
        <v>2</v>
      </c>
      <c r="R51" s="390">
        <v>20</v>
      </c>
      <c r="S51" s="402">
        <f t="shared" si="1"/>
        <v>40</v>
      </c>
    </row>
    <row r="52" spans="1:19" s="385" customFormat="1" ht="40.049999999999997" customHeight="1">
      <c r="A52" s="426"/>
      <c r="B52" s="422" t="s">
        <v>442</v>
      </c>
      <c r="C52" s="387" t="s">
        <v>336</v>
      </c>
      <c r="D52" s="391" t="s">
        <v>478</v>
      </c>
      <c r="E52" s="389">
        <v>4</v>
      </c>
      <c r="F52" s="389"/>
      <c r="G52" s="387">
        <v>1</v>
      </c>
      <c r="H52" s="387"/>
      <c r="I52" s="387"/>
      <c r="J52" s="387">
        <v>1</v>
      </c>
      <c r="K52" s="387"/>
      <c r="L52" s="387"/>
      <c r="M52" s="387">
        <v>1</v>
      </c>
      <c r="N52" s="387" t="s">
        <v>439</v>
      </c>
      <c r="O52" s="387"/>
      <c r="P52" s="387"/>
      <c r="Q52" s="390">
        <f t="shared" si="0"/>
        <v>3</v>
      </c>
      <c r="R52" s="390">
        <v>20</v>
      </c>
      <c r="S52" s="402">
        <f t="shared" si="1"/>
        <v>60</v>
      </c>
    </row>
    <row r="53" spans="1:19" s="385" customFormat="1" ht="40.049999999999997" customHeight="1">
      <c r="A53" s="427"/>
      <c r="B53" s="424"/>
      <c r="C53" s="387" t="s">
        <v>337</v>
      </c>
      <c r="D53" s="391" t="s">
        <v>443</v>
      </c>
      <c r="E53" s="389">
        <v>5</v>
      </c>
      <c r="F53" s="387"/>
      <c r="G53" s="387"/>
      <c r="H53" s="389">
        <v>1</v>
      </c>
      <c r="I53" s="387"/>
      <c r="J53" s="387"/>
      <c r="K53" s="387"/>
      <c r="L53" s="387">
        <v>1</v>
      </c>
      <c r="M53" s="387"/>
      <c r="N53" s="387"/>
      <c r="O53" s="387"/>
      <c r="P53" s="387"/>
      <c r="Q53" s="390">
        <f t="shared" si="0"/>
        <v>2</v>
      </c>
      <c r="R53" s="392">
        <v>20</v>
      </c>
      <c r="S53" s="402">
        <f t="shared" si="1"/>
        <v>40</v>
      </c>
    </row>
    <row r="54" spans="1:19" s="385" customFormat="1" ht="40.049999999999997" customHeight="1">
      <c r="A54" s="416" t="s">
        <v>338</v>
      </c>
      <c r="B54" s="419" t="s">
        <v>339</v>
      </c>
      <c r="C54" s="387" t="s">
        <v>340</v>
      </c>
      <c r="D54" s="391" t="s">
        <v>486</v>
      </c>
      <c r="E54" s="393">
        <v>24</v>
      </c>
      <c r="F54" s="387">
        <v>4</v>
      </c>
      <c r="G54" s="387"/>
      <c r="H54" s="387"/>
      <c r="I54" s="387"/>
      <c r="J54" s="387"/>
      <c r="K54" s="387"/>
      <c r="L54" s="387"/>
      <c r="M54" s="387"/>
      <c r="N54" s="387"/>
      <c r="O54" s="387"/>
      <c r="P54" s="387"/>
      <c r="Q54" s="390">
        <f t="shared" si="0"/>
        <v>4</v>
      </c>
      <c r="R54" s="392" t="s">
        <v>451</v>
      </c>
      <c r="S54" s="402">
        <v>45</v>
      </c>
    </row>
    <row r="55" spans="1:19" s="385" customFormat="1" ht="40.049999999999997" customHeight="1">
      <c r="A55" s="417"/>
      <c r="B55" s="420"/>
      <c r="C55" s="387" t="s">
        <v>341</v>
      </c>
      <c r="D55" s="391" t="s">
        <v>487</v>
      </c>
      <c r="E55" s="393">
        <v>24</v>
      </c>
      <c r="F55" s="387">
        <v>7</v>
      </c>
      <c r="G55" s="387"/>
      <c r="H55" s="387"/>
      <c r="I55" s="387"/>
      <c r="J55" s="387"/>
      <c r="K55" s="387"/>
      <c r="L55" s="387"/>
      <c r="M55" s="387"/>
      <c r="N55" s="387"/>
      <c r="O55" s="387"/>
      <c r="P55" s="387"/>
      <c r="Q55" s="390">
        <f t="shared" si="0"/>
        <v>7</v>
      </c>
      <c r="R55" s="394" t="s">
        <v>452</v>
      </c>
      <c r="S55" s="402">
        <v>83</v>
      </c>
    </row>
    <row r="56" spans="1:19" s="385" customFormat="1" ht="40.049999999999997" customHeight="1">
      <c r="A56" s="417"/>
      <c r="B56" s="420"/>
      <c r="C56" s="387" t="s">
        <v>342</v>
      </c>
      <c r="D56" s="391" t="s">
        <v>479</v>
      </c>
      <c r="E56" s="393">
        <v>24</v>
      </c>
      <c r="F56" s="387">
        <v>1</v>
      </c>
      <c r="G56" s="387"/>
      <c r="H56" s="387"/>
      <c r="I56" s="387"/>
      <c r="J56" s="387"/>
      <c r="K56" s="387"/>
      <c r="L56" s="387"/>
      <c r="M56" s="387"/>
      <c r="N56" s="387"/>
      <c r="O56" s="387"/>
      <c r="P56" s="387"/>
      <c r="Q56" s="390">
        <f t="shared" si="0"/>
        <v>1</v>
      </c>
      <c r="R56" s="395">
        <v>10</v>
      </c>
      <c r="S56" s="402">
        <v>10</v>
      </c>
    </row>
    <row r="57" spans="1:19" s="385" customFormat="1" ht="40.049999999999997" customHeight="1">
      <c r="A57" s="417"/>
      <c r="B57" s="420"/>
      <c r="C57" s="387" t="s">
        <v>343</v>
      </c>
      <c r="D57" s="391" t="s">
        <v>480</v>
      </c>
      <c r="E57" s="393">
        <v>12</v>
      </c>
      <c r="F57" s="387">
        <v>1</v>
      </c>
      <c r="G57" s="387"/>
      <c r="H57" s="387"/>
      <c r="I57" s="387"/>
      <c r="J57" s="387"/>
      <c r="K57" s="387"/>
      <c r="L57" s="387"/>
      <c r="M57" s="387"/>
      <c r="N57" s="387"/>
      <c r="O57" s="387"/>
      <c r="P57" s="387"/>
      <c r="Q57" s="390">
        <f t="shared" si="0"/>
        <v>1</v>
      </c>
      <c r="R57" s="395">
        <v>10</v>
      </c>
      <c r="S57" s="402">
        <v>10</v>
      </c>
    </row>
    <row r="58" spans="1:19" s="385" customFormat="1" ht="40.049999999999997" customHeight="1" thickBot="1">
      <c r="A58" s="418"/>
      <c r="B58" s="421"/>
      <c r="C58" s="387" t="s">
        <v>344</v>
      </c>
      <c r="D58" s="396" t="s">
        <v>444</v>
      </c>
      <c r="E58" s="397" t="s">
        <v>445</v>
      </c>
      <c r="F58" s="398">
        <v>3</v>
      </c>
      <c r="G58" s="398"/>
      <c r="H58" s="398"/>
      <c r="I58" s="398"/>
      <c r="J58" s="398"/>
      <c r="K58" s="398"/>
      <c r="L58" s="398"/>
      <c r="M58" s="398"/>
      <c r="N58" s="398"/>
      <c r="O58" s="398"/>
      <c r="P58" s="398"/>
      <c r="Q58" s="390">
        <f t="shared" si="0"/>
        <v>3</v>
      </c>
      <c r="R58" s="399">
        <v>8</v>
      </c>
      <c r="S58" s="402">
        <v>24</v>
      </c>
    </row>
    <row r="59" spans="1:19" s="385" customFormat="1" ht="40.049999999999997" customHeight="1" thickBot="1">
      <c r="A59" s="403"/>
      <c r="B59" s="404"/>
      <c r="C59" s="404"/>
      <c r="D59" s="405"/>
      <c r="E59" s="406"/>
      <c r="F59" s="407">
        <f t="shared" ref="F59:O59" si="2">SUM(F4:F58)</f>
        <v>16</v>
      </c>
      <c r="G59" s="407">
        <f t="shared" si="2"/>
        <v>17</v>
      </c>
      <c r="H59" s="407">
        <f t="shared" si="2"/>
        <v>16</v>
      </c>
      <c r="I59" s="407">
        <f t="shared" si="2"/>
        <v>14</v>
      </c>
      <c r="J59" s="407">
        <f t="shared" si="2"/>
        <v>12</v>
      </c>
      <c r="K59" s="407">
        <f t="shared" si="2"/>
        <v>12</v>
      </c>
      <c r="L59" s="407">
        <f t="shared" si="2"/>
        <v>14</v>
      </c>
      <c r="M59" s="407">
        <f t="shared" si="2"/>
        <v>14</v>
      </c>
      <c r="N59" s="407">
        <f t="shared" si="2"/>
        <v>12</v>
      </c>
      <c r="O59" s="407">
        <f t="shared" si="2"/>
        <v>14</v>
      </c>
      <c r="P59" s="407">
        <f>SUM(P4:P58)</f>
        <v>15</v>
      </c>
      <c r="Q59" s="407">
        <f>SUM(Q4:Q58)</f>
        <v>156</v>
      </c>
      <c r="R59" s="407"/>
      <c r="S59" s="408">
        <f>SUM(S4:S58)</f>
        <v>3322</v>
      </c>
    </row>
  </sheetData>
  <autoFilter ref="A3:S59" xr:uid="{C2AED56B-F045-418D-B07D-1DE24AC2A2BE}"/>
  <mergeCells count="21">
    <mergeCell ref="S2:S3"/>
    <mergeCell ref="A4:A46"/>
    <mergeCell ref="B4:B18"/>
    <mergeCell ref="A2:A3"/>
    <mergeCell ref="B2:B3"/>
    <mergeCell ref="C2:C3"/>
    <mergeCell ref="D2:D3"/>
    <mergeCell ref="E2:E3"/>
    <mergeCell ref="B19:B28"/>
    <mergeCell ref="G26:P26"/>
    <mergeCell ref="G32:P32"/>
    <mergeCell ref="G34:P34"/>
    <mergeCell ref="F2:P2"/>
    <mergeCell ref="Q2:Q3"/>
    <mergeCell ref="R2:R3"/>
    <mergeCell ref="A54:A58"/>
    <mergeCell ref="B54:B58"/>
    <mergeCell ref="B29:B46"/>
    <mergeCell ref="A47:A53"/>
    <mergeCell ref="B47:B51"/>
    <mergeCell ref="B52:B53"/>
  </mergeCells>
  <phoneticPr fontId="29"/>
  <printOptions horizontalCentered="1"/>
  <pageMargins left="0.78740157480314965" right="0.78740157480314965" top="0.74803149606299213" bottom="0.74803149606299213" header="0.31496062992125984" footer="0.31496062992125984"/>
  <pageSetup paperSize="9" scale="39" fitToHeight="0" orientation="portrait" r:id="rId1"/>
  <rowBreaks count="1" manualBreakCount="1">
    <brk id="46" max="2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A1:B9"/>
  <sheetViews>
    <sheetView tabSelected="1" view="pageBreakPreview" zoomScaleNormal="100" zoomScaleSheetLayoutView="100" workbookViewId="0">
      <selection activeCell="C1" sqref="C1"/>
    </sheetView>
  </sheetViews>
  <sheetFormatPr defaultColWidth="9" defaultRowHeight="20.100000000000001" customHeight="1"/>
  <cols>
    <col min="1" max="1" width="19.59765625" style="4" customWidth="1"/>
    <col min="2" max="2" width="63.8984375" style="5" customWidth="1"/>
    <col min="3" max="16384" width="9" style="4"/>
  </cols>
  <sheetData>
    <row r="1" spans="1:2" ht="25.05" customHeight="1">
      <c r="A1" s="3" t="s">
        <v>34</v>
      </c>
    </row>
    <row r="2" spans="1:2" ht="25.05" customHeight="1"/>
    <row r="3" spans="1:2" ht="25.05" customHeight="1">
      <c r="A3" s="100" t="s">
        <v>45</v>
      </c>
      <c r="B3" s="96"/>
    </row>
    <row r="4" spans="1:2" ht="25.05" customHeight="1">
      <c r="A4" s="102" t="s">
        <v>345</v>
      </c>
      <c r="B4" s="97" t="str">
        <f>_xlfn.IFNA(VLOOKUP(B3,令和9年度講予定科目一覧!C4:D58,2,FALSE),"")</f>
        <v/>
      </c>
    </row>
    <row r="5" spans="1:2" ht="25.05" customHeight="1">
      <c r="A5" s="100" t="s">
        <v>35</v>
      </c>
      <c r="B5" s="99"/>
    </row>
    <row r="6" spans="1:2" ht="25.05" customHeight="1">
      <c r="A6" s="101" t="s">
        <v>359</v>
      </c>
      <c r="B6" s="98"/>
    </row>
    <row r="7" spans="1:2" ht="25.05" customHeight="1">
      <c r="A7" s="101" t="s">
        <v>205</v>
      </c>
      <c r="B7" s="98"/>
    </row>
    <row r="8" spans="1:2" ht="25.05" customHeight="1">
      <c r="A8" s="101" t="s">
        <v>269</v>
      </c>
      <c r="B8" s="98"/>
    </row>
    <row r="9" spans="1:2" ht="25.05" customHeight="1">
      <c r="A9" s="100" t="s">
        <v>40</v>
      </c>
      <c r="B9" s="98"/>
    </row>
  </sheetData>
  <phoneticPr fontId="29"/>
  <pageMargins left="0.78740157480314965" right="0.78740157480314965" top="0.78740157480314965" bottom="0.59055118110236227" header="0.51181102362204722" footer="0.51181102362204722"/>
  <pageSetup paperSize="9" scale="90" orientation="portrait" blackAndWhite="1"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F8A82F-F068-41DE-AB5F-B454AB88D73C}">
          <x14:formula1>
            <xm:f>令和9年度講予定科目一覧!$C$4:$C$58</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DD51F-EDB1-44CA-B770-1D1BA725AC36}">
  <sheetPr codeName="Sheet3">
    <pageSetUpPr fitToPage="1"/>
  </sheetPr>
  <dimension ref="B1:P36"/>
  <sheetViews>
    <sheetView showZeros="0" view="pageBreakPreview" zoomScaleNormal="100" zoomScaleSheetLayoutView="100" workbookViewId="0">
      <selection activeCell="K1" sqref="K1"/>
    </sheetView>
  </sheetViews>
  <sheetFormatPr defaultColWidth="9" defaultRowHeight="13.2"/>
  <cols>
    <col min="1" max="1" width="1.296875" style="3" customWidth="1"/>
    <col min="2" max="2" width="20.69921875" style="3" customWidth="1"/>
    <col min="3" max="9" width="9.59765625" style="3" customWidth="1"/>
    <col min="10" max="10" width="1.296875" style="3" customWidth="1"/>
    <col min="11" max="16384" width="9" style="3"/>
  </cols>
  <sheetData>
    <row r="1" spans="2:16" ht="22.05" customHeight="1">
      <c r="B1" s="492" t="s">
        <v>0</v>
      </c>
      <c r="C1" s="492"/>
      <c r="D1" s="492"/>
      <c r="E1" s="492"/>
      <c r="F1" s="492"/>
      <c r="G1" s="492"/>
      <c r="H1" s="492"/>
      <c r="I1" s="492"/>
      <c r="J1" s="196"/>
    </row>
    <row r="2" spans="2:16" ht="27" customHeight="1">
      <c r="B2" s="493" t="s">
        <v>201</v>
      </c>
      <c r="C2" s="493"/>
      <c r="D2" s="493"/>
      <c r="E2" s="493"/>
      <c r="F2" s="493"/>
      <c r="G2" s="493"/>
      <c r="H2" s="493"/>
      <c r="I2" s="493"/>
      <c r="J2" s="197"/>
    </row>
    <row r="3" spans="2:16" ht="10.050000000000001" customHeight="1">
      <c r="B3" s="198"/>
      <c r="C3" s="198"/>
      <c r="D3" s="198"/>
      <c r="E3" s="198"/>
      <c r="F3" s="198"/>
      <c r="G3" s="494"/>
      <c r="H3" s="494"/>
      <c r="I3" s="494"/>
      <c r="J3" s="198"/>
    </row>
    <row r="4" spans="2:16" ht="25.05" customHeight="1">
      <c r="B4" s="199"/>
      <c r="C4" s="199"/>
      <c r="D4" s="199"/>
      <c r="E4" s="199"/>
      <c r="F4" s="199"/>
      <c r="G4" s="495">
        <f>共通入力シート!B5</f>
        <v>0</v>
      </c>
      <c r="H4" s="495"/>
      <c r="I4" s="495"/>
      <c r="J4" s="200"/>
    </row>
    <row r="5" spans="2:16" ht="22.05" customHeight="1">
      <c r="B5" s="496" t="s">
        <v>238</v>
      </c>
      <c r="C5" s="496"/>
      <c r="D5" s="496"/>
      <c r="E5" s="496"/>
      <c r="F5" s="496"/>
      <c r="G5" s="496"/>
      <c r="H5" s="496"/>
      <c r="I5" s="496"/>
      <c r="J5" s="201"/>
    </row>
    <row r="6" spans="2:16" ht="10.050000000000001" customHeight="1">
      <c r="B6" s="202"/>
      <c r="C6" s="25"/>
      <c r="D6" s="25"/>
      <c r="E6" s="25"/>
      <c r="F6" s="25"/>
      <c r="G6" s="25"/>
      <c r="H6" s="25"/>
      <c r="I6" s="25"/>
      <c r="J6" s="25"/>
    </row>
    <row r="7" spans="2:16" ht="25.05" customHeight="1">
      <c r="B7" s="25"/>
      <c r="C7" s="497" t="s">
        <v>360</v>
      </c>
      <c r="D7" s="497"/>
      <c r="E7" s="498">
        <f>共通入力シート!B6</f>
        <v>0</v>
      </c>
      <c r="F7" s="498"/>
      <c r="G7" s="498"/>
      <c r="H7" s="498"/>
      <c r="I7" s="498"/>
      <c r="J7" s="136"/>
    </row>
    <row r="8" spans="2:16" ht="25.05" customHeight="1">
      <c r="B8" s="25"/>
      <c r="C8" s="497" t="s">
        <v>206</v>
      </c>
      <c r="D8" s="497"/>
      <c r="E8" s="498">
        <f>共通入力シート!B7</f>
        <v>0</v>
      </c>
      <c r="F8" s="498"/>
      <c r="G8" s="498"/>
      <c r="H8" s="498"/>
      <c r="I8" s="498"/>
      <c r="J8" s="136"/>
    </row>
    <row r="9" spans="2:16" ht="25.05" customHeight="1">
      <c r="B9" s="25"/>
      <c r="C9" s="497" t="s">
        <v>192</v>
      </c>
      <c r="D9" s="497"/>
      <c r="E9" s="498">
        <f>共通入力シート!B8</f>
        <v>0</v>
      </c>
      <c r="F9" s="498"/>
      <c r="G9" s="498"/>
      <c r="H9" s="498"/>
      <c r="I9" s="498"/>
      <c r="J9" s="136"/>
    </row>
    <row r="10" spans="2:16" ht="10.050000000000001" customHeight="1">
      <c r="B10" s="203"/>
      <c r="C10" s="499"/>
      <c r="D10" s="499"/>
      <c r="E10" s="499"/>
      <c r="F10" s="499"/>
      <c r="G10" s="499"/>
      <c r="H10" s="499"/>
      <c r="I10" s="499"/>
      <c r="J10" s="204"/>
    </row>
    <row r="11" spans="2:16" ht="22.05" customHeight="1" thickBot="1">
      <c r="B11" s="491" t="s">
        <v>237</v>
      </c>
      <c r="C11" s="491"/>
      <c r="D11" s="491"/>
      <c r="E11" s="491"/>
      <c r="F11" s="491"/>
      <c r="G11" s="491"/>
      <c r="H11" s="491"/>
      <c r="I11" s="491"/>
      <c r="J11" s="201"/>
    </row>
    <row r="12" spans="2:16" ht="30" customHeight="1">
      <c r="B12" s="205" t="s">
        <v>348</v>
      </c>
      <c r="C12" s="149" t="s">
        <v>4</v>
      </c>
      <c r="D12" s="206" t="s">
        <v>36</v>
      </c>
      <c r="E12" s="207"/>
      <c r="F12" s="149" t="s">
        <v>4</v>
      </c>
      <c r="G12" s="206" t="s">
        <v>37</v>
      </c>
      <c r="H12" s="206"/>
      <c r="I12" s="208"/>
      <c r="J12" s="209"/>
    </row>
    <row r="13" spans="2:16" ht="30" customHeight="1">
      <c r="B13" s="210" t="s">
        <v>193</v>
      </c>
      <c r="C13" s="461">
        <f>共通入力シート!B3</f>
        <v>0</v>
      </c>
      <c r="D13" s="462"/>
      <c r="E13" s="463" t="s">
        <v>223</v>
      </c>
      <c r="F13" s="464"/>
      <c r="G13" s="465"/>
      <c r="H13" s="465"/>
      <c r="I13" s="211" t="s">
        <v>212</v>
      </c>
      <c r="J13" s="212"/>
    </row>
    <row r="14" spans="2:16" ht="19.95" customHeight="1">
      <c r="B14" s="443" t="s">
        <v>396</v>
      </c>
      <c r="C14" s="213" t="s">
        <v>213</v>
      </c>
      <c r="D14" s="214" t="s">
        <v>214</v>
      </c>
      <c r="E14" s="214" t="s">
        <v>215</v>
      </c>
      <c r="F14" s="214" t="s">
        <v>216</v>
      </c>
      <c r="G14" s="214" t="s">
        <v>217</v>
      </c>
      <c r="H14" s="214" t="s">
        <v>218</v>
      </c>
      <c r="I14" s="215" t="s">
        <v>219</v>
      </c>
      <c r="J14" s="216"/>
      <c r="P14" s="3" t="s">
        <v>108</v>
      </c>
    </row>
    <row r="15" spans="2:16" ht="49.8" customHeight="1">
      <c r="B15" s="444"/>
      <c r="C15" s="150"/>
      <c r="D15" s="151"/>
      <c r="E15" s="151"/>
      <c r="F15" s="151"/>
      <c r="G15" s="151"/>
      <c r="H15" s="151"/>
      <c r="I15" s="152"/>
      <c r="J15" s="217"/>
    </row>
    <row r="16" spans="2:16" ht="19.95" customHeight="1">
      <c r="B16" s="444"/>
      <c r="C16" s="114" t="s">
        <v>220</v>
      </c>
      <c r="D16" s="114" t="s">
        <v>221</v>
      </c>
      <c r="E16" s="114" t="s">
        <v>222</v>
      </c>
      <c r="F16" s="481" t="s">
        <v>346</v>
      </c>
      <c r="G16" s="482"/>
      <c r="H16" s="483"/>
      <c r="I16" s="479"/>
      <c r="J16" s="217"/>
    </row>
    <row r="17" spans="2:11" ht="49.95" customHeight="1">
      <c r="B17" s="445"/>
      <c r="C17" s="151"/>
      <c r="D17" s="151"/>
      <c r="E17" s="151"/>
      <c r="F17" s="484"/>
      <c r="G17" s="485"/>
      <c r="H17" s="486"/>
      <c r="I17" s="480"/>
      <c r="J17" s="218"/>
    </row>
    <row r="18" spans="2:11" ht="30" customHeight="1">
      <c r="B18" s="219" t="s">
        <v>203</v>
      </c>
      <c r="C18" s="470" t="str">
        <f>共通入力シート!B4</f>
        <v/>
      </c>
      <c r="D18" s="471"/>
      <c r="E18" s="471"/>
      <c r="F18" s="471"/>
      <c r="G18" s="471"/>
      <c r="H18" s="471"/>
      <c r="I18" s="472"/>
      <c r="J18" s="220"/>
    </row>
    <row r="19" spans="2:11" ht="30" customHeight="1">
      <c r="B19" s="221" t="s">
        <v>204</v>
      </c>
      <c r="C19" s="473">
        <f>共通入力シート!B9</f>
        <v>0</v>
      </c>
      <c r="D19" s="474"/>
      <c r="E19" s="474"/>
      <c r="F19" s="474"/>
      <c r="G19" s="474"/>
      <c r="H19" s="474"/>
      <c r="I19" s="475"/>
      <c r="J19" s="201"/>
    </row>
    <row r="20" spans="2:11" ht="33" customHeight="1">
      <c r="B20" s="222" t="s">
        <v>224</v>
      </c>
      <c r="C20" s="223"/>
      <c r="D20" s="224"/>
      <c r="E20" s="153" t="e">
        <f>VLOOKUP(C13,令和9年度講予定科目一覧!C4:R58,16,FALSE)</f>
        <v>#N/A</v>
      </c>
      <c r="F20" s="225" t="s">
        <v>96</v>
      </c>
      <c r="G20" s="154" t="s">
        <v>108</v>
      </c>
      <c r="H20" s="132"/>
      <c r="I20" s="226"/>
      <c r="J20" s="25"/>
      <c r="K20" s="7"/>
    </row>
    <row r="21" spans="2:11" ht="22.05" customHeight="1">
      <c r="B21" s="227" t="s">
        <v>67</v>
      </c>
      <c r="C21" s="476" t="s">
        <v>270</v>
      </c>
      <c r="D21" s="477"/>
      <c r="E21" s="477"/>
      <c r="F21" s="477"/>
      <c r="G21" s="477"/>
      <c r="H21" s="477"/>
      <c r="I21" s="478"/>
      <c r="J21" s="228"/>
    </row>
    <row r="22" spans="2:11" ht="25.2" customHeight="1">
      <c r="B22" s="441" t="s">
        <v>225</v>
      </c>
      <c r="C22" s="487"/>
      <c r="D22" s="489" t="s">
        <v>392</v>
      </c>
      <c r="E22" s="489"/>
      <c r="F22" s="489"/>
      <c r="G22" s="489"/>
      <c r="H22" s="489"/>
      <c r="I22" s="490"/>
      <c r="J22" s="199"/>
    </row>
    <row r="23" spans="2:11" ht="25.2" customHeight="1">
      <c r="B23" s="442"/>
      <c r="C23" s="488"/>
      <c r="D23" s="489"/>
      <c r="E23" s="489"/>
      <c r="F23" s="489"/>
      <c r="G23" s="489"/>
      <c r="H23" s="489"/>
      <c r="I23" s="490"/>
      <c r="J23" s="229"/>
    </row>
    <row r="24" spans="2:11" ht="30" customHeight="1">
      <c r="B24" s="459" t="s">
        <v>271</v>
      </c>
      <c r="C24" s="230"/>
      <c r="D24" s="231"/>
      <c r="E24" s="466">
        <f>'A-16'!D18</f>
        <v>0</v>
      </c>
      <c r="F24" s="466"/>
      <c r="G24" s="232" t="s">
        <v>38</v>
      </c>
      <c r="H24" s="140"/>
      <c r="I24" s="141"/>
      <c r="J24" s="199"/>
    </row>
    <row r="25" spans="2:11" ht="22.05" customHeight="1">
      <c r="B25" s="460"/>
      <c r="C25" s="467" t="s">
        <v>100</v>
      </c>
      <c r="D25" s="468"/>
      <c r="E25" s="468"/>
      <c r="F25" s="468"/>
      <c r="G25" s="468"/>
      <c r="H25" s="468"/>
      <c r="I25" s="469"/>
      <c r="J25" s="233"/>
    </row>
    <row r="26" spans="2:11" ht="30" customHeight="1" thickBot="1">
      <c r="B26" s="234" t="s">
        <v>226</v>
      </c>
      <c r="C26" s="450" t="s">
        <v>363</v>
      </c>
      <c r="D26" s="450"/>
      <c r="E26" s="450"/>
      <c r="F26" s="450"/>
      <c r="G26" s="450"/>
      <c r="H26" s="450"/>
      <c r="I26" s="451"/>
      <c r="J26" s="201"/>
    </row>
    <row r="27" spans="2:11" ht="15" customHeight="1" thickBot="1">
      <c r="B27" s="235"/>
      <c r="C27" s="25"/>
      <c r="D27" s="25"/>
      <c r="E27" s="25"/>
      <c r="F27" s="25"/>
      <c r="G27" s="25"/>
      <c r="H27" s="25"/>
      <c r="I27" s="25"/>
      <c r="J27" s="25"/>
    </row>
    <row r="28" spans="2:11" ht="33" customHeight="1">
      <c r="B28" s="452" t="s">
        <v>349</v>
      </c>
      <c r="C28" s="453"/>
      <c r="D28" s="453"/>
      <c r="E28" s="453"/>
      <c r="F28" s="236" t="s">
        <v>104</v>
      </c>
      <c r="G28" s="366" t="s">
        <v>39</v>
      </c>
      <c r="H28" s="236" t="s">
        <v>105</v>
      </c>
      <c r="I28" s="367" t="s">
        <v>39</v>
      </c>
      <c r="J28" s="237"/>
    </row>
    <row r="29" spans="2:11" ht="22.05" customHeight="1">
      <c r="B29" s="238" t="s">
        <v>97</v>
      </c>
      <c r="C29" s="239"/>
      <c r="D29" s="239"/>
      <c r="E29" s="239"/>
      <c r="F29" s="239"/>
      <c r="G29" s="239"/>
      <c r="H29" s="239"/>
      <c r="I29" s="240"/>
      <c r="J29" s="25"/>
    </row>
    <row r="30" spans="2:11" ht="30" customHeight="1">
      <c r="B30" s="241" t="s">
        <v>230</v>
      </c>
      <c r="C30" s="242"/>
      <c r="D30" s="242"/>
      <c r="E30" s="454"/>
      <c r="F30" s="454"/>
      <c r="G30" s="243" t="s">
        <v>96</v>
      </c>
      <c r="H30" s="242"/>
      <c r="I30" s="244"/>
      <c r="J30" s="25"/>
    </row>
    <row r="31" spans="2:11" ht="30" customHeight="1" thickBot="1">
      <c r="B31" s="245" t="s">
        <v>231</v>
      </c>
      <c r="C31" s="455"/>
      <c r="D31" s="456"/>
      <c r="E31" s="456" t="s">
        <v>200</v>
      </c>
      <c r="F31" s="456"/>
      <c r="G31" s="456"/>
      <c r="H31" s="456"/>
      <c r="I31" s="457"/>
      <c r="J31" s="25"/>
    </row>
    <row r="32" spans="2:11" ht="15" customHeight="1">
      <c r="B32" s="201"/>
      <c r="C32" s="246"/>
      <c r="D32" s="246"/>
      <c r="E32" s="246"/>
      <c r="F32" s="246"/>
      <c r="G32" s="246"/>
      <c r="H32" s="246"/>
      <c r="I32" s="246"/>
      <c r="J32" s="246"/>
    </row>
    <row r="33" spans="2:10" ht="40.950000000000003" customHeight="1" thickBot="1">
      <c r="B33" s="458" t="s">
        <v>364</v>
      </c>
      <c r="C33" s="458"/>
      <c r="D33" s="458"/>
      <c r="E33" s="458"/>
      <c r="F33" s="458"/>
      <c r="G33" s="458"/>
      <c r="H33" s="458"/>
      <c r="I33" s="458"/>
      <c r="J33" s="25"/>
    </row>
    <row r="34" spans="2:10" ht="22.2" customHeight="1">
      <c r="B34" s="247" t="s">
        <v>232</v>
      </c>
      <c r="C34" s="446" t="s">
        <v>3</v>
      </c>
      <c r="D34" s="446"/>
      <c r="E34" s="446"/>
      <c r="F34" s="446"/>
      <c r="G34" s="446"/>
      <c r="H34" s="446"/>
      <c r="I34" s="447"/>
      <c r="J34" s="248"/>
    </row>
    <row r="35" spans="2:10" ht="40.049999999999997" customHeight="1" thickBot="1">
      <c r="B35" s="341"/>
      <c r="C35" s="448"/>
      <c r="D35" s="448"/>
      <c r="E35" s="448"/>
      <c r="F35" s="448"/>
      <c r="G35" s="448"/>
      <c r="H35" s="448"/>
      <c r="I35" s="449"/>
      <c r="J35" s="249"/>
    </row>
    <row r="36" spans="2:10" ht="18.75" customHeight="1">
      <c r="B36" s="250" t="s">
        <v>98</v>
      </c>
      <c r="C36" s="250"/>
      <c r="D36" s="25"/>
      <c r="E36" s="25"/>
      <c r="F36" s="25"/>
      <c r="G36" s="25"/>
      <c r="H36" s="25"/>
      <c r="I36" s="25"/>
      <c r="J36" s="25"/>
    </row>
  </sheetData>
  <mergeCells count="36">
    <mergeCell ref="B11:I11"/>
    <mergeCell ref="B1:I1"/>
    <mergeCell ref="B2:I2"/>
    <mergeCell ref="G3:I3"/>
    <mergeCell ref="G4:I4"/>
    <mergeCell ref="B5:I5"/>
    <mergeCell ref="C7:D7"/>
    <mergeCell ref="E7:I7"/>
    <mergeCell ref="C8:D8"/>
    <mergeCell ref="E8:I8"/>
    <mergeCell ref="C9:D9"/>
    <mergeCell ref="E9:I9"/>
    <mergeCell ref="C10:I10"/>
    <mergeCell ref="C13:D13"/>
    <mergeCell ref="E13:F13"/>
    <mergeCell ref="G13:H13"/>
    <mergeCell ref="E24:F24"/>
    <mergeCell ref="C25:I25"/>
    <mergeCell ref="C18:I18"/>
    <mergeCell ref="C19:I19"/>
    <mergeCell ref="C21:I21"/>
    <mergeCell ref="I16:I17"/>
    <mergeCell ref="F16:H17"/>
    <mergeCell ref="C22:C23"/>
    <mergeCell ref="D22:I23"/>
    <mergeCell ref="B22:B23"/>
    <mergeCell ref="B14:B17"/>
    <mergeCell ref="C34:I34"/>
    <mergeCell ref="C35:I35"/>
    <mergeCell ref="C26:I26"/>
    <mergeCell ref="B28:E28"/>
    <mergeCell ref="E30:F30"/>
    <mergeCell ref="C31:D31"/>
    <mergeCell ref="E31:I31"/>
    <mergeCell ref="B33:I33"/>
    <mergeCell ref="B24:B25"/>
  </mergeCells>
  <phoneticPr fontId="29"/>
  <dataValidations count="6">
    <dataValidation type="list" allowBlank="1" showInputMessage="1" showErrorMessage="1" sqref="J15:J16" xr:uid="{D1A6D663-F57D-4102-91A3-D621EEBEA0C3}">
      <formula1>"　,○"</formula1>
    </dataValidation>
    <dataValidation type="list" allowBlank="1" showInputMessage="1" showErrorMessage="1" sqref="J17" xr:uid="{188E5733-BF7F-485C-8BAE-A67194798E8D}">
      <formula1>"　　,２か月,３か月,４か月,５か月,６か月"</formula1>
    </dataValidation>
    <dataValidation type="list" allowBlank="1" showInputMessage="1" showErrorMessage="1" sqref="G28 I28:J28" xr:uid="{8C751B75-44F1-4D35-938D-FD9AE04F320D}">
      <formula1>"□,☑"</formula1>
    </dataValidation>
    <dataValidation type="list" allowBlank="1" showInputMessage="1" showErrorMessage="1" sqref="E30:F30" xr:uid="{3F34D7AE-86BF-4B72-AFEC-CBD978C9E876}">
      <formula1>"3,4,5"</formula1>
    </dataValidation>
    <dataValidation type="list" allowBlank="1" showInputMessage="1" showErrorMessage="1" sqref="C12 F12" xr:uid="{3E948B59-89B9-4404-B65B-3984F0925076}">
      <formula1>"（〇）,（　）"</formula1>
    </dataValidation>
    <dataValidation type="list" allowBlank="1" showInputMessage="1" showErrorMessage="1" sqref="I16" xr:uid="{82852FBB-75E3-4B64-9957-269C031E80DD}">
      <formula1>"　,○,✕"</formula1>
    </dataValidation>
  </dataValidations>
  <printOptions horizontalCentered="1" verticalCentered="1"/>
  <pageMargins left="0.78740157480314965" right="0.78740157480314965" top="0.39370078740157483" bottom="0.39370078740157483" header="0.39370078740157483" footer="0.39370078740157483"/>
  <pageSetup paperSize="9" scale="81"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D76C1-9237-4F30-9F86-6C3CA8B4530D}">
  <sheetPr codeName="Sheet4">
    <pageSetUpPr fitToPage="1"/>
  </sheetPr>
  <dimension ref="B1:M30"/>
  <sheetViews>
    <sheetView showZeros="0" view="pageBreakPreview" zoomScaleNormal="100" zoomScaleSheetLayoutView="100" workbookViewId="0">
      <selection activeCell="L1" sqref="L1"/>
    </sheetView>
  </sheetViews>
  <sheetFormatPr defaultRowHeight="18"/>
  <cols>
    <col min="1" max="1" width="1.296875" customWidth="1"/>
    <col min="2" max="2" width="28.69921875" customWidth="1"/>
    <col min="3" max="3" width="10.19921875" customWidth="1"/>
    <col min="4" max="10" width="7.69921875" customWidth="1"/>
    <col min="11" max="11" width="1.296875" customWidth="1"/>
    <col min="13" max="13" width="4.8984375" hidden="1" customWidth="1"/>
  </cols>
  <sheetData>
    <row r="1" spans="2:13" ht="21.6" customHeight="1">
      <c r="B1" s="492" t="s">
        <v>127</v>
      </c>
      <c r="C1" s="492"/>
      <c r="D1" s="492"/>
      <c r="E1" s="492"/>
      <c r="F1" s="492"/>
      <c r="G1" s="492"/>
      <c r="H1" s="492"/>
      <c r="I1" s="492"/>
      <c r="J1" s="492"/>
    </row>
    <row r="2" spans="2:13" ht="27" customHeight="1">
      <c r="B2" s="494" t="s">
        <v>239</v>
      </c>
      <c r="C2" s="494"/>
      <c r="D2" s="494"/>
      <c r="E2" s="494"/>
      <c r="F2" s="494"/>
      <c r="G2" s="494"/>
      <c r="H2" s="494"/>
      <c r="I2" s="494"/>
      <c r="J2" s="494"/>
    </row>
    <row r="3" spans="2:13" ht="10.050000000000001" customHeight="1">
      <c r="B3" s="251"/>
      <c r="C3" s="252"/>
      <c r="D3" s="252"/>
      <c r="E3" s="252"/>
      <c r="F3" s="252"/>
      <c r="G3" s="252"/>
      <c r="H3" s="252"/>
      <c r="I3" s="252"/>
      <c r="J3" s="252"/>
    </row>
    <row r="4" spans="2:13" ht="25.05" customHeight="1">
      <c r="B4" s="199"/>
      <c r="C4" s="199"/>
      <c r="D4" s="199"/>
      <c r="E4" s="199"/>
      <c r="F4" s="199"/>
      <c r="G4" s="199"/>
      <c r="H4" s="495">
        <f>共通入力シート!B5</f>
        <v>0</v>
      </c>
      <c r="I4" s="495"/>
      <c r="J4" s="495"/>
    </row>
    <row r="5" spans="2:13" ht="22.05" customHeight="1">
      <c r="B5" s="496" t="s">
        <v>238</v>
      </c>
      <c r="C5" s="496"/>
      <c r="D5" s="496"/>
      <c r="E5" s="496"/>
      <c r="F5" s="496"/>
      <c r="G5" s="496"/>
      <c r="H5" s="496"/>
      <c r="I5" s="496"/>
      <c r="J5" s="496"/>
    </row>
    <row r="6" spans="2:13" ht="10.050000000000001" customHeight="1">
      <c r="B6" s="201"/>
      <c r="C6" s="201"/>
      <c r="D6" s="201"/>
      <c r="E6" s="201"/>
      <c r="F6" s="201"/>
      <c r="G6" s="201"/>
      <c r="H6" s="201"/>
      <c r="I6" s="201"/>
      <c r="J6" s="201"/>
    </row>
    <row r="7" spans="2:13" ht="25.05" customHeight="1">
      <c r="B7" s="199"/>
      <c r="C7" s="497" t="s">
        <v>360</v>
      </c>
      <c r="D7" s="497"/>
      <c r="E7" s="528">
        <f>共通入力シート!B6</f>
        <v>0</v>
      </c>
      <c r="F7" s="528"/>
      <c r="G7" s="528"/>
      <c r="H7" s="528"/>
      <c r="I7" s="528"/>
      <c r="J7" s="528"/>
    </row>
    <row r="8" spans="2:13" ht="25.05" customHeight="1">
      <c r="B8" s="199"/>
      <c r="C8" s="497" t="s">
        <v>206</v>
      </c>
      <c r="D8" s="497"/>
      <c r="E8" s="528">
        <f>共通入力シート!B7</f>
        <v>0</v>
      </c>
      <c r="F8" s="528"/>
      <c r="G8" s="528"/>
      <c r="H8" s="528"/>
      <c r="I8" s="528"/>
      <c r="J8" s="528"/>
    </row>
    <row r="9" spans="2:13" ht="25.05" customHeight="1">
      <c r="B9" s="199"/>
      <c r="C9" s="497" t="s">
        <v>192</v>
      </c>
      <c r="D9" s="497"/>
      <c r="E9" s="528">
        <f>共通入力シート!B8</f>
        <v>0</v>
      </c>
      <c r="F9" s="528"/>
      <c r="G9" s="528"/>
      <c r="H9" s="528"/>
      <c r="I9" s="528"/>
      <c r="J9" s="528"/>
    </row>
    <row r="10" spans="2:13" ht="10.050000000000001" customHeight="1">
      <c r="B10" s="202"/>
      <c r="C10" s="252"/>
      <c r="D10" s="252"/>
      <c r="E10" s="252"/>
      <c r="F10" s="252"/>
      <c r="G10" s="252"/>
      <c r="H10" s="252"/>
      <c r="I10" s="252"/>
      <c r="J10" s="252"/>
    </row>
    <row r="11" spans="2:13" ht="22.05" customHeight="1" thickBot="1">
      <c r="B11" s="529" t="s">
        <v>1</v>
      </c>
      <c r="C11" s="529"/>
      <c r="D11" s="529"/>
      <c r="E11" s="529"/>
      <c r="F11" s="529"/>
      <c r="G11" s="529"/>
      <c r="H11" s="529"/>
      <c r="I11" s="529"/>
      <c r="J11" s="529"/>
    </row>
    <row r="12" spans="2:13" ht="30" customHeight="1" thickBot="1">
      <c r="B12" s="205" t="s">
        <v>2</v>
      </c>
      <c r="C12" s="526" t="s">
        <v>128</v>
      </c>
      <c r="D12" s="526"/>
      <c r="E12" s="526"/>
      <c r="F12" s="526"/>
      <c r="G12" s="526"/>
      <c r="H12" s="526"/>
      <c r="I12" s="526"/>
      <c r="J12" s="527"/>
    </row>
    <row r="13" spans="2:13" ht="25.05" customHeight="1" thickBot="1">
      <c r="B13" s="210" t="s">
        <v>241</v>
      </c>
      <c r="C13" s="516" t="s">
        <v>129</v>
      </c>
      <c r="D13" s="517"/>
      <c r="E13" s="517"/>
      <c r="F13" s="517"/>
      <c r="G13" s="517"/>
      <c r="H13" s="518"/>
      <c r="I13" s="142" t="s">
        <v>4</v>
      </c>
      <c r="J13" s="143"/>
      <c r="M13" s="371">
        <f>共通入力シート!B3</f>
        <v>0</v>
      </c>
    </row>
    <row r="14" spans="2:13" ht="25.05" customHeight="1">
      <c r="B14" s="519" t="s">
        <v>366</v>
      </c>
      <c r="C14" s="520" t="s">
        <v>130</v>
      </c>
      <c r="D14" s="521"/>
      <c r="E14" s="521"/>
      <c r="F14" s="521"/>
      <c r="G14" s="521"/>
      <c r="H14" s="522"/>
      <c r="I14" s="144" t="s">
        <v>4</v>
      </c>
      <c r="J14" s="145"/>
    </row>
    <row r="15" spans="2:13" ht="25.05" customHeight="1">
      <c r="B15" s="519"/>
      <c r="C15" s="520" t="s">
        <v>131</v>
      </c>
      <c r="D15" s="521"/>
      <c r="E15" s="521"/>
      <c r="F15" s="521"/>
      <c r="G15" s="521"/>
      <c r="H15" s="522"/>
      <c r="I15" s="144" t="s">
        <v>4</v>
      </c>
      <c r="J15" s="146" t="s">
        <v>132</v>
      </c>
    </row>
    <row r="16" spans="2:13" ht="25.05" customHeight="1">
      <c r="B16" s="519"/>
      <c r="C16" s="520" t="s">
        <v>202</v>
      </c>
      <c r="D16" s="521"/>
      <c r="E16" s="521"/>
      <c r="F16" s="521"/>
      <c r="G16" s="521"/>
      <c r="H16" s="522"/>
      <c r="I16" s="144" t="s">
        <v>4</v>
      </c>
      <c r="J16" s="146" t="s">
        <v>132</v>
      </c>
    </row>
    <row r="17" spans="2:10" ht="25.05" customHeight="1">
      <c r="B17" s="519"/>
      <c r="C17" s="520" t="s">
        <v>133</v>
      </c>
      <c r="D17" s="521"/>
      <c r="E17" s="521"/>
      <c r="F17" s="521"/>
      <c r="G17" s="521"/>
      <c r="H17" s="522"/>
      <c r="I17" s="144" t="s">
        <v>4</v>
      </c>
      <c r="J17" s="146" t="s">
        <v>132</v>
      </c>
    </row>
    <row r="18" spans="2:10" ht="25.05" customHeight="1">
      <c r="B18" s="519"/>
      <c r="C18" s="523" t="s">
        <v>272</v>
      </c>
      <c r="D18" s="524"/>
      <c r="E18" s="524"/>
      <c r="F18" s="524"/>
      <c r="G18" s="524"/>
      <c r="H18" s="525"/>
      <c r="I18" s="147"/>
      <c r="J18" s="148"/>
    </row>
    <row r="19" spans="2:10" ht="33" customHeight="1">
      <c r="B19" s="372" t="s">
        <v>240</v>
      </c>
      <c r="C19" s="108" t="s">
        <v>229</v>
      </c>
      <c r="D19" s="155" t="b">
        <f>IF(M13="L01",15,IF(M13="L02",19,IF(M13="L03",10,IF(M13="L04",10,IF(M13="L05",8)))))</f>
        <v>0</v>
      </c>
      <c r="E19" s="155" t="b">
        <f>IF(M13="L01",13,IF(M13="L02",18,IF(M13="L03","",IF(M13="L04","",IF(M13="L05","")))))</f>
        <v>0</v>
      </c>
      <c r="F19" s="155" t="b">
        <f>IF(M13="L01",9,IF(M13="L02",17,IF(M13="L03","",IF(M13="L04","",IF(M13="L05","")))))</f>
        <v>0</v>
      </c>
      <c r="G19" s="155" t="b">
        <f>IF(M13="L01",8,IF(M13="L02",9,IF(M13="L03","",IF(M13="L04","",IF(M13="L05","")))))</f>
        <v>0</v>
      </c>
      <c r="H19" s="155" t="str">
        <f>IF(M13="L02",8,"")</f>
        <v/>
      </c>
      <c r="I19" s="155" t="str">
        <f>IF(M13="L02",7,"")</f>
        <v/>
      </c>
      <c r="J19" s="373" t="str">
        <f>IF(M13="L02",5,"")</f>
        <v/>
      </c>
    </row>
    <row r="20" spans="2:10" ht="33" customHeight="1">
      <c r="B20" s="109" t="s">
        <v>242</v>
      </c>
      <c r="C20" s="110" t="s">
        <v>211</v>
      </c>
      <c r="D20" s="157"/>
      <c r="E20" s="157"/>
      <c r="F20" s="157"/>
      <c r="G20" s="157"/>
      <c r="H20" s="157"/>
      <c r="I20" s="157"/>
      <c r="J20" s="158"/>
    </row>
    <row r="21" spans="2:10" ht="33" customHeight="1">
      <c r="B21" s="111" t="s">
        <v>274</v>
      </c>
      <c r="C21" s="112" t="s">
        <v>273</v>
      </c>
      <c r="D21" s="157"/>
      <c r="E21" s="157"/>
      <c r="F21" s="157"/>
      <c r="G21" s="157"/>
      <c r="H21" s="157"/>
      <c r="I21" s="157"/>
      <c r="J21" s="158"/>
    </row>
    <row r="22" spans="2:10" ht="33" customHeight="1">
      <c r="B22" s="113" t="s">
        <v>243</v>
      </c>
      <c r="C22" s="114" t="s">
        <v>106</v>
      </c>
      <c r="D22" s="507" t="s">
        <v>347</v>
      </c>
      <c r="E22" s="508"/>
      <c r="F22" s="129"/>
      <c r="G22" s="129"/>
      <c r="H22" s="129"/>
      <c r="I22" s="129"/>
      <c r="J22" s="130"/>
    </row>
    <row r="23" spans="2:10" ht="30" customHeight="1">
      <c r="B23" s="210" t="s">
        <v>134</v>
      </c>
      <c r="C23" s="509">
        <f>共通入力シート!B9</f>
        <v>0</v>
      </c>
      <c r="D23" s="510"/>
      <c r="E23" s="510"/>
      <c r="F23" s="510"/>
      <c r="G23" s="510"/>
      <c r="H23" s="510"/>
      <c r="I23" s="510"/>
      <c r="J23" s="511"/>
    </row>
    <row r="24" spans="2:10" ht="30" customHeight="1">
      <c r="B24" s="221" t="s">
        <v>352</v>
      </c>
      <c r="C24" s="512" t="s">
        <v>353</v>
      </c>
      <c r="D24" s="513"/>
      <c r="E24" s="513"/>
      <c r="F24" s="513"/>
      <c r="G24" s="513"/>
      <c r="H24" s="513"/>
      <c r="I24" s="513"/>
      <c r="J24" s="514"/>
    </row>
    <row r="25" spans="2:10" ht="25.05" customHeight="1" thickBot="1">
      <c r="B25" s="441" t="s">
        <v>227</v>
      </c>
      <c r="C25" s="131" t="s">
        <v>39</v>
      </c>
      <c r="D25" s="132" t="s">
        <v>135</v>
      </c>
      <c r="E25" s="133"/>
      <c r="F25" s="133"/>
      <c r="G25" s="133"/>
      <c r="H25" s="133"/>
      <c r="I25" s="133"/>
      <c r="J25" s="134"/>
    </row>
    <row r="26" spans="2:10" ht="25.05" customHeight="1">
      <c r="B26" s="515"/>
      <c r="C26" s="135" t="s">
        <v>39</v>
      </c>
      <c r="D26" s="25" t="s">
        <v>136</v>
      </c>
      <c r="E26" s="136"/>
      <c r="F26" s="137"/>
      <c r="G26" s="137"/>
      <c r="H26" s="137"/>
      <c r="I26" s="137"/>
      <c r="J26" s="138"/>
    </row>
    <row r="27" spans="2:10" ht="30" customHeight="1">
      <c r="B27" s="443" t="s">
        <v>275</v>
      </c>
      <c r="C27" s="139"/>
      <c r="D27" s="500">
        <f>'A-16'!D18</f>
        <v>0</v>
      </c>
      <c r="E27" s="500"/>
      <c r="F27" s="500"/>
      <c r="G27" s="140" t="s">
        <v>50</v>
      </c>
      <c r="H27" s="140"/>
      <c r="I27" s="140"/>
      <c r="J27" s="141"/>
    </row>
    <row r="28" spans="2:10" ht="22.05" customHeight="1">
      <c r="B28" s="445"/>
      <c r="C28" s="501" t="s">
        <v>397</v>
      </c>
      <c r="D28" s="502"/>
      <c r="E28" s="502"/>
      <c r="F28" s="502"/>
      <c r="G28" s="502"/>
      <c r="H28" s="502"/>
      <c r="I28" s="502"/>
      <c r="J28" s="503"/>
    </row>
    <row r="29" spans="2:10" ht="30" customHeight="1" thickBot="1">
      <c r="B29" s="253" t="s">
        <v>228</v>
      </c>
      <c r="C29" s="504" t="s">
        <v>365</v>
      </c>
      <c r="D29" s="505"/>
      <c r="E29" s="505"/>
      <c r="F29" s="505"/>
      <c r="G29" s="505"/>
      <c r="H29" s="505"/>
      <c r="I29" s="505"/>
      <c r="J29" s="506"/>
    </row>
    <row r="30" spans="2:10">
      <c r="B30" s="254" t="s">
        <v>137</v>
      </c>
      <c r="C30" s="254"/>
      <c r="D30" s="255"/>
      <c r="E30" s="255"/>
      <c r="F30" s="252"/>
      <c r="G30" s="252"/>
      <c r="H30" s="252"/>
      <c r="I30" s="252"/>
      <c r="J30" s="252"/>
    </row>
  </sheetData>
  <mergeCells count="27">
    <mergeCell ref="C12:J12"/>
    <mergeCell ref="B1:J1"/>
    <mergeCell ref="B2:J2"/>
    <mergeCell ref="H4:J4"/>
    <mergeCell ref="B5:J5"/>
    <mergeCell ref="C7:D7"/>
    <mergeCell ref="C8:D8"/>
    <mergeCell ref="E8:J8"/>
    <mergeCell ref="C9:D9"/>
    <mergeCell ref="E9:J9"/>
    <mergeCell ref="B11:J11"/>
    <mergeCell ref="E7:J7"/>
    <mergeCell ref="C13:H13"/>
    <mergeCell ref="B14:B18"/>
    <mergeCell ref="C14:H14"/>
    <mergeCell ref="C15:H15"/>
    <mergeCell ref="C16:H16"/>
    <mergeCell ref="C17:H17"/>
    <mergeCell ref="C18:H18"/>
    <mergeCell ref="B27:B28"/>
    <mergeCell ref="D27:F27"/>
    <mergeCell ref="C28:J28"/>
    <mergeCell ref="C29:J29"/>
    <mergeCell ref="D22:E22"/>
    <mergeCell ref="C23:J23"/>
    <mergeCell ref="C24:J24"/>
    <mergeCell ref="B25:B26"/>
  </mergeCells>
  <phoneticPr fontId="29"/>
  <dataValidations count="4">
    <dataValidation type="list" allowBlank="1" showInputMessage="1" showErrorMessage="1" sqref="C25:C26" xr:uid="{AC97B336-13EE-4AAB-B79D-012C55F8E34B}">
      <formula1>"□,☑"</formula1>
    </dataValidation>
    <dataValidation type="list" allowBlank="1" showInputMessage="1" showErrorMessage="1" sqref="I13:I17" xr:uid="{DE428058-1F96-4D49-807B-24FBE70506F0}">
      <formula1>"（〇）,（　）"</formula1>
    </dataValidation>
    <dataValidation type="list" allowBlank="1" showInputMessage="1" showErrorMessage="1" sqref="J15:J17" xr:uid="{30AB95FC-FC56-4610-B1C5-8AC495932330}">
      <formula1>"【①】,【②】,【③】,【④】,【　】"</formula1>
    </dataValidation>
    <dataValidation type="list" allowBlank="1" showInputMessage="1" showErrorMessage="1" sqref="D22:E22" xr:uid="{A76B7967-5ABE-494E-9D5F-2CDDFF24E537}">
      <formula1>"　,１年,２年"</formula1>
    </dataValidation>
  </dataValidations>
  <printOptions horizontalCentered="1" verticalCentered="1"/>
  <pageMargins left="0.78740157480314965" right="0.78740157480314965" top="0.39370078740157483" bottom="0.39370078740157483" header="0.39370078740157483" footer="0.39370078740157483"/>
  <pageSetup paperSize="9" scale="82"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J37"/>
  <sheetViews>
    <sheetView showZeros="0" view="pageBreakPreview" zoomScaleNormal="100" zoomScaleSheetLayoutView="100" workbookViewId="0">
      <selection activeCell="L1" sqref="L1"/>
    </sheetView>
  </sheetViews>
  <sheetFormatPr defaultColWidth="9" defaultRowHeight="18" customHeight="1"/>
  <cols>
    <col min="1" max="1" width="1.296875" style="6" customWidth="1"/>
    <col min="2" max="2" width="10.69921875" style="6" customWidth="1"/>
    <col min="3" max="3" width="16.69921875" style="6" customWidth="1"/>
    <col min="4" max="4" width="8.8984375" style="6" customWidth="1"/>
    <col min="5" max="5" width="16.69921875" style="6" customWidth="1"/>
    <col min="6" max="10" width="8.8984375" style="6" customWidth="1"/>
    <col min="11" max="11" width="1.296875" style="6" customWidth="1"/>
    <col min="12" max="16384" width="9" style="6"/>
  </cols>
  <sheetData>
    <row r="1" spans="2:10" ht="21.6" customHeight="1">
      <c r="B1" s="25"/>
      <c r="C1" s="25"/>
      <c r="D1" s="25"/>
      <c r="E1" s="25"/>
      <c r="F1" s="25"/>
      <c r="G1" s="25"/>
      <c r="H1" s="25"/>
      <c r="I1" s="25"/>
      <c r="J1" s="251" t="s">
        <v>5</v>
      </c>
    </row>
    <row r="2" spans="2:10" ht="27" customHeight="1">
      <c r="B2" s="494" t="s">
        <v>111</v>
      </c>
      <c r="C2" s="494"/>
      <c r="D2" s="494"/>
      <c r="E2" s="494"/>
      <c r="F2" s="494"/>
      <c r="G2" s="494"/>
      <c r="H2" s="494"/>
      <c r="I2" s="494"/>
      <c r="J2" s="494"/>
    </row>
    <row r="3" spans="2:10" ht="10.050000000000001" customHeight="1">
      <c r="B3" s="256"/>
      <c r="C3" s="25"/>
      <c r="D3" s="25"/>
      <c r="E3" s="25"/>
      <c r="F3" s="25"/>
      <c r="G3" s="25"/>
      <c r="H3" s="25"/>
      <c r="I3" s="25"/>
      <c r="J3" s="25"/>
    </row>
    <row r="4" spans="2:10" ht="25.05" customHeight="1">
      <c r="B4" s="257" t="s">
        <v>42</v>
      </c>
      <c r="C4" s="28">
        <f>共通入力シート!B3</f>
        <v>0</v>
      </c>
      <c r="D4" s="25"/>
      <c r="E4" s="51"/>
      <c r="F4" s="27"/>
      <c r="G4" s="27"/>
      <c r="H4" s="27"/>
      <c r="I4" s="27"/>
      <c r="J4" s="27"/>
    </row>
    <row r="5" spans="2:10" ht="25.05" customHeight="1">
      <c r="B5" s="257"/>
      <c r="C5" s="87"/>
      <c r="D5" s="25"/>
      <c r="E5" s="90" t="s">
        <v>44</v>
      </c>
      <c r="F5" s="528" t="str">
        <f>共通入力シート!B4</f>
        <v/>
      </c>
      <c r="G5" s="528"/>
      <c r="H5" s="528"/>
      <c r="I5" s="528"/>
      <c r="J5" s="528"/>
    </row>
    <row r="6" spans="2:10" ht="25.05" customHeight="1">
      <c r="B6" s="25"/>
      <c r="C6" s="25"/>
      <c r="D6" s="25"/>
      <c r="E6" s="90" t="s">
        <v>207</v>
      </c>
      <c r="F6" s="528">
        <f>共通入力シート!B7</f>
        <v>0</v>
      </c>
      <c r="G6" s="528"/>
      <c r="H6" s="528"/>
      <c r="I6" s="528"/>
      <c r="J6" s="528"/>
    </row>
    <row r="7" spans="2:10" ht="25.05" customHeight="1">
      <c r="B7" s="25"/>
      <c r="C7" s="25"/>
      <c r="D7" s="25"/>
      <c r="E7" s="90" t="s">
        <v>43</v>
      </c>
      <c r="F7" s="528">
        <f>共通入力シート!B9</f>
        <v>0</v>
      </c>
      <c r="G7" s="528"/>
      <c r="H7" s="528"/>
      <c r="I7" s="528"/>
      <c r="J7" s="528"/>
    </row>
    <row r="8" spans="2:10" ht="10.050000000000001" customHeight="1">
      <c r="B8" s="202"/>
      <c r="C8" s="25"/>
      <c r="D8" s="25"/>
      <c r="E8" s="25"/>
      <c r="F8" s="25"/>
      <c r="G8" s="25"/>
      <c r="H8" s="25"/>
      <c r="I8" s="25"/>
      <c r="J8" s="25"/>
    </row>
    <row r="9" spans="2:10" ht="22.05" customHeight="1" thickBot="1">
      <c r="B9" s="258" t="s">
        <v>6</v>
      </c>
      <c r="C9" s="259"/>
      <c r="D9" s="259"/>
      <c r="E9" s="259"/>
      <c r="F9" s="259"/>
      <c r="G9" s="259"/>
      <c r="H9" s="259"/>
      <c r="I9" s="259"/>
      <c r="J9" s="259"/>
    </row>
    <row r="10" spans="2:10" ht="22.05" customHeight="1">
      <c r="B10" s="260" t="s">
        <v>260</v>
      </c>
      <c r="C10" s="561" t="s">
        <v>7</v>
      </c>
      <c r="D10" s="562"/>
      <c r="E10" s="562"/>
      <c r="F10" s="562"/>
      <c r="G10" s="562"/>
      <c r="H10" s="562"/>
      <c r="I10" s="562"/>
      <c r="J10" s="563"/>
    </row>
    <row r="11" spans="2:10" s="10" customFormat="1" ht="49.95" customHeight="1">
      <c r="B11" s="558" t="s">
        <v>8</v>
      </c>
      <c r="C11" s="261" t="s">
        <v>9</v>
      </c>
      <c r="D11" s="262" t="s">
        <v>68</v>
      </c>
      <c r="E11" s="262" t="s">
        <v>350</v>
      </c>
      <c r="F11" s="566" t="s">
        <v>71</v>
      </c>
      <c r="G11" s="569"/>
      <c r="H11" s="566" t="s">
        <v>66</v>
      </c>
      <c r="I11" s="567"/>
      <c r="J11" s="568"/>
    </row>
    <row r="12" spans="2:10" ht="25.05" customHeight="1">
      <c r="B12" s="559"/>
      <c r="C12" s="159"/>
      <c r="D12" s="160"/>
      <c r="E12" s="161"/>
      <c r="F12" s="570" t="str">
        <f t="shared" ref="F12:F17" si="0">IFERROR(ROUNDDOWN(E12/D12,2),"")</f>
        <v/>
      </c>
      <c r="G12" s="571"/>
      <c r="H12" s="532"/>
      <c r="I12" s="533"/>
      <c r="J12" s="534"/>
    </row>
    <row r="13" spans="2:10" ht="25.05" customHeight="1">
      <c r="B13" s="559"/>
      <c r="C13" s="162"/>
      <c r="D13" s="163"/>
      <c r="E13" s="164"/>
      <c r="F13" s="572" t="str">
        <f t="shared" si="0"/>
        <v/>
      </c>
      <c r="G13" s="573"/>
      <c r="H13" s="535"/>
      <c r="I13" s="536"/>
      <c r="J13" s="537"/>
    </row>
    <row r="14" spans="2:10" ht="25.05" customHeight="1">
      <c r="B14" s="559"/>
      <c r="C14" s="162"/>
      <c r="D14" s="165"/>
      <c r="E14" s="164"/>
      <c r="F14" s="572" t="str">
        <f t="shared" si="0"/>
        <v/>
      </c>
      <c r="G14" s="573"/>
      <c r="H14" s="535"/>
      <c r="I14" s="536"/>
      <c r="J14" s="537"/>
    </row>
    <row r="15" spans="2:10" ht="25.05" customHeight="1">
      <c r="B15" s="559"/>
      <c r="C15" s="162"/>
      <c r="D15" s="165"/>
      <c r="E15" s="164"/>
      <c r="F15" s="572" t="str">
        <f t="shared" si="0"/>
        <v/>
      </c>
      <c r="G15" s="573"/>
      <c r="H15" s="535"/>
      <c r="I15" s="536"/>
      <c r="J15" s="537"/>
    </row>
    <row r="16" spans="2:10" ht="25.05" customHeight="1">
      <c r="B16" s="559"/>
      <c r="C16" s="162"/>
      <c r="D16" s="163"/>
      <c r="E16" s="164"/>
      <c r="F16" s="572" t="str">
        <f t="shared" si="0"/>
        <v/>
      </c>
      <c r="G16" s="573"/>
      <c r="H16" s="535"/>
      <c r="I16" s="536"/>
      <c r="J16" s="537"/>
    </row>
    <row r="17" spans="2:10" ht="25.05" customHeight="1" thickBot="1">
      <c r="B17" s="559"/>
      <c r="C17" s="166"/>
      <c r="D17" s="167"/>
      <c r="E17" s="168"/>
      <c r="F17" s="574" t="str">
        <f t="shared" si="0"/>
        <v/>
      </c>
      <c r="G17" s="575"/>
      <c r="H17" s="542"/>
      <c r="I17" s="543"/>
      <c r="J17" s="544"/>
    </row>
    <row r="18" spans="2:10" ht="23.1" customHeight="1" thickBot="1">
      <c r="B18" s="560"/>
      <c r="C18" s="564" t="s">
        <v>46</v>
      </c>
      <c r="D18" s="565"/>
      <c r="E18" s="263" t="str">
        <f>IFERROR(ROUNDDOWN(AVERAGE(E12:E17),2), "")</f>
        <v/>
      </c>
      <c r="F18" s="576" t="str">
        <f>IFERROR(ROUNDDOWN(AVERAGE(F12:F17),2), "")</f>
        <v/>
      </c>
      <c r="G18" s="577"/>
      <c r="H18" s="264"/>
      <c r="I18" s="365"/>
      <c r="J18" s="265"/>
    </row>
    <row r="19" spans="2:10" ht="18" customHeight="1">
      <c r="B19" s="85" t="s">
        <v>279</v>
      </c>
      <c r="C19" s="25"/>
      <c r="D19" s="25"/>
      <c r="E19" s="25"/>
      <c r="F19" s="25"/>
      <c r="G19" s="25"/>
      <c r="H19" s="25"/>
      <c r="I19" s="25"/>
      <c r="J19" s="25"/>
    </row>
    <row r="20" spans="2:10" ht="15" customHeight="1">
      <c r="B20" s="266"/>
      <c r="C20" s="25"/>
      <c r="D20" s="25"/>
      <c r="E20" s="25"/>
      <c r="F20" s="25"/>
      <c r="G20" s="25"/>
      <c r="H20" s="25"/>
      <c r="I20" s="25"/>
      <c r="J20" s="25"/>
    </row>
    <row r="21" spans="2:10" ht="18" customHeight="1">
      <c r="B21" s="267" t="s">
        <v>10</v>
      </c>
      <c r="C21" s="25"/>
      <c r="D21" s="25"/>
      <c r="E21" s="25"/>
      <c r="F21" s="25"/>
      <c r="G21" s="25"/>
      <c r="H21" s="25"/>
      <c r="I21" s="25"/>
      <c r="J21" s="25"/>
    </row>
    <row r="22" spans="2:10" ht="18" customHeight="1">
      <c r="B22" s="268" t="s">
        <v>351</v>
      </c>
      <c r="C22" s="25"/>
      <c r="D22" s="25"/>
      <c r="E22" s="25"/>
      <c r="F22" s="25"/>
      <c r="G22" s="25"/>
      <c r="H22" s="25"/>
      <c r="I22" s="25"/>
      <c r="J22" s="25"/>
    </row>
    <row r="23" spans="2:10" ht="18" customHeight="1" thickBot="1">
      <c r="B23" s="268" t="s">
        <v>11</v>
      </c>
      <c r="C23" s="25"/>
      <c r="D23" s="25"/>
      <c r="E23" s="25"/>
      <c r="F23" s="25"/>
      <c r="G23" s="25"/>
      <c r="H23" s="25"/>
      <c r="I23" s="25"/>
      <c r="J23" s="25"/>
    </row>
    <row r="24" spans="2:10" ht="22.05" customHeight="1">
      <c r="B24" s="260" t="s">
        <v>12</v>
      </c>
      <c r="C24" s="545" t="s">
        <v>277</v>
      </c>
      <c r="D24" s="546"/>
      <c r="E24" s="547"/>
      <c r="F24" s="545" t="s">
        <v>13</v>
      </c>
      <c r="G24" s="546"/>
      <c r="H24" s="546"/>
      <c r="I24" s="546"/>
      <c r="J24" s="548"/>
    </row>
    <row r="25" spans="2:10" ht="25.05" customHeight="1">
      <c r="B25" s="269" t="s">
        <v>14</v>
      </c>
      <c r="C25" s="342"/>
      <c r="D25" s="270" t="s">
        <v>41</v>
      </c>
      <c r="E25" s="169"/>
      <c r="F25" s="530">
        <f t="shared" ref="F25:F30" si="1">E25</f>
        <v>0</v>
      </c>
      <c r="G25" s="531"/>
      <c r="H25" s="270" t="s">
        <v>33</v>
      </c>
      <c r="I25" s="552"/>
      <c r="J25" s="553"/>
    </row>
    <row r="26" spans="2:10" ht="25.05" customHeight="1">
      <c r="B26" s="269" t="s">
        <v>15</v>
      </c>
      <c r="C26" s="342">
        <f>J25</f>
        <v>0</v>
      </c>
      <c r="D26" s="270" t="s">
        <v>41</v>
      </c>
      <c r="E26" s="169"/>
      <c r="F26" s="530">
        <f t="shared" si="1"/>
        <v>0</v>
      </c>
      <c r="G26" s="531"/>
      <c r="H26" s="270" t="s">
        <v>33</v>
      </c>
      <c r="I26" s="552"/>
      <c r="J26" s="553"/>
    </row>
    <row r="27" spans="2:10" ht="25.05" customHeight="1">
      <c r="B27" s="271" t="s">
        <v>16</v>
      </c>
      <c r="C27" s="342">
        <f>J26</f>
        <v>0</v>
      </c>
      <c r="D27" s="272" t="s">
        <v>41</v>
      </c>
      <c r="E27" s="170"/>
      <c r="F27" s="530">
        <f t="shared" si="1"/>
        <v>0</v>
      </c>
      <c r="G27" s="531"/>
      <c r="H27" s="272" t="s">
        <v>33</v>
      </c>
      <c r="I27" s="552"/>
      <c r="J27" s="553"/>
    </row>
    <row r="28" spans="2:10" ht="25.05" customHeight="1">
      <c r="B28" s="269" t="s">
        <v>17</v>
      </c>
      <c r="C28" s="342">
        <f t="shared" ref="C28:C31" si="2">J27</f>
        <v>0</v>
      </c>
      <c r="D28" s="270" t="s">
        <v>41</v>
      </c>
      <c r="E28" s="169"/>
      <c r="F28" s="530">
        <f t="shared" si="1"/>
        <v>0</v>
      </c>
      <c r="G28" s="531"/>
      <c r="H28" s="270" t="s">
        <v>33</v>
      </c>
      <c r="I28" s="552"/>
      <c r="J28" s="553"/>
    </row>
    <row r="29" spans="2:10" ht="25.05" customHeight="1">
      <c r="B29" s="271" t="s">
        <v>18</v>
      </c>
      <c r="C29" s="342">
        <f t="shared" si="2"/>
        <v>0</v>
      </c>
      <c r="D29" s="272" t="s">
        <v>41</v>
      </c>
      <c r="E29" s="170"/>
      <c r="F29" s="530">
        <f t="shared" si="1"/>
        <v>0</v>
      </c>
      <c r="G29" s="531"/>
      <c r="H29" s="272" t="s">
        <v>33</v>
      </c>
      <c r="I29" s="552"/>
      <c r="J29" s="553"/>
    </row>
    <row r="30" spans="2:10" ht="25.05" customHeight="1">
      <c r="B30" s="269" t="s">
        <v>19</v>
      </c>
      <c r="C30" s="342">
        <f t="shared" si="2"/>
        <v>0</v>
      </c>
      <c r="D30" s="270" t="s">
        <v>41</v>
      </c>
      <c r="E30" s="169"/>
      <c r="F30" s="530">
        <f t="shared" si="1"/>
        <v>0</v>
      </c>
      <c r="G30" s="531"/>
      <c r="H30" s="270" t="s">
        <v>33</v>
      </c>
      <c r="I30" s="552"/>
      <c r="J30" s="553"/>
    </row>
    <row r="31" spans="2:10" ht="25.05" customHeight="1" thickBot="1">
      <c r="B31" s="273" t="s">
        <v>20</v>
      </c>
      <c r="C31" s="343">
        <f t="shared" si="2"/>
        <v>0</v>
      </c>
      <c r="D31" s="274" t="s">
        <v>41</v>
      </c>
      <c r="E31" s="171"/>
      <c r="F31" s="549"/>
      <c r="G31" s="550"/>
      <c r="H31" s="550"/>
      <c r="I31" s="550"/>
      <c r="J31" s="551"/>
    </row>
    <row r="32" spans="2:10" ht="15" customHeight="1">
      <c r="B32" s="220"/>
      <c r="C32" s="25"/>
      <c r="D32" s="25"/>
      <c r="E32" s="25"/>
      <c r="F32" s="25"/>
      <c r="G32" s="25"/>
      <c r="H32" s="25"/>
      <c r="I32" s="25"/>
      <c r="J32" s="25"/>
    </row>
    <row r="33" spans="2:10" ht="18" customHeight="1">
      <c r="B33" s="267" t="s">
        <v>112</v>
      </c>
      <c r="C33" s="25"/>
      <c r="D33" s="25"/>
      <c r="E33" s="25"/>
      <c r="F33" s="25"/>
      <c r="G33" s="25"/>
      <c r="H33" s="25"/>
      <c r="I33" s="25"/>
      <c r="J33" s="25"/>
    </row>
    <row r="34" spans="2:10" ht="18" customHeight="1" thickBot="1">
      <c r="B34" s="268" t="s">
        <v>393</v>
      </c>
      <c r="C34" s="25"/>
      <c r="D34" s="25"/>
      <c r="E34" s="25"/>
      <c r="F34" s="25"/>
      <c r="G34" s="25"/>
      <c r="H34" s="25"/>
      <c r="I34" s="25"/>
      <c r="J34" s="25"/>
    </row>
    <row r="35" spans="2:10" ht="25.05" customHeight="1">
      <c r="B35" s="538" t="s">
        <v>245</v>
      </c>
      <c r="C35" s="539"/>
      <c r="D35" s="539"/>
      <c r="E35" s="539"/>
      <c r="F35" s="369" t="s">
        <v>357</v>
      </c>
      <c r="G35" s="366" t="s">
        <v>39</v>
      </c>
      <c r="H35" s="368" t="s">
        <v>356</v>
      </c>
      <c r="I35" s="366" t="s">
        <v>39</v>
      </c>
      <c r="J35" s="370"/>
    </row>
    <row r="36" spans="2:10" ht="25.05" customHeight="1" thickBot="1">
      <c r="B36" s="540" t="s">
        <v>246</v>
      </c>
      <c r="C36" s="541"/>
      <c r="D36" s="541"/>
      <c r="E36" s="541"/>
      <c r="F36" s="554"/>
      <c r="G36" s="555"/>
      <c r="H36" s="556" t="s">
        <v>358</v>
      </c>
      <c r="I36" s="556"/>
      <c r="J36" s="557"/>
    </row>
    <row r="37" spans="2:10" ht="18" customHeight="1">
      <c r="B37" s="51" t="s">
        <v>278</v>
      </c>
      <c r="C37" s="25"/>
      <c r="D37" s="25"/>
      <c r="E37" s="25"/>
      <c r="F37" s="25"/>
      <c r="G37" s="25"/>
      <c r="H37" s="25"/>
      <c r="I37" s="25"/>
      <c r="J37" s="25"/>
    </row>
  </sheetData>
  <mergeCells count="41">
    <mergeCell ref="B2:J2"/>
    <mergeCell ref="B11:B18"/>
    <mergeCell ref="C10:J10"/>
    <mergeCell ref="C18:D18"/>
    <mergeCell ref="F5:J5"/>
    <mergeCell ref="F6:J6"/>
    <mergeCell ref="F7:J7"/>
    <mergeCell ref="H11:J11"/>
    <mergeCell ref="F11:G11"/>
    <mergeCell ref="F12:G12"/>
    <mergeCell ref="F13:G13"/>
    <mergeCell ref="F14:G14"/>
    <mergeCell ref="F15:G15"/>
    <mergeCell ref="F16:G16"/>
    <mergeCell ref="F17:G17"/>
    <mergeCell ref="F18:G18"/>
    <mergeCell ref="B35:E35"/>
    <mergeCell ref="B36:E36"/>
    <mergeCell ref="H17:J17"/>
    <mergeCell ref="C24:E24"/>
    <mergeCell ref="F24:J24"/>
    <mergeCell ref="F31:J31"/>
    <mergeCell ref="I25:J25"/>
    <mergeCell ref="I26:J26"/>
    <mergeCell ref="I27:J27"/>
    <mergeCell ref="I28:J28"/>
    <mergeCell ref="I30:J30"/>
    <mergeCell ref="I29:J29"/>
    <mergeCell ref="F36:G36"/>
    <mergeCell ref="H36:J36"/>
    <mergeCell ref="F25:G25"/>
    <mergeCell ref="F26:G26"/>
    <mergeCell ref="F27:G27"/>
    <mergeCell ref="F28:G28"/>
    <mergeCell ref="F29:G29"/>
    <mergeCell ref="F30:G30"/>
    <mergeCell ref="H12:J12"/>
    <mergeCell ref="H13:J13"/>
    <mergeCell ref="H14:J14"/>
    <mergeCell ref="H15:J15"/>
    <mergeCell ref="H16:J16"/>
  </mergeCells>
  <phoneticPr fontId="29"/>
  <dataValidations count="1">
    <dataValidation type="list" allowBlank="1" showInputMessage="1" showErrorMessage="1" sqref="G35 I35" xr:uid="{07DD303B-2227-456F-B546-E0A092C370CD}">
      <formula1>"□,☑"</formula1>
    </dataValidation>
  </dataValidations>
  <printOptions horizontalCentered="1" verticalCentered="1"/>
  <pageMargins left="0.78740157480314965" right="0.78740157480314965" top="0.39370078740157483" bottom="0.39370078740157483" header="0.39370078740157483" footer="0.39370078740157483"/>
  <pageSetup paperSize="9" scale="7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C326-FB2B-4679-8F8B-008FCE1D10C4}">
  <sheetPr codeName="Sheet6">
    <pageSetUpPr fitToPage="1"/>
  </sheetPr>
  <dimension ref="B1:N39"/>
  <sheetViews>
    <sheetView showZeros="0" view="pageBreakPreview" zoomScaleNormal="85" zoomScaleSheetLayoutView="100" workbookViewId="0">
      <selection activeCell="J1" sqref="J1"/>
    </sheetView>
  </sheetViews>
  <sheetFormatPr defaultRowHeight="18"/>
  <cols>
    <col min="1" max="1" width="1.296875" style="17" customWidth="1"/>
    <col min="2" max="2" width="4.8984375" style="17" customWidth="1"/>
    <col min="3" max="3" width="10.19921875" style="17" customWidth="1"/>
    <col min="4" max="4" width="16.69921875" style="17" customWidth="1"/>
    <col min="5" max="5" width="7.69921875" style="17" customWidth="1"/>
    <col min="6" max="6" width="15.69921875" style="17" customWidth="1"/>
    <col min="7" max="7" width="28.69921875" style="18" customWidth="1"/>
    <col min="8" max="8" width="13.69921875" style="18" customWidth="1"/>
    <col min="9" max="9" width="1.296875" style="17" customWidth="1"/>
    <col min="10" max="16384" width="8.796875" style="17"/>
  </cols>
  <sheetData>
    <row r="1" spans="2:14" s="3" customFormat="1" ht="21.6" customHeight="1">
      <c r="C1" s="25"/>
      <c r="D1" s="25"/>
      <c r="E1" s="25"/>
      <c r="F1" s="25"/>
      <c r="G1" s="492" t="s">
        <v>126</v>
      </c>
      <c r="H1" s="492"/>
      <c r="I1" s="8"/>
      <c r="J1" s="8"/>
      <c r="K1" s="8"/>
      <c r="L1" s="8"/>
      <c r="M1" s="8"/>
      <c r="N1" s="8"/>
    </row>
    <row r="2" spans="2:14" ht="27" customHeight="1">
      <c r="C2" s="612" t="s">
        <v>234</v>
      </c>
      <c r="D2" s="612"/>
      <c r="E2" s="612"/>
      <c r="F2" s="612"/>
      <c r="G2" s="612"/>
      <c r="H2" s="612"/>
    </row>
    <row r="3" spans="2:14" ht="10.050000000000001" customHeight="1">
      <c r="C3" s="275"/>
      <c r="D3" s="275"/>
      <c r="E3" s="275"/>
      <c r="F3" s="275"/>
      <c r="G3" s="275"/>
      <c r="H3" s="275"/>
    </row>
    <row r="4" spans="2:14" ht="25.05" customHeight="1">
      <c r="C4" s="276" t="s">
        <v>42</v>
      </c>
      <c r="D4" s="193">
        <f>共通入力シート!B3</f>
        <v>0</v>
      </c>
      <c r="E4" s="277"/>
      <c r="F4" s="277"/>
      <c r="G4" s="278"/>
      <c r="H4" s="278"/>
    </row>
    <row r="5" spans="2:14" ht="25.05" customHeight="1">
      <c r="C5" s="277"/>
      <c r="D5" s="277"/>
      <c r="E5" s="277"/>
      <c r="F5" s="90" t="s">
        <v>44</v>
      </c>
      <c r="G5" s="613" t="str">
        <f>共通入力シート!B4</f>
        <v/>
      </c>
      <c r="H5" s="613"/>
    </row>
    <row r="6" spans="2:14" ht="25.05" customHeight="1">
      <c r="C6" s="277"/>
      <c r="D6" s="277"/>
      <c r="E6" s="277"/>
      <c r="F6" s="90" t="s">
        <v>207</v>
      </c>
      <c r="G6" s="613">
        <f>共通入力シート!B7</f>
        <v>0</v>
      </c>
      <c r="H6" s="613"/>
    </row>
    <row r="7" spans="2:14" ht="25.05" customHeight="1">
      <c r="C7" s="277"/>
      <c r="D7" s="277"/>
      <c r="E7" s="277"/>
      <c r="F7" s="90" t="s">
        <v>43</v>
      </c>
      <c r="G7" s="613">
        <f>共通入力シート!B9</f>
        <v>0</v>
      </c>
      <c r="H7" s="613"/>
    </row>
    <row r="8" spans="2:14" ht="10.050000000000001" customHeight="1">
      <c r="C8" s="277"/>
      <c r="D8" s="277"/>
      <c r="E8" s="277"/>
      <c r="F8" s="279"/>
      <c r="G8" s="278"/>
      <c r="H8" s="278"/>
    </row>
    <row r="9" spans="2:14" ht="90" customHeight="1" thickBot="1">
      <c r="C9" s="611" t="s">
        <v>488</v>
      </c>
      <c r="D9" s="611"/>
      <c r="E9" s="611"/>
      <c r="F9" s="611"/>
      <c r="G9" s="611"/>
      <c r="H9" s="611"/>
    </row>
    <row r="10" spans="2:14" ht="30" customHeight="1">
      <c r="B10" s="580" t="s">
        <v>125</v>
      </c>
      <c r="C10" s="581"/>
      <c r="D10" s="581"/>
      <c r="E10" s="581"/>
      <c r="F10" s="581"/>
      <c r="G10" s="582"/>
      <c r="H10" s="280" t="s">
        <v>124</v>
      </c>
    </row>
    <row r="11" spans="2:14" ht="22.05" customHeight="1">
      <c r="B11" s="586" t="s">
        <v>387</v>
      </c>
      <c r="C11" s="591" t="s">
        <v>208</v>
      </c>
      <c r="D11" s="591"/>
      <c r="E11" s="591"/>
      <c r="F11" s="591"/>
      <c r="G11" s="591"/>
      <c r="H11" s="598" t="s">
        <v>39</v>
      </c>
    </row>
    <row r="12" spans="2:14" ht="22.05" customHeight="1">
      <c r="B12" s="587"/>
      <c r="C12" s="578" t="s">
        <v>248</v>
      </c>
      <c r="D12" s="578"/>
      <c r="E12" s="578"/>
      <c r="F12" s="578"/>
      <c r="G12" s="578"/>
      <c r="H12" s="599"/>
    </row>
    <row r="13" spans="2:14" ht="22.05" customHeight="1">
      <c r="B13" s="587"/>
      <c r="C13" s="591" t="s">
        <v>123</v>
      </c>
      <c r="D13" s="591"/>
      <c r="E13" s="591"/>
      <c r="F13" s="591"/>
      <c r="G13" s="591"/>
      <c r="H13" s="598" t="s">
        <v>70</v>
      </c>
    </row>
    <row r="14" spans="2:14" ht="22.05" customHeight="1">
      <c r="B14" s="587"/>
      <c r="C14" s="578" t="s">
        <v>258</v>
      </c>
      <c r="D14" s="578"/>
      <c r="E14" s="578"/>
      <c r="F14" s="578"/>
      <c r="G14" s="578"/>
      <c r="H14" s="599"/>
    </row>
    <row r="15" spans="2:14" ht="22.05" customHeight="1">
      <c r="B15" s="587"/>
      <c r="C15" s="591" t="s">
        <v>122</v>
      </c>
      <c r="D15" s="591"/>
      <c r="E15" s="591"/>
      <c r="F15" s="591"/>
      <c r="G15" s="591"/>
      <c r="H15" s="598" t="s">
        <v>70</v>
      </c>
    </row>
    <row r="16" spans="2:14" ht="22.05" customHeight="1">
      <c r="B16" s="587"/>
      <c r="C16" s="578" t="s">
        <v>249</v>
      </c>
      <c r="D16" s="578"/>
      <c r="E16" s="578"/>
      <c r="F16" s="578"/>
      <c r="G16" s="578"/>
      <c r="H16" s="599"/>
    </row>
    <row r="17" spans="2:8" ht="22.05" customHeight="1">
      <c r="B17" s="587"/>
      <c r="C17" s="591" t="s">
        <v>121</v>
      </c>
      <c r="D17" s="591"/>
      <c r="E17" s="591"/>
      <c r="F17" s="591"/>
      <c r="G17" s="591"/>
      <c r="H17" s="598" t="s">
        <v>70</v>
      </c>
    </row>
    <row r="18" spans="2:8" ht="22.05" customHeight="1">
      <c r="B18" s="587"/>
      <c r="C18" s="578" t="s">
        <v>250</v>
      </c>
      <c r="D18" s="578"/>
      <c r="E18" s="578"/>
      <c r="F18" s="578"/>
      <c r="G18" s="578"/>
      <c r="H18" s="599"/>
    </row>
    <row r="19" spans="2:8" ht="22.05" customHeight="1">
      <c r="B19" s="587"/>
      <c r="C19" s="591" t="s">
        <v>233</v>
      </c>
      <c r="D19" s="591"/>
      <c r="E19" s="591"/>
      <c r="F19" s="591"/>
      <c r="G19" s="591"/>
      <c r="H19" s="598" t="s">
        <v>70</v>
      </c>
    </row>
    <row r="20" spans="2:8" ht="33" customHeight="1">
      <c r="B20" s="587"/>
      <c r="C20" s="578" t="s">
        <v>247</v>
      </c>
      <c r="D20" s="578"/>
      <c r="E20" s="578"/>
      <c r="F20" s="578"/>
      <c r="G20" s="578"/>
      <c r="H20" s="599"/>
    </row>
    <row r="21" spans="2:8" ht="22.05" customHeight="1">
      <c r="B21" s="587"/>
      <c r="C21" s="591" t="s">
        <v>120</v>
      </c>
      <c r="D21" s="591"/>
      <c r="E21" s="591"/>
      <c r="F21" s="591"/>
      <c r="G21" s="591"/>
      <c r="H21" s="598" t="s">
        <v>70</v>
      </c>
    </row>
    <row r="22" spans="2:8" ht="22.05" customHeight="1">
      <c r="B22" s="587"/>
      <c r="C22" s="578" t="s">
        <v>251</v>
      </c>
      <c r="D22" s="578"/>
      <c r="E22" s="578"/>
      <c r="F22" s="578"/>
      <c r="G22" s="578"/>
      <c r="H22" s="599"/>
    </row>
    <row r="23" spans="2:8" ht="22.05" customHeight="1">
      <c r="B23" s="587"/>
      <c r="C23" s="591" t="s">
        <v>119</v>
      </c>
      <c r="D23" s="591"/>
      <c r="E23" s="591"/>
      <c r="F23" s="591"/>
      <c r="G23" s="591"/>
      <c r="H23" s="598" t="s">
        <v>70</v>
      </c>
    </row>
    <row r="24" spans="2:8" ht="33" customHeight="1">
      <c r="B24" s="587"/>
      <c r="C24" s="578" t="s">
        <v>252</v>
      </c>
      <c r="D24" s="578"/>
      <c r="E24" s="578"/>
      <c r="F24" s="578"/>
      <c r="G24" s="578"/>
      <c r="H24" s="599"/>
    </row>
    <row r="25" spans="2:8" ht="22.05" customHeight="1">
      <c r="B25" s="587"/>
      <c r="C25" s="610" t="s">
        <v>118</v>
      </c>
      <c r="D25" s="610"/>
      <c r="E25" s="610"/>
      <c r="F25" s="610"/>
      <c r="G25" s="610"/>
      <c r="H25" s="598" t="s">
        <v>70</v>
      </c>
    </row>
    <row r="26" spans="2:8" ht="45" customHeight="1">
      <c r="B26" s="587"/>
      <c r="C26" s="578" t="s">
        <v>253</v>
      </c>
      <c r="D26" s="578"/>
      <c r="E26" s="578"/>
      <c r="F26" s="578"/>
      <c r="G26" s="578"/>
      <c r="H26" s="599"/>
    </row>
    <row r="27" spans="2:8" ht="22.05" customHeight="1">
      <c r="B27" s="587"/>
      <c r="C27" s="591" t="s">
        <v>117</v>
      </c>
      <c r="D27" s="591"/>
      <c r="E27" s="591"/>
      <c r="F27" s="591"/>
      <c r="G27" s="591"/>
      <c r="H27" s="598" t="s">
        <v>70</v>
      </c>
    </row>
    <row r="28" spans="2:8" ht="22.05" customHeight="1">
      <c r="B28" s="587"/>
      <c r="C28" s="578" t="s">
        <v>254</v>
      </c>
      <c r="D28" s="578"/>
      <c r="E28" s="578"/>
      <c r="F28" s="578"/>
      <c r="G28" s="578"/>
      <c r="H28" s="599"/>
    </row>
    <row r="29" spans="2:8" ht="22.05" customHeight="1">
      <c r="B29" s="587"/>
      <c r="C29" s="591" t="s">
        <v>113</v>
      </c>
      <c r="D29" s="591"/>
      <c r="E29" s="591"/>
      <c r="F29" s="591"/>
      <c r="G29" s="591"/>
      <c r="H29" s="598" t="s">
        <v>39</v>
      </c>
    </row>
    <row r="30" spans="2:8" ht="22.05" customHeight="1">
      <c r="B30" s="587"/>
      <c r="C30" s="604"/>
      <c r="D30" s="605"/>
      <c r="E30" s="605"/>
      <c r="F30" s="605"/>
      <c r="G30" s="606"/>
      <c r="H30" s="584"/>
    </row>
    <row r="31" spans="2:8" ht="22.05" customHeight="1" thickBot="1">
      <c r="B31" s="588"/>
      <c r="C31" s="607"/>
      <c r="D31" s="608"/>
      <c r="E31" s="608"/>
      <c r="F31" s="608"/>
      <c r="G31" s="609"/>
      <c r="H31" s="603"/>
    </row>
    <row r="32" spans="2:8" ht="22.05" customHeight="1" thickTop="1">
      <c r="B32" s="589" t="s">
        <v>388</v>
      </c>
      <c r="C32" s="592" t="s">
        <v>116</v>
      </c>
      <c r="D32" s="593"/>
      <c r="E32" s="593"/>
      <c r="F32" s="593"/>
      <c r="G32" s="594"/>
      <c r="H32" s="583" t="s">
        <v>70</v>
      </c>
    </row>
    <row r="33" spans="2:8" ht="33" customHeight="1">
      <c r="B33" s="587"/>
      <c r="C33" s="595" t="s">
        <v>255</v>
      </c>
      <c r="D33" s="596"/>
      <c r="E33" s="596"/>
      <c r="F33" s="596"/>
      <c r="G33" s="597"/>
      <c r="H33" s="584"/>
    </row>
    <row r="34" spans="2:8" ht="22.05" customHeight="1">
      <c r="B34" s="587"/>
      <c r="C34" s="592" t="s">
        <v>115</v>
      </c>
      <c r="D34" s="593"/>
      <c r="E34" s="593"/>
      <c r="F34" s="593"/>
      <c r="G34" s="594"/>
      <c r="H34" s="584"/>
    </row>
    <row r="35" spans="2:8" ht="22.05" customHeight="1">
      <c r="B35" s="587"/>
      <c r="C35" s="595" t="s">
        <v>256</v>
      </c>
      <c r="D35" s="596"/>
      <c r="E35" s="596"/>
      <c r="F35" s="596"/>
      <c r="G35" s="597"/>
      <c r="H35" s="584"/>
    </row>
    <row r="36" spans="2:8" ht="22.05" customHeight="1">
      <c r="B36" s="587"/>
      <c r="C36" s="592" t="s">
        <v>114</v>
      </c>
      <c r="D36" s="593"/>
      <c r="E36" s="593"/>
      <c r="F36" s="593"/>
      <c r="G36" s="594"/>
      <c r="H36" s="584"/>
    </row>
    <row r="37" spans="2:8" ht="33" customHeight="1" thickBot="1">
      <c r="B37" s="590"/>
      <c r="C37" s="600" t="s">
        <v>257</v>
      </c>
      <c r="D37" s="601"/>
      <c r="E37" s="601"/>
      <c r="F37" s="601"/>
      <c r="G37" s="602"/>
      <c r="H37" s="585"/>
    </row>
    <row r="38" spans="2:8" ht="19.05" customHeight="1">
      <c r="C38" s="579" t="s">
        <v>481</v>
      </c>
      <c r="D38" s="579"/>
      <c r="E38" s="579"/>
      <c r="F38" s="579"/>
      <c r="G38" s="579"/>
      <c r="H38" s="579"/>
    </row>
    <row r="39" spans="2:8" ht="19.05" customHeight="1">
      <c r="C39" s="579" t="s">
        <v>194</v>
      </c>
      <c r="D39" s="579"/>
      <c r="E39" s="579"/>
      <c r="F39" s="579"/>
      <c r="G39" s="579"/>
      <c r="H39" s="579"/>
    </row>
  </sheetData>
  <mergeCells count="48">
    <mergeCell ref="C28:G28"/>
    <mergeCell ref="G1:H1"/>
    <mergeCell ref="H11:H12"/>
    <mergeCell ref="H13:H14"/>
    <mergeCell ref="H15:H16"/>
    <mergeCell ref="H17:H18"/>
    <mergeCell ref="C9:H9"/>
    <mergeCell ref="C2:H2"/>
    <mergeCell ref="G6:H6"/>
    <mergeCell ref="G7:H7"/>
    <mergeCell ref="G5:H5"/>
    <mergeCell ref="C11:G11"/>
    <mergeCell ref="C12:G12"/>
    <mergeCell ref="C13:G13"/>
    <mergeCell ref="C14:G14"/>
    <mergeCell ref="C15:G15"/>
    <mergeCell ref="C36:G36"/>
    <mergeCell ref="C39:H39"/>
    <mergeCell ref="H21:H22"/>
    <mergeCell ref="H23:H24"/>
    <mergeCell ref="H19:H20"/>
    <mergeCell ref="C37:G37"/>
    <mergeCell ref="C29:G29"/>
    <mergeCell ref="H25:H26"/>
    <mergeCell ref="H27:H28"/>
    <mergeCell ref="H29:H31"/>
    <mergeCell ref="C30:G31"/>
    <mergeCell ref="C32:G32"/>
    <mergeCell ref="C33:G33"/>
    <mergeCell ref="C25:G25"/>
    <mergeCell ref="C26:G26"/>
    <mergeCell ref="C27:G27"/>
    <mergeCell ref="C24:G24"/>
    <mergeCell ref="C38:H38"/>
    <mergeCell ref="B10:G10"/>
    <mergeCell ref="H32:H37"/>
    <mergeCell ref="B11:B31"/>
    <mergeCell ref="B32:B37"/>
    <mergeCell ref="C16:G16"/>
    <mergeCell ref="C17:G17"/>
    <mergeCell ref="C18:G18"/>
    <mergeCell ref="C19:G19"/>
    <mergeCell ref="C20:G20"/>
    <mergeCell ref="C21:G21"/>
    <mergeCell ref="C22:G22"/>
    <mergeCell ref="C23:G23"/>
    <mergeCell ref="C34:G34"/>
    <mergeCell ref="C35:G35"/>
  </mergeCells>
  <phoneticPr fontId="29"/>
  <dataValidations count="1">
    <dataValidation type="list" allowBlank="1" showInputMessage="1" showErrorMessage="1" sqref="H11:H13 H15 H17 H21 H23 H27 H25 H32 H29:H31 H19" xr:uid="{68EC37ED-F328-493D-AD2B-9FF7C5BDC73E}">
      <formula1>"□,✅"</formula1>
    </dataValidation>
  </dataValidations>
  <printOptions horizontalCentered="1" verticalCentered="1"/>
  <pageMargins left="0.78740157480314965" right="0.78740157480314965" top="0.39370078740157483" bottom="0.39370078740157483" header="0.39370078740157483" footer="0.39370078740157483"/>
  <pageSetup paperSize="9" scale="77" orientation="portrait" blackAndWhite="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4121B-EF40-454E-A5CC-5ACCB9634F7B}">
  <sheetPr codeName="Sheet7">
    <pageSetUpPr fitToPage="1"/>
  </sheetPr>
  <dimension ref="B1:U38"/>
  <sheetViews>
    <sheetView showZeros="0" view="pageBreakPreview" zoomScaleNormal="100" zoomScaleSheetLayoutView="100" workbookViewId="0">
      <selection activeCell="V1" sqref="V1"/>
    </sheetView>
  </sheetViews>
  <sheetFormatPr defaultRowHeight="18"/>
  <cols>
    <col min="1" max="1" width="1.296875" customWidth="1"/>
    <col min="2" max="3" width="15.69921875" customWidth="1"/>
    <col min="4" max="4" width="22.69921875" customWidth="1"/>
    <col min="5" max="5" width="15.19921875" customWidth="1"/>
    <col min="6" max="6" width="3" customWidth="1"/>
    <col min="7" max="7" width="15.19921875" customWidth="1"/>
    <col min="8" max="13" width="8.19921875" customWidth="1"/>
    <col min="14" max="14" width="9.69921875" customWidth="1"/>
    <col min="15" max="16" width="8.19921875" customWidth="1"/>
    <col min="17" max="17" width="9.69921875" customWidth="1"/>
    <col min="18" max="20" width="8.19921875" customWidth="1"/>
    <col min="21" max="21" width="1.296875" customWidth="1"/>
  </cols>
  <sheetData>
    <row r="1" spans="2:21" ht="22.05" customHeight="1">
      <c r="T1" s="11" t="s">
        <v>244</v>
      </c>
    </row>
    <row r="2" spans="2:21" ht="27" customHeight="1">
      <c r="B2" s="614" t="s">
        <v>386</v>
      </c>
      <c r="C2" s="614"/>
      <c r="D2" s="614"/>
      <c r="E2" s="614"/>
      <c r="F2" s="614"/>
      <c r="G2" s="614"/>
      <c r="H2" s="614"/>
      <c r="I2" s="614"/>
      <c r="J2" s="614"/>
      <c r="K2" s="614"/>
      <c r="L2" s="614"/>
      <c r="M2" s="614"/>
      <c r="N2" s="614"/>
      <c r="O2" s="614"/>
      <c r="P2" s="614"/>
      <c r="Q2" s="614"/>
      <c r="R2" s="614"/>
      <c r="S2" s="614"/>
      <c r="T2" s="614"/>
    </row>
    <row r="3" spans="2:21" ht="10.050000000000001" customHeight="1">
      <c r="B3" s="29"/>
      <c r="C3" s="29"/>
      <c r="D3" s="29"/>
      <c r="E3" s="29"/>
      <c r="F3" s="29"/>
      <c r="G3" s="29"/>
      <c r="H3" s="29"/>
      <c r="I3" s="29"/>
      <c r="J3" s="29"/>
      <c r="K3" s="29"/>
      <c r="L3" s="29"/>
      <c r="M3" s="29"/>
      <c r="N3" s="29"/>
      <c r="O3" s="29"/>
      <c r="P3" s="29"/>
      <c r="Q3" s="29"/>
      <c r="R3" s="25"/>
      <c r="S3" s="25"/>
      <c r="T3" s="25"/>
      <c r="U3" s="6"/>
    </row>
    <row r="4" spans="2:21" ht="27" customHeight="1">
      <c r="B4" s="615" t="s">
        <v>61</v>
      </c>
      <c r="C4" s="615"/>
      <c r="D4" s="84">
        <f>共通入力シート!B3</f>
        <v>0</v>
      </c>
      <c r="E4" s="83"/>
      <c r="F4" s="29"/>
      <c r="G4" s="29"/>
      <c r="H4" s="29"/>
      <c r="I4" s="30"/>
      <c r="J4" s="30"/>
      <c r="K4" s="30"/>
      <c r="L4" s="29"/>
      <c r="M4" s="615" t="s">
        <v>268</v>
      </c>
      <c r="N4" s="615"/>
      <c r="O4" s="634" t="str">
        <f>共通入力シート!B4</f>
        <v/>
      </c>
      <c r="P4" s="634"/>
      <c r="Q4" s="634"/>
      <c r="R4" s="634"/>
      <c r="S4" s="634"/>
      <c r="T4" s="634"/>
      <c r="U4" s="6"/>
    </row>
    <row r="5" spans="2:21" ht="27" customHeight="1">
      <c r="B5" s="616" t="s">
        <v>367</v>
      </c>
      <c r="C5" s="616"/>
      <c r="D5" s="633"/>
      <c r="E5" s="29"/>
      <c r="F5" s="29"/>
      <c r="G5" s="29"/>
      <c r="H5" s="29"/>
      <c r="I5" s="30"/>
      <c r="J5" s="30"/>
      <c r="K5" s="30"/>
      <c r="L5" s="29"/>
      <c r="M5" s="615" t="s">
        <v>207</v>
      </c>
      <c r="N5" s="615"/>
      <c r="O5" s="634">
        <f>共通入力シート!B7</f>
        <v>0</v>
      </c>
      <c r="P5" s="634"/>
      <c r="Q5" s="634"/>
      <c r="R5" s="634"/>
      <c r="S5" s="634"/>
      <c r="T5" s="634"/>
      <c r="U5" s="6"/>
    </row>
    <row r="6" spans="2:21" ht="27" customHeight="1">
      <c r="B6" s="616"/>
      <c r="C6" s="616"/>
      <c r="D6" s="633"/>
      <c r="E6" s="29"/>
      <c r="F6" s="29"/>
      <c r="G6" s="29"/>
      <c r="H6" s="29"/>
      <c r="I6" s="30"/>
      <c r="J6" s="30"/>
      <c r="K6" s="30"/>
      <c r="L6" s="30"/>
      <c r="M6" s="30"/>
      <c r="N6" s="31"/>
      <c r="O6" s="31"/>
      <c r="P6" s="31"/>
      <c r="Q6" s="31"/>
      <c r="R6" s="25"/>
      <c r="S6" s="25"/>
      <c r="T6" s="25"/>
      <c r="U6" s="6"/>
    </row>
    <row r="7" spans="2:21" ht="10.050000000000001" customHeight="1">
      <c r="B7" s="55"/>
      <c r="C7" s="55"/>
      <c r="D7" s="56"/>
      <c r="E7" s="29"/>
      <c r="F7" s="29"/>
      <c r="G7" s="29"/>
      <c r="H7" s="29"/>
      <c r="I7" s="30"/>
      <c r="J7" s="30"/>
      <c r="K7" s="30"/>
      <c r="L7" s="30"/>
      <c r="M7" s="30"/>
      <c r="N7" s="31"/>
      <c r="O7" s="31"/>
      <c r="P7" s="31"/>
      <c r="Q7" s="31"/>
      <c r="R7" s="25"/>
      <c r="S7" s="25"/>
      <c r="T7" s="25"/>
      <c r="U7" s="6"/>
    </row>
    <row r="8" spans="2:21" ht="22.05" customHeight="1">
      <c r="B8" s="29" t="s">
        <v>259</v>
      </c>
      <c r="C8" s="29"/>
      <c r="D8" s="29"/>
      <c r="E8" s="29"/>
      <c r="F8" s="29"/>
      <c r="G8" s="29"/>
      <c r="H8" s="29"/>
      <c r="I8" s="29"/>
      <c r="J8" s="29"/>
      <c r="K8" s="29"/>
      <c r="L8" s="29"/>
      <c r="M8" s="29"/>
      <c r="N8" s="29"/>
      <c r="O8" s="29"/>
      <c r="P8" s="29"/>
      <c r="Q8" s="29"/>
      <c r="R8" s="25"/>
      <c r="S8" s="25"/>
      <c r="T8" s="25"/>
      <c r="U8" s="6"/>
    </row>
    <row r="9" spans="2:21" ht="16.95" customHeight="1">
      <c r="B9" s="621" t="s">
        <v>187</v>
      </c>
      <c r="C9" s="624" t="s">
        <v>138</v>
      </c>
      <c r="D9" s="627" t="s">
        <v>186</v>
      </c>
      <c r="E9" s="630" t="s">
        <v>139</v>
      </c>
      <c r="F9" s="630"/>
      <c r="G9" s="630"/>
      <c r="H9" s="57" t="s">
        <v>140</v>
      </c>
      <c r="I9" s="58" t="s">
        <v>141</v>
      </c>
      <c r="J9" s="59"/>
      <c r="K9" s="60" t="s">
        <v>142</v>
      </c>
      <c r="L9" s="61" t="s">
        <v>48</v>
      </c>
      <c r="M9" s="62"/>
      <c r="N9" s="638" t="s">
        <v>143</v>
      </c>
      <c r="O9" s="63" t="s">
        <v>47</v>
      </c>
      <c r="P9" s="63" t="s">
        <v>49</v>
      </c>
      <c r="Q9" s="64"/>
      <c r="R9" s="635" t="s">
        <v>144</v>
      </c>
      <c r="S9" s="635"/>
      <c r="T9" s="635"/>
      <c r="U9" s="6"/>
    </row>
    <row r="10" spans="2:21" ht="16.95" customHeight="1">
      <c r="B10" s="622"/>
      <c r="C10" s="625"/>
      <c r="D10" s="628"/>
      <c r="E10" s="631"/>
      <c r="F10" s="631"/>
      <c r="G10" s="631"/>
      <c r="H10" s="65" t="s">
        <v>145</v>
      </c>
      <c r="I10" s="66" t="s">
        <v>146</v>
      </c>
      <c r="J10" s="67" t="s">
        <v>147</v>
      </c>
      <c r="K10" s="66" t="s">
        <v>148</v>
      </c>
      <c r="L10" s="66" t="s">
        <v>149</v>
      </c>
      <c r="M10" s="67" t="s">
        <v>150</v>
      </c>
      <c r="N10" s="639"/>
      <c r="O10" s="104" t="s">
        <v>151</v>
      </c>
      <c r="P10" s="104" t="s">
        <v>152</v>
      </c>
      <c r="Q10" s="66" t="s">
        <v>153</v>
      </c>
      <c r="R10" s="636"/>
      <c r="S10" s="636"/>
      <c r="T10" s="636"/>
      <c r="U10" s="6"/>
    </row>
    <row r="11" spans="2:21" ht="16.95" customHeight="1">
      <c r="B11" s="622"/>
      <c r="C11" s="625"/>
      <c r="D11" s="628"/>
      <c r="E11" s="631"/>
      <c r="F11" s="631"/>
      <c r="G11" s="631"/>
      <c r="H11" s="65"/>
      <c r="I11" s="66" t="s">
        <v>154</v>
      </c>
      <c r="J11" s="66" t="s">
        <v>155</v>
      </c>
      <c r="K11" s="66"/>
      <c r="L11" s="66"/>
      <c r="M11" s="67" t="s">
        <v>156</v>
      </c>
      <c r="N11" s="68"/>
      <c r="O11" s="68" t="s">
        <v>157</v>
      </c>
      <c r="P11" s="68" t="s">
        <v>157</v>
      </c>
      <c r="Q11" s="66" t="s">
        <v>143</v>
      </c>
      <c r="R11" s="637" t="s">
        <v>158</v>
      </c>
      <c r="S11" s="107" t="s">
        <v>159</v>
      </c>
      <c r="T11" s="107" t="s">
        <v>160</v>
      </c>
      <c r="U11" s="6"/>
    </row>
    <row r="12" spans="2:21" ht="16.95" customHeight="1">
      <c r="B12" s="623"/>
      <c r="C12" s="626"/>
      <c r="D12" s="629"/>
      <c r="E12" s="632"/>
      <c r="F12" s="632"/>
      <c r="G12" s="632"/>
      <c r="H12" s="69"/>
      <c r="I12" s="70"/>
      <c r="J12" s="70"/>
      <c r="K12" s="70"/>
      <c r="L12" s="71" t="s">
        <v>161</v>
      </c>
      <c r="M12" s="70"/>
      <c r="N12" s="72" t="s">
        <v>162</v>
      </c>
      <c r="O12" s="72" t="s">
        <v>163</v>
      </c>
      <c r="P12" s="72" t="s">
        <v>163</v>
      </c>
      <c r="Q12" s="70" t="s">
        <v>162</v>
      </c>
      <c r="R12" s="636"/>
      <c r="S12" s="106" t="s">
        <v>162</v>
      </c>
      <c r="T12" s="106" t="s">
        <v>162</v>
      </c>
      <c r="U12" s="6"/>
    </row>
    <row r="13" spans="2:21" ht="30" customHeight="1" thickBot="1">
      <c r="B13" s="354" t="s">
        <v>164</v>
      </c>
      <c r="C13" s="118" t="s">
        <v>165</v>
      </c>
      <c r="D13" s="120" t="s">
        <v>166</v>
      </c>
      <c r="E13" s="121">
        <v>45383</v>
      </c>
      <c r="F13" s="122" t="s">
        <v>33</v>
      </c>
      <c r="G13" s="123">
        <v>45747</v>
      </c>
      <c r="H13" s="124">
        <v>30</v>
      </c>
      <c r="I13" s="124">
        <v>5</v>
      </c>
      <c r="J13" s="124">
        <v>3</v>
      </c>
      <c r="K13" s="124">
        <v>3</v>
      </c>
      <c r="L13" s="124">
        <f>+H13-I13</f>
        <v>25</v>
      </c>
      <c r="M13" s="124">
        <v>22</v>
      </c>
      <c r="N13" s="127">
        <f>IF(L13=0,"-",(M13+J13)/(L13-K13+J13)*100)</f>
        <v>100</v>
      </c>
      <c r="O13" s="124">
        <v>3</v>
      </c>
      <c r="P13" s="124">
        <v>18</v>
      </c>
      <c r="Q13" s="127">
        <f>IF(L13=0,"-",(P13+O13)/(L13-K13+O13)*100)</f>
        <v>84</v>
      </c>
      <c r="R13" s="119" t="s">
        <v>167</v>
      </c>
      <c r="S13" s="127">
        <v>70</v>
      </c>
      <c r="T13" s="127">
        <v>75</v>
      </c>
      <c r="U13" s="6"/>
    </row>
    <row r="14" spans="2:21" ht="30" customHeight="1">
      <c r="B14" s="353" t="s">
        <v>355</v>
      </c>
      <c r="C14" s="73"/>
      <c r="D14" s="355"/>
      <c r="E14" s="74"/>
      <c r="F14" s="75" t="s">
        <v>33</v>
      </c>
      <c r="G14" s="76"/>
      <c r="H14" s="357"/>
      <c r="I14" s="357"/>
      <c r="J14" s="357"/>
      <c r="K14" s="357"/>
      <c r="L14" s="77">
        <f>+H14-I14</f>
        <v>0</v>
      </c>
      <c r="M14" s="357"/>
      <c r="N14" s="172" t="str">
        <f>IF(L14=0,"-",(M14+J14)/(L14-K14+J14)*100)</f>
        <v>-</v>
      </c>
      <c r="O14" s="359"/>
      <c r="P14" s="359"/>
      <c r="Q14" s="172" t="str">
        <f>IF(L14=0,"-",(P14+O14)/(L14-K14+O14)*100)</f>
        <v>-</v>
      </c>
      <c r="R14" s="361"/>
      <c r="S14" s="361"/>
      <c r="T14" s="362"/>
      <c r="U14" s="6"/>
    </row>
    <row r="15" spans="2:21" ht="30" customHeight="1" thickBot="1">
      <c r="B15" s="352" t="s">
        <v>394</v>
      </c>
      <c r="C15" s="78"/>
      <c r="D15" s="356"/>
      <c r="E15" s="79"/>
      <c r="F15" s="80" t="s">
        <v>33</v>
      </c>
      <c r="G15" s="81"/>
      <c r="H15" s="358"/>
      <c r="I15" s="358"/>
      <c r="J15" s="358"/>
      <c r="K15" s="358"/>
      <c r="L15" s="82">
        <f>+H15-I15</f>
        <v>0</v>
      </c>
      <c r="M15" s="358"/>
      <c r="N15" s="173" t="str">
        <f>IF(L15=0,"-",(M15+J15)/(L15-K15+J15)*100)</f>
        <v>-</v>
      </c>
      <c r="O15" s="360"/>
      <c r="P15" s="360"/>
      <c r="Q15" s="173" t="str">
        <f>IF(L15=0,"-",(P15+O15)/(L15-K15+O15)*100)</f>
        <v>-</v>
      </c>
      <c r="R15" s="363"/>
      <c r="S15" s="363"/>
      <c r="T15" s="364"/>
      <c r="U15" s="6"/>
    </row>
    <row r="16" spans="2:21" ht="30" customHeight="1">
      <c r="B16" s="36" t="s">
        <v>168</v>
      </c>
      <c r="C16" s="37" t="s">
        <v>169</v>
      </c>
      <c r="D16" s="37" t="s">
        <v>169</v>
      </c>
      <c r="E16" s="640" t="s">
        <v>169</v>
      </c>
      <c r="F16" s="641"/>
      <c r="G16" s="642"/>
      <c r="H16" s="344">
        <f>SUM(H14:H15)</f>
        <v>0</v>
      </c>
      <c r="I16" s="344">
        <f>SUM(I14:I15)</f>
        <v>0</v>
      </c>
      <c r="J16" s="344">
        <f>SUM(J14:J15)</f>
        <v>0</v>
      </c>
      <c r="K16" s="344">
        <f>SUM(K14:K15)</f>
        <v>0</v>
      </c>
      <c r="L16" s="345">
        <f>+H16-I16</f>
        <v>0</v>
      </c>
      <c r="M16" s="344">
        <f>SUM(M14:M15)</f>
        <v>0</v>
      </c>
      <c r="N16" s="346" t="str">
        <f>IF(L16=0,"-",(M16+J16)/(L16-K16+J16)*100)</f>
        <v>-</v>
      </c>
      <c r="O16" s="347">
        <f>SUM(O14:O15)</f>
        <v>0</v>
      </c>
      <c r="P16" s="348">
        <f>SUM(P14:P15)</f>
        <v>0</v>
      </c>
      <c r="Q16" s="349" t="str">
        <f>IF(L16=0,"-",(P16+O16)/(L16-K16+O16)*100)</f>
        <v>-</v>
      </c>
      <c r="R16" s="38"/>
      <c r="S16" s="38"/>
      <c r="T16" s="38"/>
      <c r="U16" s="6"/>
    </row>
    <row r="17" spans="2:21" ht="15" customHeight="1">
      <c r="B17" s="39"/>
      <c r="C17" s="39"/>
      <c r="D17" s="40"/>
      <c r="E17" s="39"/>
      <c r="F17" s="41"/>
      <c r="G17" s="39"/>
      <c r="H17" s="42"/>
      <c r="I17" s="42"/>
      <c r="J17" s="42"/>
      <c r="K17" s="42"/>
      <c r="L17" s="42"/>
      <c r="M17" s="42"/>
      <c r="N17" s="43"/>
      <c r="O17" s="43"/>
      <c r="P17" s="43"/>
      <c r="Q17" s="43"/>
      <c r="R17" s="38"/>
      <c r="S17" s="38"/>
      <c r="T17" s="38"/>
      <c r="U17" s="6"/>
    </row>
    <row r="18" spans="2:21" ht="22.05" customHeight="1">
      <c r="B18" s="29" t="s">
        <v>170</v>
      </c>
      <c r="C18" s="29"/>
      <c r="D18" s="29"/>
      <c r="E18" s="29"/>
      <c r="F18" s="29"/>
      <c r="G18" s="29"/>
      <c r="H18" s="44"/>
      <c r="I18" s="44"/>
      <c r="J18" s="44"/>
      <c r="K18" s="44"/>
      <c r="L18" s="44"/>
      <c r="M18" s="44"/>
      <c r="N18" s="44"/>
      <c r="O18" s="44"/>
      <c r="P18" s="44"/>
      <c r="Q18" s="44"/>
      <c r="R18" s="38"/>
      <c r="S18" s="38"/>
      <c r="T18" s="38"/>
      <c r="U18" s="6"/>
    </row>
    <row r="19" spans="2:21" ht="16.95" customHeight="1">
      <c r="B19" s="643" t="s">
        <v>187</v>
      </c>
      <c r="C19" s="624" t="s">
        <v>138</v>
      </c>
      <c r="D19" s="645" t="s">
        <v>186</v>
      </c>
      <c r="E19" s="648" t="s">
        <v>139</v>
      </c>
      <c r="F19" s="649"/>
      <c r="G19" s="650"/>
      <c r="H19" s="57" t="s">
        <v>140</v>
      </c>
      <c r="I19" s="58" t="s">
        <v>141</v>
      </c>
      <c r="J19" s="59"/>
      <c r="K19" s="60" t="s">
        <v>142</v>
      </c>
      <c r="L19" s="61" t="s">
        <v>48</v>
      </c>
      <c r="M19" s="62"/>
      <c r="N19" s="638" t="s">
        <v>143</v>
      </c>
      <c r="O19" s="63" t="s">
        <v>47</v>
      </c>
      <c r="P19" s="63" t="s">
        <v>49</v>
      </c>
      <c r="Q19" s="64"/>
      <c r="R19" s="617" t="s">
        <v>144</v>
      </c>
      <c r="S19" s="617"/>
      <c r="T19" s="618"/>
      <c r="U19" s="6"/>
    </row>
    <row r="20" spans="2:21" ht="16.95" customHeight="1">
      <c r="B20" s="644"/>
      <c r="C20" s="625"/>
      <c r="D20" s="646"/>
      <c r="E20" s="651"/>
      <c r="F20" s="652"/>
      <c r="G20" s="653"/>
      <c r="H20" s="65" t="s">
        <v>145</v>
      </c>
      <c r="I20" s="66" t="s">
        <v>146</v>
      </c>
      <c r="J20" s="67" t="s">
        <v>147</v>
      </c>
      <c r="K20" s="66" t="s">
        <v>148</v>
      </c>
      <c r="L20" s="66" t="s">
        <v>149</v>
      </c>
      <c r="M20" s="67" t="s">
        <v>150</v>
      </c>
      <c r="N20" s="639"/>
      <c r="O20" s="104" t="s">
        <v>151</v>
      </c>
      <c r="P20" s="104" t="s">
        <v>152</v>
      </c>
      <c r="Q20" s="66" t="s">
        <v>153</v>
      </c>
      <c r="R20" s="619"/>
      <c r="S20" s="619"/>
      <c r="T20" s="620"/>
      <c r="U20" s="6"/>
    </row>
    <row r="21" spans="2:21" ht="16.95" customHeight="1">
      <c r="B21" s="644"/>
      <c r="C21" s="625"/>
      <c r="D21" s="646"/>
      <c r="E21" s="651"/>
      <c r="F21" s="652"/>
      <c r="G21" s="653"/>
      <c r="H21" s="65"/>
      <c r="I21" s="66" t="s">
        <v>154</v>
      </c>
      <c r="J21" s="66" t="s">
        <v>155</v>
      </c>
      <c r="K21" s="66"/>
      <c r="L21" s="66"/>
      <c r="M21" s="67" t="s">
        <v>156</v>
      </c>
      <c r="N21" s="68"/>
      <c r="O21" s="68" t="s">
        <v>157</v>
      </c>
      <c r="P21" s="68" t="s">
        <v>157</v>
      </c>
      <c r="Q21" s="66" t="s">
        <v>143</v>
      </c>
      <c r="R21" s="618" t="s">
        <v>158</v>
      </c>
      <c r="S21" s="105" t="s">
        <v>159</v>
      </c>
      <c r="T21" s="105" t="s">
        <v>160</v>
      </c>
      <c r="U21" s="6"/>
    </row>
    <row r="22" spans="2:21" ht="16.95" customHeight="1">
      <c r="B22" s="644"/>
      <c r="C22" s="626"/>
      <c r="D22" s="647"/>
      <c r="E22" s="654"/>
      <c r="F22" s="655"/>
      <c r="G22" s="656"/>
      <c r="H22" s="69"/>
      <c r="I22" s="70"/>
      <c r="J22" s="70"/>
      <c r="K22" s="70"/>
      <c r="L22" s="71" t="s">
        <v>161</v>
      </c>
      <c r="M22" s="70"/>
      <c r="N22" s="72" t="s">
        <v>162</v>
      </c>
      <c r="O22" s="72" t="s">
        <v>163</v>
      </c>
      <c r="P22" s="72" t="s">
        <v>163</v>
      </c>
      <c r="Q22" s="70" t="s">
        <v>162</v>
      </c>
      <c r="R22" s="620"/>
      <c r="S22" s="106" t="s">
        <v>162</v>
      </c>
      <c r="T22" s="106" t="s">
        <v>162</v>
      </c>
      <c r="U22" s="6"/>
    </row>
    <row r="23" spans="2:21" ht="30" customHeight="1" thickBot="1">
      <c r="B23" s="115" t="s">
        <v>164</v>
      </c>
      <c r="C23" s="116" t="s">
        <v>171</v>
      </c>
      <c r="D23" s="120" t="s">
        <v>172</v>
      </c>
      <c r="E23" s="121">
        <v>45383</v>
      </c>
      <c r="F23" s="122" t="s">
        <v>33</v>
      </c>
      <c r="G23" s="123">
        <v>46112</v>
      </c>
      <c r="H23" s="124">
        <v>20</v>
      </c>
      <c r="I23" s="124">
        <v>5</v>
      </c>
      <c r="J23" s="124">
        <v>3</v>
      </c>
      <c r="K23" s="124">
        <v>0</v>
      </c>
      <c r="L23" s="124">
        <f>+H23-I23</f>
        <v>15</v>
      </c>
      <c r="M23" s="124">
        <v>15</v>
      </c>
      <c r="N23" s="125">
        <f>IF(L23=0,"-",(M23+J23)/(L23-K23+J23)*100)</f>
        <v>100</v>
      </c>
      <c r="O23" s="126">
        <v>3</v>
      </c>
      <c r="P23" s="126">
        <v>13</v>
      </c>
      <c r="Q23" s="127">
        <f>IF(L23=0,"-",(P23+O23)/(L23-K23+O23)*100)</f>
        <v>88.888888888888886</v>
      </c>
      <c r="R23" s="117" t="s">
        <v>173</v>
      </c>
      <c r="S23" s="127">
        <v>20</v>
      </c>
      <c r="T23" s="127">
        <v>50</v>
      </c>
      <c r="U23" s="6"/>
    </row>
    <row r="24" spans="2:21" ht="30" customHeight="1">
      <c r="B24" s="32" t="s">
        <v>354</v>
      </c>
      <c r="C24" s="73"/>
      <c r="D24" s="355"/>
      <c r="E24" s="176"/>
      <c r="F24" s="33" t="s">
        <v>33</v>
      </c>
      <c r="G24" s="174"/>
      <c r="H24" s="357"/>
      <c r="I24" s="357"/>
      <c r="J24" s="357"/>
      <c r="K24" s="357"/>
      <c r="L24" s="77">
        <f>+H24-I24</f>
        <v>0</v>
      </c>
      <c r="M24" s="357"/>
      <c r="N24" s="172" t="str">
        <f>IF(L24=0,"-",(M24+J24)/(L24-K24+J24)*100)</f>
        <v>-</v>
      </c>
      <c r="O24" s="359"/>
      <c r="P24" s="359"/>
      <c r="Q24" s="172" t="str">
        <f>IF(L24=0,"-",(P24+O24)/(L24-K24+O24)*100)</f>
        <v>-</v>
      </c>
      <c r="R24" s="361"/>
      <c r="S24" s="361"/>
      <c r="T24" s="362"/>
      <c r="U24" s="6"/>
    </row>
    <row r="25" spans="2:21" ht="30" customHeight="1" thickBot="1">
      <c r="B25" s="34" t="s">
        <v>355</v>
      </c>
      <c r="C25" s="78"/>
      <c r="D25" s="356"/>
      <c r="E25" s="177"/>
      <c r="F25" s="35" t="s">
        <v>33</v>
      </c>
      <c r="G25" s="175"/>
      <c r="H25" s="358"/>
      <c r="I25" s="358"/>
      <c r="J25" s="358"/>
      <c r="K25" s="358"/>
      <c r="L25" s="82">
        <f>+H25-I25</f>
        <v>0</v>
      </c>
      <c r="M25" s="358"/>
      <c r="N25" s="173" t="str">
        <f>IF(L25=0,"-",(M25+J25)/(L25-K25+J25)*100)</f>
        <v>-</v>
      </c>
      <c r="O25" s="360"/>
      <c r="P25" s="360"/>
      <c r="Q25" s="173" t="str">
        <f>IF(L25=0,"-",(P25+O25)/(L25-K25+O25)*100)</f>
        <v>-</v>
      </c>
      <c r="R25" s="363"/>
      <c r="S25" s="363"/>
      <c r="T25" s="364"/>
      <c r="U25" s="6"/>
    </row>
    <row r="26" spans="2:21" ht="30" customHeight="1">
      <c r="B26" s="36" t="s">
        <v>168</v>
      </c>
      <c r="C26" s="37" t="s">
        <v>169</v>
      </c>
      <c r="D26" s="45" t="s">
        <v>169</v>
      </c>
      <c r="E26" s="640" t="s">
        <v>169</v>
      </c>
      <c r="F26" s="641"/>
      <c r="G26" s="642"/>
      <c r="H26" s="344">
        <f>SUM(H24:H25)</f>
        <v>0</v>
      </c>
      <c r="I26" s="344">
        <f>SUM(I24:I25)</f>
        <v>0</v>
      </c>
      <c r="J26" s="344">
        <f>SUM(J24:J25)</f>
        <v>0</v>
      </c>
      <c r="K26" s="344">
        <f>SUM(K24:K25)</f>
        <v>0</v>
      </c>
      <c r="L26" s="345">
        <f>+H26-I26</f>
        <v>0</v>
      </c>
      <c r="M26" s="344">
        <f>SUM(M24:M25)</f>
        <v>0</v>
      </c>
      <c r="N26" s="346" t="str">
        <f>IF(L26=0,"-",(M26+J26)/(L26-K26+J26)*100)</f>
        <v>-</v>
      </c>
      <c r="O26" s="347">
        <f>SUM(O24:O25)</f>
        <v>0</v>
      </c>
      <c r="P26" s="348">
        <f>SUM(P24:P25)</f>
        <v>0</v>
      </c>
      <c r="Q26" s="349" t="str">
        <f>IF(L26=0,"-",(P26+O26)/(L26-K26+O26)*100)</f>
        <v>-</v>
      </c>
      <c r="R26" s="25"/>
      <c r="S26" s="25"/>
      <c r="T26" s="25"/>
      <c r="U26" s="6"/>
    </row>
    <row r="27" spans="2:21" ht="15" customHeight="1">
      <c r="B27" s="46"/>
      <c r="C27" s="46"/>
      <c r="D27" s="374"/>
      <c r="E27" s="375"/>
      <c r="F27" s="375"/>
      <c r="G27" s="375"/>
      <c r="H27" s="47"/>
      <c r="I27" s="47"/>
      <c r="J27" s="47"/>
      <c r="K27" s="47"/>
      <c r="L27" s="48"/>
      <c r="M27" s="48"/>
      <c r="N27" s="49"/>
      <c r="O27" s="49"/>
      <c r="P27" s="49"/>
      <c r="Q27" s="49"/>
      <c r="R27" s="25"/>
      <c r="S27" s="25"/>
      <c r="T27" s="25"/>
      <c r="U27" s="6"/>
    </row>
    <row r="28" spans="2:21" ht="15" customHeight="1">
      <c r="B28" s="50" t="s">
        <v>174</v>
      </c>
      <c r="C28" s="54" t="s">
        <v>368</v>
      </c>
      <c r="D28" s="51"/>
      <c r="E28" s="51"/>
      <c r="F28" s="51"/>
      <c r="G28" s="51"/>
      <c r="H28" s="51"/>
      <c r="I28" s="51"/>
      <c r="J28" s="51"/>
      <c r="K28" s="51"/>
      <c r="L28" s="51"/>
      <c r="M28" s="51"/>
      <c r="N28" s="51"/>
      <c r="O28" s="51"/>
      <c r="P28" s="51"/>
      <c r="Q28" s="51"/>
      <c r="R28" s="51"/>
      <c r="S28" s="51"/>
      <c r="T28" s="51"/>
      <c r="U28" s="6"/>
    </row>
    <row r="29" spans="2:21" ht="15" customHeight="1">
      <c r="B29" s="50"/>
      <c r="C29" s="54" t="s">
        <v>385</v>
      </c>
      <c r="D29" s="51"/>
      <c r="E29" s="51"/>
      <c r="F29" s="52"/>
      <c r="G29" s="52"/>
      <c r="H29" s="52"/>
      <c r="I29" s="52"/>
      <c r="J29" s="51"/>
      <c r="K29" s="51"/>
      <c r="L29" s="51"/>
      <c r="M29" s="51"/>
      <c r="N29" s="51"/>
      <c r="O29" s="51"/>
      <c r="P29" s="51"/>
      <c r="Q29" s="51"/>
      <c r="R29" s="51"/>
      <c r="S29" s="51"/>
      <c r="T29" s="51"/>
      <c r="U29" s="6"/>
    </row>
    <row r="30" spans="2:21" ht="15" customHeight="1">
      <c r="B30" s="50" t="s">
        <v>175</v>
      </c>
      <c r="C30" s="54" t="s">
        <v>369</v>
      </c>
      <c r="D30" s="51"/>
      <c r="E30" s="51"/>
      <c r="F30" s="51"/>
      <c r="G30" s="51"/>
      <c r="H30" s="51"/>
      <c r="I30" s="51"/>
      <c r="J30" s="51"/>
      <c r="K30" s="51"/>
      <c r="L30" s="51"/>
      <c r="M30" s="51"/>
      <c r="N30" s="51"/>
      <c r="O30" s="51"/>
      <c r="P30" s="51"/>
      <c r="Q30" s="51"/>
      <c r="R30" s="51"/>
      <c r="S30" s="51"/>
      <c r="T30" s="51"/>
      <c r="U30" s="6"/>
    </row>
    <row r="31" spans="2:21" ht="15" customHeight="1">
      <c r="B31" s="50" t="s">
        <v>176</v>
      </c>
      <c r="C31" s="54" t="s">
        <v>177</v>
      </c>
      <c r="D31" s="51"/>
      <c r="E31" s="53"/>
      <c r="F31" s="53"/>
      <c r="G31" s="51"/>
      <c r="H31" s="51"/>
      <c r="I31" s="51"/>
      <c r="J31" s="51"/>
      <c r="K31" s="51"/>
      <c r="L31" s="51"/>
      <c r="M31" s="51"/>
      <c r="N31" s="51"/>
      <c r="O31" s="51"/>
      <c r="P31" s="51"/>
      <c r="Q31" s="51"/>
      <c r="R31" s="51"/>
      <c r="S31" s="51"/>
      <c r="T31" s="51"/>
      <c r="U31" s="6"/>
    </row>
    <row r="32" spans="2:21" ht="15" customHeight="1">
      <c r="B32" s="50" t="s">
        <v>178</v>
      </c>
      <c r="C32" s="54" t="s">
        <v>179</v>
      </c>
      <c r="D32" s="51"/>
      <c r="E32" s="51"/>
      <c r="F32" s="51"/>
      <c r="G32" s="51"/>
      <c r="H32" s="51"/>
      <c r="I32" s="51"/>
      <c r="J32" s="51"/>
      <c r="K32" s="51"/>
      <c r="L32" s="51"/>
      <c r="M32" s="51"/>
      <c r="N32" s="51"/>
      <c r="O32" s="51"/>
      <c r="P32" s="51"/>
      <c r="Q32" s="51"/>
      <c r="R32" s="51"/>
      <c r="S32" s="51"/>
      <c r="T32" s="51"/>
      <c r="U32" s="6"/>
    </row>
    <row r="33" spans="2:21" ht="15" customHeight="1">
      <c r="B33" s="50" t="s">
        <v>180</v>
      </c>
      <c r="C33" s="54" t="s">
        <v>395</v>
      </c>
      <c r="D33" s="51"/>
      <c r="E33" s="51"/>
      <c r="F33" s="51"/>
      <c r="G33" s="51"/>
      <c r="H33" s="51"/>
      <c r="I33" s="51"/>
      <c r="J33" s="51"/>
      <c r="K33" s="51"/>
      <c r="L33" s="51"/>
      <c r="M33" s="51"/>
      <c r="N33" s="51"/>
      <c r="O33" s="51"/>
      <c r="P33" s="51"/>
      <c r="Q33" s="51"/>
      <c r="R33" s="51"/>
      <c r="S33" s="51"/>
      <c r="T33" s="51"/>
      <c r="U33" s="6"/>
    </row>
    <row r="34" spans="2:21" ht="15" customHeight="1">
      <c r="B34" s="50" t="s">
        <v>181</v>
      </c>
      <c r="C34" s="54" t="s">
        <v>380</v>
      </c>
      <c r="D34" s="51"/>
      <c r="E34" s="51"/>
      <c r="F34" s="51"/>
      <c r="G34" s="51"/>
      <c r="H34" s="51"/>
      <c r="I34" s="51"/>
      <c r="J34" s="51"/>
      <c r="K34" s="51"/>
      <c r="L34" s="51"/>
      <c r="M34" s="51"/>
      <c r="N34" s="51"/>
      <c r="O34" s="51"/>
      <c r="P34" s="51"/>
      <c r="Q34" s="51"/>
      <c r="R34" s="51"/>
      <c r="S34" s="51"/>
      <c r="T34" s="51"/>
      <c r="U34" s="6"/>
    </row>
    <row r="35" spans="2:21" ht="15" customHeight="1">
      <c r="B35" s="50" t="s">
        <v>182</v>
      </c>
      <c r="C35" s="54" t="s">
        <v>183</v>
      </c>
      <c r="D35" s="51"/>
      <c r="E35" s="51"/>
      <c r="F35" s="51"/>
      <c r="G35" s="51"/>
      <c r="H35" s="51"/>
      <c r="I35" s="51"/>
      <c r="J35" s="51"/>
      <c r="K35" s="51"/>
      <c r="L35" s="51"/>
      <c r="M35" s="51"/>
      <c r="N35" s="51"/>
      <c r="O35" s="51"/>
      <c r="P35" s="51"/>
      <c r="Q35" s="51"/>
      <c r="R35" s="51"/>
      <c r="S35" s="51"/>
      <c r="T35" s="51"/>
      <c r="U35" s="6"/>
    </row>
    <row r="36" spans="2:21" ht="15" customHeight="1">
      <c r="B36" s="50" t="s">
        <v>184</v>
      </c>
      <c r="C36" s="54" t="s">
        <v>370</v>
      </c>
      <c r="D36" s="51"/>
      <c r="E36" s="51"/>
      <c r="F36" s="51"/>
      <c r="G36" s="51"/>
      <c r="H36" s="51"/>
      <c r="I36" s="51"/>
      <c r="J36" s="51"/>
      <c r="K36" s="51"/>
      <c r="L36" s="51"/>
      <c r="M36" s="51"/>
      <c r="N36" s="51"/>
      <c r="O36" s="51"/>
      <c r="P36" s="51"/>
      <c r="Q36" s="51"/>
      <c r="R36" s="51"/>
      <c r="S36" s="51"/>
      <c r="T36" s="51"/>
      <c r="U36" s="6"/>
    </row>
    <row r="37" spans="2:21" ht="15" customHeight="1">
      <c r="B37" s="50" t="s">
        <v>185</v>
      </c>
      <c r="C37" s="54" t="s">
        <v>371</v>
      </c>
      <c r="D37" s="51"/>
      <c r="E37" s="51"/>
      <c r="F37" s="51"/>
      <c r="G37" s="51"/>
      <c r="H37" s="51"/>
      <c r="I37" s="51"/>
      <c r="J37" s="51"/>
      <c r="K37" s="51"/>
      <c r="L37" s="51"/>
      <c r="M37" s="51"/>
      <c r="N37" s="51"/>
      <c r="O37" s="51"/>
      <c r="P37" s="51"/>
      <c r="Q37" s="51"/>
      <c r="R37" s="51"/>
      <c r="S37" s="51"/>
      <c r="T37" s="51"/>
      <c r="U37" s="6"/>
    </row>
    <row r="38" spans="2:21" ht="16.05" customHeight="1">
      <c r="B38" s="50" t="s">
        <v>379</v>
      </c>
      <c r="C38" s="54" t="s">
        <v>482</v>
      </c>
    </row>
  </sheetData>
  <mergeCells count="24">
    <mergeCell ref="R21:R22"/>
    <mergeCell ref="E26:G26"/>
    <mergeCell ref="E16:G16"/>
    <mergeCell ref="B19:B22"/>
    <mergeCell ref="C19:C22"/>
    <mergeCell ref="D19:D22"/>
    <mergeCell ref="E19:G22"/>
    <mergeCell ref="N19:N20"/>
    <mergeCell ref="B2:T2"/>
    <mergeCell ref="M4:N4"/>
    <mergeCell ref="M5:N5"/>
    <mergeCell ref="B5:C6"/>
    <mergeCell ref="R19:T20"/>
    <mergeCell ref="B4:C4"/>
    <mergeCell ref="B9:B12"/>
    <mergeCell ref="C9:C12"/>
    <mergeCell ref="D9:D12"/>
    <mergeCell ref="E9:G12"/>
    <mergeCell ref="D5:D6"/>
    <mergeCell ref="O4:T4"/>
    <mergeCell ref="O5:T5"/>
    <mergeCell ref="R9:T10"/>
    <mergeCell ref="R11:R12"/>
    <mergeCell ref="N9:N10"/>
  </mergeCells>
  <phoneticPr fontId="29"/>
  <dataValidations count="2">
    <dataValidation type="list" allowBlank="1" showInputMessage="1" showErrorMessage="1" sqref="C14:C15 C24:C25" xr:uid="{CB94C600-6EC9-48F4-B17B-CB900C83B315}">
      <formula1>"あり,なし"</formula1>
    </dataValidation>
    <dataValidation type="list" allowBlank="1" showInputMessage="1" showErrorMessage="1" sqref="D5" xr:uid="{47E85282-F44F-49CB-8132-80E399537912}">
      <formula1>"①,②,③,④"</formula1>
    </dataValidation>
  </dataValidations>
  <printOptions horizontalCentered="1" verticalCentered="1"/>
  <pageMargins left="0.39370078740157483" right="0.39370078740157483" top="0.78740157480314965" bottom="0.78740157480314965" header="0.39370078740157483" footer="0.39370078740157483"/>
  <pageSetup paperSize="9" scale="61" orientation="landscape"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N34"/>
  <sheetViews>
    <sheetView showZeros="0" view="pageBreakPreview" zoomScaleNormal="100" zoomScaleSheetLayoutView="100" workbookViewId="0">
      <selection activeCell="J1" sqref="J1"/>
    </sheetView>
  </sheetViews>
  <sheetFormatPr defaultColWidth="9" defaultRowHeight="18" customHeight="1"/>
  <cols>
    <col min="1" max="1" width="0.8984375" style="6" customWidth="1"/>
    <col min="2" max="2" width="10.69921875" style="6" customWidth="1"/>
    <col min="3" max="3" width="9.59765625" style="6" customWidth="1"/>
    <col min="4" max="4" width="18.59765625" style="6" customWidth="1"/>
    <col min="5" max="5" width="8.59765625" style="6" customWidth="1"/>
    <col min="6" max="7" width="10.09765625" style="6" customWidth="1"/>
    <col min="8" max="8" width="28.69921875" style="6" customWidth="1"/>
    <col min="9" max="9" width="1.296875" style="6" customWidth="1"/>
    <col min="10" max="16384" width="9" style="6"/>
  </cols>
  <sheetData>
    <row r="1" spans="2:14" ht="21.6" customHeight="1">
      <c r="B1" s="668" t="s">
        <v>63</v>
      </c>
      <c r="C1" s="668"/>
      <c r="D1" s="669"/>
      <c r="E1" s="669"/>
      <c r="F1" s="669"/>
      <c r="G1" s="669"/>
      <c r="H1" s="669"/>
    </row>
    <row r="2" spans="2:14" ht="27" customHeight="1">
      <c r="B2" s="494" t="s">
        <v>276</v>
      </c>
      <c r="C2" s="494"/>
      <c r="D2" s="670"/>
      <c r="E2" s="670"/>
      <c r="F2" s="670"/>
      <c r="G2" s="670"/>
      <c r="H2" s="670"/>
    </row>
    <row r="3" spans="2:14" ht="10.050000000000001" customHeight="1">
      <c r="B3" s="202"/>
      <c r="C3" s="202"/>
      <c r="D3" s="25"/>
      <c r="E3" s="25"/>
      <c r="F3" s="25"/>
      <c r="G3" s="25"/>
      <c r="H3" s="25"/>
    </row>
    <row r="4" spans="2:14" ht="25.05" customHeight="1">
      <c r="B4" s="257" t="s">
        <v>42</v>
      </c>
      <c r="C4" s="28">
        <f>共通入力シート!B3</f>
        <v>0</v>
      </c>
      <c r="D4" s="25"/>
      <c r="E4" s="671" t="s">
        <v>44</v>
      </c>
      <c r="F4" s="671"/>
      <c r="G4" s="528" t="str">
        <f>共通入力シート!B4</f>
        <v/>
      </c>
      <c r="H4" s="528"/>
      <c r="K4" s="10"/>
      <c r="L4" s="21"/>
      <c r="M4" s="21"/>
      <c r="N4" s="21"/>
    </row>
    <row r="5" spans="2:14" ht="25.05" customHeight="1">
      <c r="B5" s="281"/>
      <c r="C5" s="281"/>
      <c r="D5" s="25"/>
      <c r="E5" s="671" t="s">
        <v>207</v>
      </c>
      <c r="F5" s="671"/>
      <c r="G5" s="528">
        <f>共通入力シート!B7</f>
        <v>0</v>
      </c>
      <c r="H5" s="528"/>
      <c r="K5" s="11"/>
      <c r="L5" s="16"/>
      <c r="M5" s="16"/>
      <c r="N5" s="16"/>
    </row>
    <row r="6" spans="2:14" ht="25.05" customHeight="1">
      <c r="B6" s="281"/>
      <c r="C6" s="281"/>
      <c r="D6" s="25"/>
      <c r="E6" s="671" t="s">
        <v>43</v>
      </c>
      <c r="F6" s="671"/>
      <c r="G6" s="528">
        <f>共通入力シート!B9</f>
        <v>0</v>
      </c>
      <c r="H6" s="528"/>
      <c r="K6" s="11"/>
      <c r="L6" s="16"/>
      <c r="M6" s="16"/>
      <c r="N6" s="16"/>
    </row>
    <row r="7" spans="2:14" ht="10.050000000000001" customHeight="1">
      <c r="B7" s="281"/>
      <c r="C7" s="281"/>
      <c r="D7" s="25"/>
      <c r="E7" s="282"/>
      <c r="F7" s="282"/>
      <c r="G7" s="85"/>
      <c r="H7" s="85"/>
      <c r="K7" s="11"/>
      <c r="L7" s="16"/>
      <c r="M7" s="16"/>
      <c r="N7" s="16"/>
    </row>
    <row r="8" spans="2:14" ht="25.05" customHeight="1" thickBot="1">
      <c r="B8" s="199"/>
      <c r="C8" s="199"/>
      <c r="D8" s="25"/>
      <c r="E8" s="25"/>
      <c r="F8" s="86"/>
      <c r="G8" s="86"/>
      <c r="H8" s="192">
        <f>共通入力シート!B5</f>
        <v>0</v>
      </c>
    </row>
    <row r="9" spans="2:14" ht="60" customHeight="1">
      <c r="B9" s="663" t="s">
        <v>372</v>
      </c>
      <c r="C9" s="664"/>
      <c r="D9" s="128" t="s">
        <v>391</v>
      </c>
      <c r="E9" s="128" t="s">
        <v>261</v>
      </c>
      <c r="F9" s="128" t="s">
        <v>373</v>
      </c>
      <c r="G9" s="128" t="s">
        <v>374</v>
      </c>
      <c r="H9" s="283" t="s">
        <v>375</v>
      </c>
    </row>
    <row r="10" spans="2:14" ht="30" customHeight="1">
      <c r="B10" s="665"/>
      <c r="C10" s="666"/>
      <c r="D10" s="178"/>
      <c r="E10" s="179"/>
      <c r="F10" s="179"/>
      <c r="G10" s="179"/>
      <c r="H10" s="180"/>
    </row>
    <row r="11" spans="2:14" ht="30" customHeight="1">
      <c r="B11" s="659"/>
      <c r="C11" s="660"/>
      <c r="D11" s="181"/>
      <c r="E11" s="182"/>
      <c r="F11" s="182"/>
      <c r="G11" s="182"/>
      <c r="H11" s="183"/>
    </row>
    <row r="12" spans="2:14" ht="30" customHeight="1">
      <c r="B12" s="659"/>
      <c r="C12" s="660"/>
      <c r="D12" s="181"/>
      <c r="E12" s="182"/>
      <c r="F12" s="182"/>
      <c r="G12" s="182"/>
      <c r="H12" s="183"/>
    </row>
    <row r="13" spans="2:14" ht="30" customHeight="1">
      <c r="B13" s="659"/>
      <c r="C13" s="660"/>
      <c r="D13" s="181"/>
      <c r="E13" s="182"/>
      <c r="F13" s="182"/>
      <c r="G13" s="182"/>
      <c r="H13" s="183"/>
    </row>
    <row r="14" spans="2:14" ht="30" customHeight="1">
      <c r="B14" s="659"/>
      <c r="C14" s="660"/>
      <c r="D14" s="181"/>
      <c r="E14" s="182"/>
      <c r="F14" s="182"/>
      <c r="G14" s="182"/>
      <c r="H14" s="183"/>
    </row>
    <row r="15" spans="2:14" ht="30" customHeight="1">
      <c r="B15" s="659"/>
      <c r="C15" s="660"/>
      <c r="D15" s="181"/>
      <c r="E15" s="182"/>
      <c r="F15" s="182"/>
      <c r="G15" s="182"/>
      <c r="H15" s="183"/>
    </row>
    <row r="16" spans="2:14" ht="30" customHeight="1">
      <c r="B16" s="659"/>
      <c r="C16" s="660"/>
      <c r="D16" s="181"/>
      <c r="E16" s="182"/>
      <c r="F16" s="182"/>
      <c r="G16" s="182"/>
      <c r="H16" s="183"/>
    </row>
    <row r="17" spans="2:8" ht="30" customHeight="1">
      <c r="B17" s="659"/>
      <c r="C17" s="660"/>
      <c r="D17" s="181"/>
      <c r="E17" s="182"/>
      <c r="F17" s="182"/>
      <c r="G17" s="182"/>
      <c r="H17" s="183"/>
    </row>
    <row r="18" spans="2:8" ht="30" customHeight="1">
      <c r="B18" s="659"/>
      <c r="C18" s="660"/>
      <c r="D18" s="181"/>
      <c r="E18" s="182"/>
      <c r="F18" s="182"/>
      <c r="G18" s="182"/>
      <c r="H18" s="183"/>
    </row>
    <row r="19" spans="2:8" ht="30" customHeight="1">
      <c r="B19" s="659"/>
      <c r="C19" s="660"/>
      <c r="D19" s="181"/>
      <c r="E19" s="182"/>
      <c r="F19" s="182"/>
      <c r="G19" s="182"/>
      <c r="H19" s="183"/>
    </row>
    <row r="20" spans="2:8" ht="30" customHeight="1">
      <c r="B20" s="659"/>
      <c r="C20" s="660"/>
      <c r="D20" s="181"/>
      <c r="E20" s="182"/>
      <c r="F20" s="182"/>
      <c r="G20" s="182"/>
      <c r="H20" s="183"/>
    </row>
    <row r="21" spans="2:8" ht="30" customHeight="1">
      <c r="B21" s="659"/>
      <c r="C21" s="660"/>
      <c r="D21" s="181"/>
      <c r="E21" s="182"/>
      <c r="F21" s="182"/>
      <c r="G21" s="182"/>
      <c r="H21" s="183"/>
    </row>
    <row r="22" spans="2:8" ht="30" customHeight="1">
      <c r="B22" s="659"/>
      <c r="C22" s="660"/>
      <c r="D22" s="181"/>
      <c r="E22" s="182"/>
      <c r="F22" s="182"/>
      <c r="G22" s="182"/>
      <c r="H22" s="183"/>
    </row>
    <row r="23" spans="2:8" ht="30" customHeight="1">
      <c r="B23" s="659"/>
      <c r="C23" s="660"/>
      <c r="D23" s="181"/>
      <c r="E23" s="182"/>
      <c r="F23" s="182"/>
      <c r="G23" s="182"/>
      <c r="H23" s="183"/>
    </row>
    <row r="24" spans="2:8" ht="30" customHeight="1">
      <c r="B24" s="659"/>
      <c r="C24" s="660"/>
      <c r="D24" s="181"/>
      <c r="E24" s="182"/>
      <c r="F24" s="182"/>
      <c r="G24" s="182"/>
      <c r="H24" s="183"/>
    </row>
    <row r="25" spans="2:8" ht="30" customHeight="1">
      <c r="B25" s="659"/>
      <c r="C25" s="660"/>
      <c r="D25" s="181"/>
      <c r="E25" s="182"/>
      <c r="F25" s="182"/>
      <c r="G25" s="182"/>
      <c r="H25" s="183"/>
    </row>
    <row r="26" spans="2:8" ht="30" customHeight="1">
      <c r="B26" s="659"/>
      <c r="C26" s="660"/>
      <c r="D26" s="181"/>
      <c r="E26" s="182"/>
      <c r="F26" s="182"/>
      <c r="G26" s="182"/>
      <c r="H26" s="183"/>
    </row>
    <row r="27" spans="2:8" ht="30" customHeight="1">
      <c r="B27" s="659"/>
      <c r="C27" s="660"/>
      <c r="D27" s="181"/>
      <c r="E27" s="182"/>
      <c r="F27" s="182"/>
      <c r="G27" s="182"/>
      <c r="H27" s="183"/>
    </row>
    <row r="28" spans="2:8" ht="30" customHeight="1" thickBot="1">
      <c r="B28" s="661"/>
      <c r="C28" s="662"/>
      <c r="D28" s="184"/>
      <c r="E28" s="185"/>
      <c r="F28" s="185"/>
      <c r="G28" s="185"/>
      <c r="H28" s="186"/>
    </row>
    <row r="29" spans="2:8" ht="19.05" customHeight="1">
      <c r="B29" s="667" t="s">
        <v>447</v>
      </c>
      <c r="C29" s="667"/>
      <c r="D29" s="667"/>
      <c r="E29" s="667"/>
      <c r="F29" s="667"/>
      <c r="G29" s="667"/>
      <c r="H29" s="667"/>
    </row>
    <row r="30" spans="2:8" ht="19.05" customHeight="1">
      <c r="B30" s="657" t="s">
        <v>398</v>
      </c>
      <c r="C30" s="657"/>
      <c r="D30" s="658"/>
      <c r="E30" s="658"/>
      <c r="F30" s="658"/>
      <c r="G30" s="658"/>
      <c r="H30" s="658"/>
    </row>
    <row r="31" spans="2:8" ht="19.05" customHeight="1">
      <c r="B31" s="657" t="s">
        <v>399</v>
      </c>
      <c r="C31" s="657"/>
      <c r="D31" s="658"/>
      <c r="E31" s="658"/>
      <c r="F31" s="658"/>
      <c r="G31" s="658"/>
      <c r="H31" s="658"/>
    </row>
    <row r="32" spans="2:8" ht="31.95" customHeight="1">
      <c r="B32" s="657" t="s">
        <v>404</v>
      </c>
      <c r="C32" s="657"/>
      <c r="D32" s="658"/>
      <c r="E32" s="658"/>
      <c r="F32" s="658"/>
      <c r="G32" s="658"/>
      <c r="H32" s="658"/>
    </row>
    <row r="33" spans="2:8" ht="19.05" customHeight="1">
      <c r="B33" s="657" t="s">
        <v>109</v>
      </c>
      <c r="C33" s="657"/>
      <c r="D33" s="658"/>
      <c r="E33" s="658"/>
      <c r="F33" s="658"/>
      <c r="G33" s="658"/>
      <c r="H33" s="658"/>
    </row>
    <row r="34" spans="2:8" ht="18" customHeight="1">
      <c r="B34" s="657" t="s">
        <v>405</v>
      </c>
      <c r="C34" s="657"/>
      <c r="D34" s="658"/>
      <c r="E34" s="658"/>
      <c r="F34" s="658"/>
      <c r="G34" s="658"/>
      <c r="H34" s="658"/>
    </row>
  </sheetData>
  <mergeCells count="34">
    <mergeCell ref="B1:H1"/>
    <mergeCell ref="B2:H2"/>
    <mergeCell ref="G5:H5"/>
    <mergeCell ref="G6:H6"/>
    <mergeCell ref="G4:H4"/>
    <mergeCell ref="E4:F4"/>
    <mergeCell ref="E5:F5"/>
    <mergeCell ref="E6:F6"/>
    <mergeCell ref="B11:C11"/>
    <mergeCell ref="B32:H32"/>
    <mergeCell ref="B28:C28"/>
    <mergeCell ref="B9:C9"/>
    <mergeCell ref="B10:C10"/>
    <mergeCell ref="B12:C12"/>
    <mergeCell ref="B13:C13"/>
    <mergeCell ref="B29:H29"/>
    <mergeCell ref="B30:H30"/>
    <mergeCell ref="B23:C23"/>
    <mergeCell ref="B24:C24"/>
    <mergeCell ref="B22:C22"/>
    <mergeCell ref="B27:C27"/>
    <mergeCell ref="B34:H34"/>
    <mergeCell ref="B14:C14"/>
    <mergeCell ref="B15:C15"/>
    <mergeCell ref="B21:C21"/>
    <mergeCell ref="B16:C16"/>
    <mergeCell ref="B17:C17"/>
    <mergeCell ref="B18:C18"/>
    <mergeCell ref="B19:C19"/>
    <mergeCell ref="B20:C20"/>
    <mergeCell ref="B31:H31"/>
    <mergeCell ref="B25:C25"/>
    <mergeCell ref="B26:C26"/>
    <mergeCell ref="B33:H33"/>
  </mergeCells>
  <phoneticPr fontId="29"/>
  <dataValidations count="1">
    <dataValidation type="list" allowBlank="1" showInputMessage="1" showErrorMessage="1" sqref="E10:E28" xr:uid="{00000000-0002-0000-0700-000000000000}">
      <formula1>"常勤,非常勤"</formula1>
    </dataValidation>
  </dataValidations>
  <printOptions horizontalCentered="1" verticalCentered="1"/>
  <pageMargins left="0.78740157480314965" right="0.78740157480314965" top="0.39370078740157483" bottom="0.39370078740157483" header="0.39370078740157483" footer="0.39370078740157483"/>
  <pageSetup paperSize="9" scale="79"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H33"/>
  <sheetViews>
    <sheetView view="pageBreakPreview" zoomScaleNormal="100" zoomScaleSheetLayoutView="100" workbookViewId="0">
      <selection activeCell="I1" sqref="I1"/>
    </sheetView>
  </sheetViews>
  <sheetFormatPr defaultColWidth="9" defaultRowHeight="13.2"/>
  <cols>
    <col min="1" max="1" width="1.296875" style="6" customWidth="1"/>
    <col min="2" max="2" width="10.69921875" style="6" customWidth="1"/>
    <col min="3" max="3" width="20.69921875" style="6" customWidth="1"/>
    <col min="4" max="5" width="18.69921875" style="6" customWidth="1"/>
    <col min="6" max="6" width="13.69921875" style="6" customWidth="1"/>
    <col min="7" max="7" width="18.69921875" style="6" customWidth="1"/>
    <col min="8" max="8" width="1.296875" style="6" customWidth="1"/>
    <col min="9" max="16384" width="9" style="6"/>
  </cols>
  <sheetData>
    <row r="1" spans="2:7" ht="21.6" customHeight="1">
      <c r="B1" s="668" t="s">
        <v>64</v>
      </c>
      <c r="C1" s="668"/>
      <c r="D1" s="669"/>
      <c r="E1" s="669"/>
      <c r="F1" s="669"/>
      <c r="G1" s="669"/>
    </row>
    <row r="2" spans="2:7" ht="27" customHeight="1">
      <c r="B2" s="494" t="s">
        <v>101</v>
      </c>
      <c r="C2" s="494"/>
      <c r="D2" s="670"/>
      <c r="E2" s="670"/>
      <c r="F2" s="670"/>
      <c r="G2" s="670"/>
    </row>
    <row r="3" spans="2:7" ht="10.050000000000001" customHeight="1">
      <c r="B3" s="198"/>
      <c r="C3" s="198"/>
      <c r="D3" s="25"/>
      <c r="E3" s="25"/>
      <c r="F3" s="25"/>
      <c r="G3" s="25"/>
    </row>
    <row r="4" spans="2:7" ht="25.05" customHeight="1">
      <c r="B4" s="90" t="s">
        <v>42</v>
      </c>
      <c r="C4" s="103">
        <f>共通入力シート!B3</f>
        <v>0</v>
      </c>
      <c r="D4" s="90" t="s">
        <v>44</v>
      </c>
      <c r="E4" s="528" t="str">
        <f>共通入力シート!B4</f>
        <v/>
      </c>
      <c r="F4" s="528"/>
      <c r="G4" s="528"/>
    </row>
    <row r="5" spans="2:7" ht="25.05" customHeight="1">
      <c r="B5" s="281"/>
      <c r="C5" s="281"/>
      <c r="D5" s="90" t="s">
        <v>207</v>
      </c>
      <c r="E5" s="498">
        <f>共通入力シート!B7</f>
        <v>0</v>
      </c>
      <c r="F5" s="498"/>
      <c r="G5" s="498"/>
    </row>
    <row r="6" spans="2:7" ht="25.05" customHeight="1">
      <c r="B6" s="281"/>
      <c r="C6" s="281"/>
      <c r="D6" s="90" t="s">
        <v>43</v>
      </c>
      <c r="E6" s="498">
        <f>共通入力シート!B9</f>
        <v>0</v>
      </c>
      <c r="F6" s="498"/>
      <c r="G6" s="498"/>
    </row>
    <row r="7" spans="2:7" ht="10.050000000000001" customHeight="1">
      <c r="B7" s="281"/>
      <c r="C7" s="281"/>
      <c r="D7" s="284"/>
      <c r="E7" s="25"/>
      <c r="F7" s="25"/>
      <c r="G7" s="25"/>
    </row>
    <row r="8" spans="2:7" ht="22.05" customHeight="1" thickBot="1">
      <c r="B8" s="267" t="s">
        <v>51</v>
      </c>
      <c r="C8" s="268"/>
      <c r="D8" s="25"/>
      <c r="E8" s="25"/>
      <c r="F8" s="25"/>
      <c r="G8" s="25"/>
    </row>
    <row r="9" spans="2:7" s="10" customFormat="1" ht="45" customHeight="1">
      <c r="B9" s="692" t="s">
        <v>209</v>
      </c>
      <c r="C9" s="693"/>
      <c r="D9" s="694"/>
      <c r="E9" s="191" t="s">
        <v>376</v>
      </c>
      <c r="F9" s="191" t="s">
        <v>21</v>
      </c>
      <c r="G9" s="285" t="s">
        <v>22</v>
      </c>
    </row>
    <row r="10" spans="2:7" ht="30" customHeight="1">
      <c r="B10" s="414">
        <v>1</v>
      </c>
      <c r="C10" s="695"/>
      <c r="D10" s="696"/>
      <c r="E10" s="187"/>
      <c r="F10" s="378"/>
      <c r="G10" s="415"/>
    </row>
    <row r="11" spans="2:7" ht="30" customHeight="1">
      <c r="B11" s="409">
        <v>2</v>
      </c>
      <c r="C11" s="672"/>
      <c r="D11" s="673"/>
      <c r="E11" s="188"/>
      <c r="F11" s="378"/>
      <c r="G11" s="410"/>
    </row>
    <row r="12" spans="2:7" ht="30" customHeight="1">
      <c r="B12" s="409">
        <v>3</v>
      </c>
      <c r="C12" s="672"/>
      <c r="D12" s="673"/>
      <c r="E12" s="188"/>
      <c r="F12" s="378"/>
      <c r="G12" s="410"/>
    </row>
    <row r="13" spans="2:7" ht="30" customHeight="1">
      <c r="B13" s="409">
        <v>4</v>
      </c>
      <c r="C13" s="672"/>
      <c r="D13" s="673"/>
      <c r="E13" s="188"/>
      <c r="F13" s="378"/>
      <c r="G13" s="410"/>
    </row>
    <row r="14" spans="2:7" ht="30" customHeight="1">
      <c r="B14" s="409">
        <v>5</v>
      </c>
      <c r="C14" s="672"/>
      <c r="D14" s="673"/>
      <c r="E14" s="188"/>
      <c r="F14" s="378"/>
      <c r="G14" s="410"/>
    </row>
    <row r="15" spans="2:7" ht="30" customHeight="1">
      <c r="B15" s="409">
        <v>6</v>
      </c>
      <c r="C15" s="672"/>
      <c r="D15" s="673"/>
      <c r="E15" s="188"/>
      <c r="F15" s="378"/>
      <c r="G15" s="410"/>
    </row>
    <row r="16" spans="2:7" ht="30" customHeight="1">
      <c r="B16" s="409">
        <v>7</v>
      </c>
      <c r="C16" s="672"/>
      <c r="D16" s="673"/>
      <c r="E16" s="188"/>
      <c r="F16" s="378"/>
      <c r="G16" s="410"/>
    </row>
    <row r="17" spans="2:8" ht="30" customHeight="1">
      <c r="B17" s="409">
        <v>8</v>
      </c>
      <c r="C17" s="672"/>
      <c r="D17" s="673"/>
      <c r="E17" s="188"/>
      <c r="F17" s="378"/>
      <c r="G17" s="410"/>
    </row>
    <row r="18" spans="2:8" ht="30" customHeight="1">
      <c r="B18" s="409">
        <v>9</v>
      </c>
      <c r="C18" s="672"/>
      <c r="D18" s="673"/>
      <c r="E18" s="188"/>
      <c r="F18" s="378"/>
      <c r="G18" s="410"/>
    </row>
    <row r="19" spans="2:8" ht="34.950000000000003" customHeight="1" thickBot="1">
      <c r="B19" s="674" t="s">
        <v>23</v>
      </c>
      <c r="C19" s="675"/>
      <c r="D19" s="675"/>
      <c r="E19" s="676"/>
      <c r="F19" s="411">
        <f>SUM(F10:F18)</f>
        <v>0</v>
      </c>
      <c r="G19" s="412" t="s">
        <v>50</v>
      </c>
    </row>
    <row r="20" spans="2:8" ht="16.8" customHeight="1">
      <c r="B20" s="678" t="s">
        <v>448</v>
      </c>
      <c r="C20" s="678"/>
      <c r="D20" s="678"/>
      <c r="E20" s="678"/>
      <c r="F20" s="678"/>
      <c r="G20" s="678"/>
      <c r="H20" s="679"/>
    </row>
    <row r="21" spans="2:8" ht="75" customHeight="1">
      <c r="B21" s="677" t="s">
        <v>400</v>
      </c>
      <c r="C21" s="677"/>
      <c r="D21" s="677"/>
      <c r="E21" s="677"/>
      <c r="F21" s="677"/>
      <c r="G21" s="677"/>
    </row>
    <row r="22" spans="2:8" ht="10.050000000000001" customHeight="1">
      <c r="B22" s="199"/>
      <c r="C22" s="199"/>
      <c r="D22" s="199"/>
      <c r="E22" s="199"/>
      <c r="F22" s="199"/>
      <c r="G22" s="199"/>
    </row>
    <row r="23" spans="2:8" ht="22.05" customHeight="1" thickBot="1">
      <c r="B23" s="267" t="s">
        <v>102</v>
      </c>
      <c r="C23" s="268"/>
      <c r="D23" s="25"/>
      <c r="E23" s="25"/>
      <c r="F23" s="25"/>
      <c r="G23" s="25"/>
    </row>
    <row r="24" spans="2:8" ht="27" customHeight="1">
      <c r="B24" s="682" t="s">
        <v>103</v>
      </c>
      <c r="C24" s="683"/>
      <c r="D24" s="286" t="s">
        <v>21</v>
      </c>
      <c r="E24" s="684" t="s">
        <v>22</v>
      </c>
      <c r="F24" s="685"/>
      <c r="G24" s="25"/>
    </row>
    <row r="25" spans="2:8" ht="25.8" customHeight="1">
      <c r="B25" s="680"/>
      <c r="C25" s="681"/>
      <c r="D25" s="189"/>
      <c r="E25" s="686"/>
      <c r="F25" s="687"/>
      <c r="G25" s="25"/>
    </row>
    <row r="26" spans="2:8" ht="25.2" customHeight="1">
      <c r="B26" s="680"/>
      <c r="C26" s="681"/>
      <c r="D26" s="189"/>
      <c r="E26" s="686"/>
      <c r="F26" s="687"/>
      <c r="G26" s="25"/>
    </row>
    <row r="27" spans="2:8" ht="34.950000000000003" customHeight="1" thickBot="1">
      <c r="B27" s="688" t="s">
        <v>23</v>
      </c>
      <c r="C27" s="689"/>
      <c r="D27" s="351">
        <f>SUM(D25:D26)</f>
        <v>0</v>
      </c>
      <c r="E27" s="690" t="s">
        <v>50</v>
      </c>
      <c r="F27" s="691"/>
      <c r="G27" s="25"/>
    </row>
    <row r="28" spans="2:8" ht="30" customHeight="1">
      <c r="B28" s="677" t="s">
        <v>446</v>
      </c>
      <c r="C28" s="677"/>
      <c r="D28" s="677"/>
      <c r="E28" s="677"/>
      <c r="F28" s="677"/>
      <c r="G28" s="677"/>
    </row>
    <row r="29" spans="2:8" ht="15" customHeight="1" thickBot="1">
      <c r="B29" s="212"/>
      <c r="C29" s="212"/>
      <c r="D29" s="212"/>
      <c r="E29" s="212"/>
      <c r="F29" s="212"/>
      <c r="G29" s="212"/>
    </row>
    <row r="30" spans="2:8" ht="34.950000000000003" customHeight="1">
      <c r="B30" s="287" t="s">
        <v>24</v>
      </c>
      <c r="C30" s="288"/>
      <c r="D30" s="190">
        <f>SUM(F19+D27)</f>
        <v>0</v>
      </c>
      <c r="E30" s="289" t="s">
        <v>50</v>
      </c>
      <c r="F30" s="259"/>
      <c r="G30" s="25"/>
    </row>
    <row r="31" spans="2:8" ht="34.950000000000003" customHeight="1" thickBot="1">
      <c r="B31" s="290" t="s">
        <v>99</v>
      </c>
      <c r="C31" s="291"/>
      <c r="D31" s="350"/>
      <c r="E31" s="292" t="s">
        <v>50</v>
      </c>
      <c r="F31" s="293"/>
      <c r="G31" s="25"/>
    </row>
    <row r="32" spans="2:8" ht="22.05" customHeight="1">
      <c r="B32" s="677" t="s">
        <v>401</v>
      </c>
      <c r="C32" s="677"/>
      <c r="D32" s="677"/>
      <c r="E32" s="677"/>
      <c r="F32" s="677"/>
      <c r="G32" s="677"/>
    </row>
    <row r="33" spans="2:3">
      <c r="B33" s="15"/>
      <c r="C33" s="2"/>
    </row>
  </sheetData>
  <mergeCells count="28">
    <mergeCell ref="C15:D15"/>
    <mergeCell ref="B9:D9"/>
    <mergeCell ref="B1:G1"/>
    <mergeCell ref="B2:G2"/>
    <mergeCell ref="C10:D10"/>
    <mergeCell ref="C11:D11"/>
    <mergeCell ref="C12:D12"/>
    <mergeCell ref="C13:D13"/>
    <mergeCell ref="C14:D14"/>
    <mergeCell ref="E4:G4"/>
    <mergeCell ref="E5:G5"/>
    <mergeCell ref="E6:G6"/>
    <mergeCell ref="B32:G32"/>
    <mergeCell ref="B25:C25"/>
    <mergeCell ref="B26:C26"/>
    <mergeCell ref="B24:C24"/>
    <mergeCell ref="E24:F24"/>
    <mergeCell ref="E25:F25"/>
    <mergeCell ref="E26:F26"/>
    <mergeCell ref="B28:G28"/>
    <mergeCell ref="B27:C27"/>
    <mergeCell ref="E27:F27"/>
    <mergeCell ref="C16:D16"/>
    <mergeCell ref="C17:D17"/>
    <mergeCell ref="C18:D18"/>
    <mergeCell ref="B19:E19"/>
    <mergeCell ref="B21:G21"/>
    <mergeCell ref="B20:H20"/>
  </mergeCells>
  <phoneticPr fontId="29"/>
  <printOptions horizontalCentered="1" verticalCentered="1"/>
  <pageMargins left="0.78740157480314965" right="0.78740157480314965" top="0.39370078740157483" bottom="0.39370078740157483" header="0.39370078740157483" footer="0.39370078740157483"/>
  <pageSetup paperSize="9" scale="75"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03541-AE0A-4216-801B-6E266FD5E5A8}">
  <sheetPr codeName="Sheet10">
    <pageSetUpPr fitToPage="1"/>
  </sheetPr>
  <dimension ref="B1:H28"/>
  <sheetViews>
    <sheetView view="pageBreakPreview" zoomScaleNormal="100" zoomScaleSheetLayoutView="100" workbookViewId="0">
      <selection activeCell="I1" sqref="I1"/>
    </sheetView>
  </sheetViews>
  <sheetFormatPr defaultRowHeight="18"/>
  <cols>
    <col min="1" max="1" width="1.296875" customWidth="1"/>
    <col min="2" max="2" width="10.69921875" customWidth="1"/>
    <col min="3" max="3" width="20.69921875" customWidth="1"/>
    <col min="4" max="5" width="18.69921875" customWidth="1"/>
    <col min="6" max="6" width="13.69921875" customWidth="1"/>
    <col min="7" max="7" width="18.69921875" customWidth="1"/>
    <col min="8" max="8" width="1.296875" customWidth="1"/>
  </cols>
  <sheetData>
    <row r="1" spans="2:7" ht="21.6" customHeight="1">
      <c r="B1" s="668" t="s">
        <v>188</v>
      </c>
      <c r="C1" s="668"/>
      <c r="D1" s="669"/>
      <c r="E1" s="669"/>
      <c r="F1" s="669"/>
      <c r="G1" s="669"/>
    </row>
    <row r="2" spans="2:7" ht="27" customHeight="1">
      <c r="B2" s="494" t="s">
        <v>189</v>
      </c>
      <c r="C2" s="494"/>
      <c r="D2" s="670"/>
      <c r="E2" s="670"/>
      <c r="F2" s="670"/>
      <c r="G2" s="670"/>
    </row>
    <row r="3" spans="2:7" ht="10.050000000000001" customHeight="1">
      <c r="B3" s="198"/>
      <c r="C3" s="198"/>
      <c r="D3" s="25"/>
      <c r="E3" s="25"/>
      <c r="F3" s="25"/>
      <c r="G3" s="25"/>
    </row>
    <row r="4" spans="2:7" ht="25.05" customHeight="1">
      <c r="B4" s="90" t="s">
        <v>42</v>
      </c>
      <c r="C4" s="88">
        <f>共通入力シート!B3</f>
        <v>0</v>
      </c>
      <c r="D4" s="90" t="s">
        <v>44</v>
      </c>
      <c r="E4" s="528" t="str">
        <f>共通入力シート!B4</f>
        <v/>
      </c>
      <c r="F4" s="528"/>
      <c r="G4" s="528"/>
    </row>
    <row r="5" spans="2:7" ht="25.05" customHeight="1">
      <c r="B5" s="281"/>
      <c r="C5" s="281"/>
      <c r="D5" s="90" t="s">
        <v>207</v>
      </c>
      <c r="E5" s="528">
        <f>共通入力シート!B7</f>
        <v>0</v>
      </c>
      <c r="F5" s="528"/>
      <c r="G5" s="528"/>
    </row>
    <row r="6" spans="2:7" ht="25.05" customHeight="1">
      <c r="B6" s="281"/>
      <c r="C6" s="281"/>
      <c r="D6" s="90" t="s">
        <v>43</v>
      </c>
      <c r="E6" s="528">
        <f>共通入力シート!B9</f>
        <v>0</v>
      </c>
      <c r="F6" s="528"/>
      <c r="G6" s="528"/>
    </row>
    <row r="7" spans="2:7" ht="10.050000000000001" customHeight="1">
      <c r="B7" s="281"/>
      <c r="C7" s="281"/>
      <c r="D7" s="284"/>
      <c r="E7" s="87"/>
      <c r="F7" s="87"/>
      <c r="G7" s="87"/>
    </row>
    <row r="8" spans="2:7" ht="22.05" customHeight="1" thickBot="1">
      <c r="B8" s="267" t="s">
        <v>190</v>
      </c>
      <c r="C8" s="268"/>
      <c r="D8" s="25"/>
      <c r="E8" s="25"/>
      <c r="F8" s="25"/>
      <c r="G8" s="25"/>
    </row>
    <row r="9" spans="2:7" ht="45" customHeight="1">
      <c r="B9" s="697" t="s">
        <v>209</v>
      </c>
      <c r="C9" s="698"/>
      <c r="D9" s="699"/>
      <c r="E9" s="191" t="s">
        <v>376</v>
      </c>
      <c r="F9" s="191" t="s">
        <v>191</v>
      </c>
      <c r="G9" s="295" t="s">
        <v>22</v>
      </c>
    </row>
    <row r="10" spans="2:7" ht="34.950000000000003" customHeight="1">
      <c r="B10" s="409">
        <v>1</v>
      </c>
      <c r="C10" s="672"/>
      <c r="D10" s="681"/>
      <c r="E10" s="188"/>
      <c r="F10" s="378"/>
      <c r="G10" s="410"/>
    </row>
    <row r="11" spans="2:7" ht="34.950000000000003" customHeight="1">
      <c r="B11" s="409">
        <v>2</v>
      </c>
      <c r="C11" s="672"/>
      <c r="D11" s="681"/>
      <c r="E11" s="188"/>
      <c r="F11" s="379"/>
      <c r="G11" s="410"/>
    </row>
    <row r="12" spans="2:7" ht="34.950000000000003" customHeight="1">
      <c r="B12" s="409">
        <v>3</v>
      </c>
      <c r="C12" s="672"/>
      <c r="D12" s="681"/>
      <c r="E12" s="188"/>
      <c r="F12" s="379"/>
      <c r="G12" s="410"/>
    </row>
    <row r="13" spans="2:7" ht="34.950000000000003" customHeight="1">
      <c r="B13" s="409">
        <v>4</v>
      </c>
      <c r="C13" s="672"/>
      <c r="D13" s="681"/>
      <c r="E13" s="188"/>
      <c r="F13" s="379"/>
      <c r="G13" s="410"/>
    </row>
    <row r="14" spans="2:7" ht="34.950000000000003" customHeight="1">
      <c r="B14" s="409">
        <v>5</v>
      </c>
      <c r="C14" s="672"/>
      <c r="D14" s="681"/>
      <c r="E14" s="188"/>
      <c r="F14" s="379"/>
      <c r="G14" s="410"/>
    </row>
    <row r="15" spans="2:7" ht="34.950000000000003" customHeight="1">
      <c r="B15" s="409">
        <v>6</v>
      </c>
      <c r="C15" s="672"/>
      <c r="D15" s="681"/>
      <c r="E15" s="188"/>
      <c r="F15" s="379"/>
      <c r="G15" s="410"/>
    </row>
    <row r="16" spans="2:7" ht="34.950000000000003" customHeight="1">
      <c r="B16" s="409">
        <v>7</v>
      </c>
      <c r="C16" s="672"/>
      <c r="D16" s="681"/>
      <c r="E16" s="188"/>
      <c r="F16" s="379"/>
      <c r="G16" s="410"/>
    </row>
    <row r="17" spans="2:8" ht="34.950000000000003" customHeight="1">
      <c r="B17" s="409">
        <v>8</v>
      </c>
      <c r="C17" s="672"/>
      <c r="D17" s="681"/>
      <c r="E17" s="188"/>
      <c r="F17" s="379"/>
      <c r="G17" s="410"/>
    </row>
    <row r="18" spans="2:8" ht="34.950000000000003" customHeight="1">
      <c r="B18" s="409">
        <v>9</v>
      </c>
      <c r="C18" s="672"/>
      <c r="D18" s="681"/>
      <c r="E18" s="188"/>
      <c r="F18" s="379"/>
      <c r="G18" s="410"/>
    </row>
    <row r="19" spans="2:8" ht="34.950000000000003" customHeight="1">
      <c r="B19" s="409">
        <v>10</v>
      </c>
      <c r="C19" s="672"/>
      <c r="D19" s="681"/>
      <c r="E19" s="188"/>
      <c r="F19" s="194"/>
      <c r="G19" s="410"/>
    </row>
    <row r="20" spans="2:8" ht="34.950000000000003" customHeight="1">
      <c r="B20" s="409">
        <v>11</v>
      </c>
      <c r="C20" s="672"/>
      <c r="D20" s="681"/>
      <c r="E20" s="188"/>
      <c r="F20" s="194"/>
      <c r="G20" s="410"/>
    </row>
    <row r="21" spans="2:8" ht="34.950000000000003" customHeight="1">
      <c r="B21" s="409">
        <v>12</v>
      </c>
      <c r="C21" s="672"/>
      <c r="D21" s="681"/>
      <c r="E21" s="188"/>
      <c r="F21" s="194"/>
      <c r="G21" s="410"/>
    </row>
    <row r="22" spans="2:8" ht="34.950000000000003" customHeight="1">
      <c r="B22" s="409">
        <v>13</v>
      </c>
      <c r="C22" s="672"/>
      <c r="D22" s="681"/>
      <c r="E22" s="188"/>
      <c r="F22" s="194"/>
      <c r="G22" s="410"/>
    </row>
    <row r="23" spans="2:8" ht="34.950000000000003" customHeight="1">
      <c r="B23" s="409">
        <v>14</v>
      </c>
      <c r="C23" s="672"/>
      <c r="D23" s="681"/>
      <c r="E23" s="188"/>
      <c r="F23" s="194"/>
      <c r="G23" s="410"/>
    </row>
    <row r="24" spans="2:8" ht="34.950000000000003" customHeight="1">
      <c r="B24" s="409">
        <v>15</v>
      </c>
      <c r="C24" s="672"/>
      <c r="D24" s="681"/>
      <c r="E24" s="188"/>
      <c r="F24" s="194"/>
      <c r="G24" s="410"/>
    </row>
    <row r="25" spans="2:8" ht="34.950000000000003" customHeight="1" thickBot="1">
      <c r="B25" s="674" t="s">
        <v>23</v>
      </c>
      <c r="C25" s="675"/>
      <c r="D25" s="675"/>
      <c r="E25" s="676"/>
      <c r="F25" s="411">
        <f>SUM(F10:F24)</f>
        <v>0</v>
      </c>
      <c r="G25" s="412" t="s">
        <v>50</v>
      </c>
    </row>
    <row r="26" spans="2:8" ht="22.8" customHeight="1">
      <c r="B26" s="678" t="s">
        <v>448</v>
      </c>
      <c r="C26" s="678"/>
      <c r="D26" s="678"/>
      <c r="E26" s="678"/>
      <c r="F26" s="678"/>
      <c r="G26" s="678"/>
      <c r="H26" s="679"/>
    </row>
    <row r="27" spans="2:8" ht="74.400000000000006" customHeight="1">
      <c r="B27" s="677" t="s">
        <v>400</v>
      </c>
      <c r="C27" s="677"/>
      <c r="D27" s="677"/>
      <c r="E27" s="677"/>
      <c r="F27" s="677"/>
      <c r="G27" s="677"/>
    </row>
    <row r="28" spans="2:8" ht="32.4" customHeight="1">
      <c r="B28" s="700"/>
      <c r="C28" s="700"/>
      <c r="D28" s="22"/>
      <c r="E28" s="20"/>
      <c r="F28" s="6"/>
      <c r="G28" s="6"/>
    </row>
  </sheetData>
  <mergeCells count="25">
    <mergeCell ref="C23:D23"/>
    <mergeCell ref="C24:D24"/>
    <mergeCell ref="B25:E25"/>
    <mergeCell ref="B28:C28"/>
    <mergeCell ref="B27:G27"/>
    <mergeCell ref="B26:H26"/>
    <mergeCell ref="C22:D22"/>
    <mergeCell ref="C11:D11"/>
    <mergeCell ref="C12:D12"/>
    <mergeCell ref="C13:D13"/>
    <mergeCell ref="C14:D14"/>
    <mergeCell ref="C15:D15"/>
    <mergeCell ref="C16:D16"/>
    <mergeCell ref="C17:D17"/>
    <mergeCell ref="C18:D18"/>
    <mergeCell ref="C19:D19"/>
    <mergeCell ref="C20:D20"/>
    <mergeCell ref="C21:D21"/>
    <mergeCell ref="C10:D10"/>
    <mergeCell ref="E5:G5"/>
    <mergeCell ref="E6:G6"/>
    <mergeCell ref="B1:G1"/>
    <mergeCell ref="B2:G2"/>
    <mergeCell ref="B9:D9"/>
    <mergeCell ref="E4:G4"/>
  </mergeCells>
  <phoneticPr fontId="29"/>
  <printOptions horizontalCentered="1" verticalCentered="1"/>
  <pageMargins left="0.78740157480314965" right="0.78740157480314965" top="0.39370078740157483" bottom="0.39370078740157483" header="0.39370078740157483" footer="0.39370078740157483"/>
  <pageSetup paperSize="9" scale="75"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EB1FB-7833-42DE-A4DD-FEC96D0DDC72}">
  <sheetPr codeName="Sheet11">
    <pageSetUpPr fitToPage="1"/>
  </sheetPr>
  <dimension ref="B1:H29"/>
  <sheetViews>
    <sheetView view="pageBreakPreview" zoomScaleNormal="100" zoomScaleSheetLayoutView="100" workbookViewId="0">
      <selection activeCell="I1" sqref="I1"/>
    </sheetView>
  </sheetViews>
  <sheetFormatPr defaultRowHeight="18"/>
  <cols>
    <col min="1" max="1" width="1.296875" customWidth="1"/>
    <col min="2" max="2" width="10.69921875" customWidth="1"/>
    <col min="3" max="3" width="20.69921875" customWidth="1"/>
    <col min="4" max="5" width="18.69921875" customWidth="1"/>
    <col min="6" max="6" width="13.69921875" customWidth="1"/>
    <col min="7" max="7" width="18.69921875" customWidth="1"/>
    <col min="8" max="8" width="1.296875" customWidth="1"/>
  </cols>
  <sheetData>
    <row r="1" spans="2:7" ht="21.6" customHeight="1">
      <c r="B1" s="668" t="s">
        <v>195</v>
      </c>
      <c r="C1" s="668"/>
      <c r="D1" s="669"/>
      <c r="E1" s="669"/>
      <c r="F1" s="669"/>
      <c r="G1" s="669"/>
    </row>
    <row r="2" spans="2:7" ht="27" customHeight="1">
      <c r="B2" s="494" t="s">
        <v>189</v>
      </c>
      <c r="C2" s="494"/>
      <c r="D2" s="670"/>
      <c r="E2" s="670"/>
      <c r="F2" s="670"/>
      <c r="G2" s="670"/>
    </row>
    <row r="3" spans="2:7" ht="10.050000000000001" customHeight="1">
      <c r="B3" s="198"/>
      <c r="C3" s="198"/>
      <c r="D3" s="25"/>
      <c r="E3" s="25"/>
      <c r="F3" s="25"/>
      <c r="G3" s="25"/>
    </row>
    <row r="4" spans="2:7" ht="25.05" customHeight="1">
      <c r="B4" s="90" t="s">
        <v>42</v>
      </c>
      <c r="C4" s="88">
        <f>共通入力シート!B3</f>
        <v>0</v>
      </c>
      <c r="D4" s="90" t="s">
        <v>44</v>
      </c>
      <c r="E4" s="528" t="str">
        <f>共通入力シート!B4</f>
        <v/>
      </c>
      <c r="F4" s="528"/>
      <c r="G4" s="528"/>
    </row>
    <row r="5" spans="2:7" ht="25.05" customHeight="1">
      <c r="B5" s="281"/>
      <c r="C5" s="281"/>
      <c r="D5" s="90" t="s">
        <v>207</v>
      </c>
      <c r="E5" s="528">
        <f>共通入力シート!B7</f>
        <v>0</v>
      </c>
      <c r="F5" s="528"/>
      <c r="G5" s="528"/>
    </row>
    <row r="6" spans="2:7" ht="25.05" customHeight="1">
      <c r="B6" s="281"/>
      <c r="C6" s="281"/>
      <c r="D6" s="90" t="s">
        <v>43</v>
      </c>
      <c r="E6" s="528">
        <f>共通入力シート!B9</f>
        <v>0</v>
      </c>
      <c r="F6" s="528"/>
      <c r="G6" s="528"/>
    </row>
    <row r="7" spans="2:7" ht="10.050000000000001" customHeight="1">
      <c r="B7" s="281"/>
      <c r="C7" s="281"/>
      <c r="D7" s="284"/>
      <c r="E7" s="87"/>
      <c r="F7" s="87"/>
      <c r="G7" s="87"/>
    </row>
    <row r="8" spans="2:7" ht="22.05" customHeight="1" thickBot="1">
      <c r="B8" s="267" t="s">
        <v>196</v>
      </c>
      <c r="C8" s="268"/>
      <c r="D8" s="25"/>
      <c r="E8" s="25"/>
      <c r="F8" s="25"/>
      <c r="G8" s="25"/>
    </row>
    <row r="9" spans="2:7" ht="45" customHeight="1">
      <c r="B9" s="697" t="s">
        <v>103</v>
      </c>
      <c r="C9" s="698"/>
      <c r="D9" s="699"/>
      <c r="E9" s="191" t="s">
        <v>376</v>
      </c>
      <c r="F9" s="294" t="s">
        <v>191</v>
      </c>
      <c r="G9" s="295" t="s">
        <v>22</v>
      </c>
    </row>
    <row r="10" spans="2:7" ht="34.950000000000003" customHeight="1">
      <c r="B10" s="413">
        <v>1</v>
      </c>
      <c r="C10" s="672"/>
      <c r="D10" s="681"/>
      <c r="E10" s="188"/>
      <c r="F10" s="379"/>
      <c r="G10" s="410"/>
    </row>
    <row r="11" spans="2:7" ht="34.950000000000003" customHeight="1">
      <c r="B11" s="413">
        <v>2</v>
      </c>
      <c r="C11" s="672"/>
      <c r="D11" s="681"/>
      <c r="E11" s="188"/>
      <c r="F11" s="379"/>
      <c r="G11" s="410"/>
    </row>
    <row r="12" spans="2:7" ht="34.950000000000003" customHeight="1">
      <c r="B12" s="413">
        <v>3</v>
      </c>
      <c r="C12" s="672"/>
      <c r="D12" s="681"/>
      <c r="E12" s="188"/>
      <c r="F12" s="379"/>
      <c r="G12" s="410"/>
    </row>
    <row r="13" spans="2:7" ht="34.950000000000003" customHeight="1">
      <c r="B13" s="413">
        <v>4</v>
      </c>
      <c r="C13" s="672"/>
      <c r="D13" s="681"/>
      <c r="E13" s="188"/>
      <c r="F13" s="379"/>
      <c r="G13" s="410"/>
    </row>
    <row r="14" spans="2:7" ht="34.950000000000003" customHeight="1">
      <c r="B14" s="413">
        <v>5</v>
      </c>
      <c r="C14" s="672"/>
      <c r="D14" s="681"/>
      <c r="E14" s="188"/>
      <c r="F14" s="379"/>
      <c r="G14" s="410"/>
    </row>
    <row r="15" spans="2:7" ht="34.950000000000003" customHeight="1">
      <c r="B15" s="413">
        <v>6</v>
      </c>
      <c r="C15" s="672"/>
      <c r="D15" s="681"/>
      <c r="E15" s="188"/>
      <c r="F15" s="379"/>
      <c r="G15" s="410"/>
    </row>
    <row r="16" spans="2:7" ht="34.950000000000003" customHeight="1">
      <c r="B16" s="413">
        <v>7</v>
      </c>
      <c r="C16" s="672"/>
      <c r="D16" s="681"/>
      <c r="E16" s="188"/>
      <c r="F16" s="379"/>
      <c r="G16" s="410"/>
    </row>
    <row r="17" spans="2:8" ht="34.950000000000003" customHeight="1">
      <c r="B17" s="413">
        <v>8</v>
      </c>
      <c r="C17" s="672"/>
      <c r="D17" s="681"/>
      <c r="E17" s="188"/>
      <c r="F17" s="379"/>
      <c r="G17" s="410"/>
    </row>
    <row r="18" spans="2:8" ht="34.950000000000003" customHeight="1">
      <c r="B18" s="413">
        <v>9</v>
      </c>
      <c r="C18" s="672"/>
      <c r="D18" s="681"/>
      <c r="E18" s="188"/>
      <c r="F18" s="379"/>
      <c r="G18" s="410"/>
    </row>
    <row r="19" spans="2:8" ht="34.950000000000003" customHeight="1">
      <c r="B19" s="413">
        <v>10</v>
      </c>
      <c r="C19" s="672"/>
      <c r="D19" s="681"/>
      <c r="E19" s="188"/>
      <c r="F19" s="379"/>
      <c r="G19" s="410"/>
    </row>
    <row r="20" spans="2:8" ht="34.950000000000003" customHeight="1">
      <c r="B20" s="413">
        <v>11</v>
      </c>
      <c r="C20" s="672"/>
      <c r="D20" s="681"/>
      <c r="E20" s="188"/>
      <c r="F20" s="379"/>
      <c r="G20" s="410"/>
    </row>
    <row r="21" spans="2:8" ht="34.950000000000003" customHeight="1">
      <c r="B21" s="413">
        <v>12</v>
      </c>
      <c r="C21" s="672"/>
      <c r="D21" s="681"/>
      <c r="E21" s="188"/>
      <c r="F21" s="379"/>
      <c r="G21" s="410"/>
    </row>
    <row r="22" spans="2:8" ht="34.950000000000003" customHeight="1">
      <c r="B22" s="413">
        <v>13</v>
      </c>
      <c r="C22" s="672"/>
      <c r="D22" s="681"/>
      <c r="E22" s="188"/>
      <c r="F22" s="379"/>
      <c r="G22" s="410"/>
    </row>
    <row r="23" spans="2:8" ht="34.950000000000003" customHeight="1">
      <c r="B23" s="413">
        <v>14</v>
      </c>
      <c r="C23" s="672"/>
      <c r="D23" s="681"/>
      <c r="E23" s="188"/>
      <c r="F23" s="379"/>
      <c r="G23" s="410"/>
    </row>
    <row r="24" spans="2:8" ht="34.950000000000003" customHeight="1">
      <c r="B24" s="413">
        <v>15</v>
      </c>
      <c r="C24" s="672"/>
      <c r="D24" s="681"/>
      <c r="E24" s="188"/>
      <c r="F24" s="379"/>
      <c r="G24" s="410"/>
    </row>
    <row r="25" spans="2:8" ht="34.950000000000003" customHeight="1" thickBot="1">
      <c r="B25" s="674" t="s">
        <v>23</v>
      </c>
      <c r="C25" s="675"/>
      <c r="D25" s="675"/>
      <c r="E25" s="676"/>
      <c r="F25" s="411">
        <f>SUM(F10:F24)</f>
        <v>0</v>
      </c>
      <c r="G25" s="412" t="s">
        <v>50</v>
      </c>
    </row>
    <row r="26" spans="2:8" ht="24" customHeight="1">
      <c r="B26" s="678" t="s">
        <v>449</v>
      </c>
      <c r="C26" s="678"/>
      <c r="D26" s="678"/>
      <c r="E26" s="678"/>
      <c r="F26" s="678"/>
      <c r="G26" s="678"/>
      <c r="H26" s="679"/>
    </row>
    <row r="27" spans="2:8" ht="141" customHeight="1">
      <c r="B27" s="677" t="s">
        <v>381</v>
      </c>
      <c r="C27" s="677"/>
      <c r="D27" s="677"/>
      <c r="E27" s="677"/>
      <c r="F27" s="677"/>
      <c r="G27" s="677"/>
    </row>
    <row r="28" spans="2:8" ht="10.050000000000001" customHeight="1" thickBot="1">
      <c r="B28" s="199"/>
      <c r="C28" s="199"/>
      <c r="D28" s="199"/>
      <c r="E28" s="199"/>
      <c r="F28" s="199"/>
      <c r="G28" s="199"/>
    </row>
    <row r="29" spans="2:8" ht="34.950000000000003" customHeight="1" thickBot="1">
      <c r="B29" s="701" t="s">
        <v>210</v>
      </c>
      <c r="C29" s="702"/>
      <c r="D29" s="296">
        <f>'A-08'!F25+F25</f>
        <v>0</v>
      </c>
      <c r="E29" s="297" t="s">
        <v>50</v>
      </c>
      <c r="F29" s="25"/>
      <c r="G29" s="25"/>
    </row>
  </sheetData>
  <mergeCells count="25">
    <mergeCell ref="E6:G6"/>
    <mergeCell ref="B1:G1"/>
    <mergeCell ref="B2:G2"/>
    <mergeCell ref="E5:G5"/>
    <mergeCell ref="E4:G4"/>
    <mergeCell ref="C20:D20"/>
    <mergeCell ref="B9:D9"/>
    <mergeCell ref="C10:D10"/>
    <mergeCell ref="C11:D11"/>
    <mergeCell ref="C12:D12"/>
    <mergeCell ref="C13:D13"/>
    <mergeCell ref="C14:D14"/>
    <mergeCell ref="C15:D15"/>
    <mergeCell ref="C16:D16"/>
    <mergeCell ref="C17:D17"/>
    <mergeCell ref="C18:D18"/>
    <mergeCell ref="C19:D19"/>
    <mergeCell ref="B29:C29"/>
    <mergeCell ref="C21:D21"/>
    <mergeCell ref="C22:D22"/>
    <mergeCell ref="C23:D23"/>
    <mergeCell ref="C24:D24"/>
    <mergeCell ref="B25:E25"/>
    <mergeCell ref="B27:G27"/>
    <mergeCell ref="B26:H26"/>
  </mergeCells>
  <phoneticPr fontId="29"/>
  <printOptions horizontalCentered="1" verticalCentered="1"/>
  <pageMargins left="0.78740157480314965" right="0.78740157480314965" top="0.39370078740157483" bottom="0.39370078740157483" header="0.39370078740157483" footer="0.39370078740157483"/>
  <pageSetup paperSize="9" scale="75" orientation="portrait" blackAndWhite="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E3AF8-0E9A-4DDB-B5A8-267ADB26074F}">
  <sheetPr>
    <pageSetUpPr fitToPage="1"/>
  </sheetPr>
  <dimension ref="B1:G29"/>
  <sheetViews>
    <sheetView showZeros="0" view="pageBreakPreview" zoomScaleNormal="100" zoomScaleSheetLayoutView="100" workbookViewId="0">
      <selection activeCell="I1" sqref="I1"/>
    </sheetView>
  </sheetViews>
  <sheetFormatPr defaultRowHeight="18"/>
  <cols>
    <col min="1" max="1" width="1.296875" customWidth="1"/>
    <col min="2" max="2" width="10.69921875" customWidth="1"/>
    <col min="3" max="3" width="20.69921875" customWidth="1"/>
    <col min="4" max="5" width="18.69921875" customWidth="1"/>
    <col min="6" max="6" width="13.69921875" customWidth="1"/>
    <col min="7" max="7" width="12.19921875" customWidth="1"/>
    <col min="8" max="8" width="1.296875" customWidth="1"/>
  </cols>
  <sheetData>
    <row r="1" spans="2:7" ht="21.6" customHeight="1">
      <c r="B1" s="668" t="s">
        <v>389</v>
      </c>
      <c r="C1" s="668"/>
      <c r="D1" s="669"/>
      <c r="E1" s="669"/>
      <c r="F1" s="669"/>
      <c r="G1" s="669"/>
    </row>
    <row r="2" spans="2:7" ht="27" customHeight="1">
      <c r="B2" s="494" t="s">
        <v>390</v>
      </c>
      <c r="C2" s="494"/>
      <c r="D2" s="670"/>
      <c r="E2" s="670"/>
      <c r="F2" s="670"/>
      <c r="G2" s="670"/>
    </row>
    <row r="3" spans="2:7" ht="10.050000000000001" customHeight="1">
      <c r="B3" s="198"/>
      <c r="C3" s="198"/>
      <c r="D3" s="25"/>
      <c r="E3" s="25"/>
      <c r="F3" s="25"/>
      <c r="G3" s="25"/>
    </row>
    <row r="4" spans="2:7" ht="25.05" customHeight="1">
      <c r="B4" s="704" t="s">
        <v>402</v>
      </c>
      <c r="C4" s="704"/>
      <c r="D4" s="704"/>
      <c r="E4" s="704"/>
      <c r="F4" s="704"/>
      <c r="G4" s="704"/>
    </row>
    <row r="5" spans="2:7" ht="25.05" customHeight="1">
      <c r="B5" s="704"/>
      <c r="C5" s="704"/>
      <c r="D5" s="704"/>
      <c r="E5" s="704"/>
      <c r="F5" s="704"/>
      <c r="G5" s="704"/>
    </row>
    <row r="6" spans="2:7" ht="25.05" customHeight="1">
      <c r="B6" s="704"/>
      <c r="C6" s="704"/>
      <c r="D6" s="704"/>
      <c r="E6" s="704"/>
      <c r="F6" s="704"/>
      <c r="G6" s="704"/>
    </row>
    <row r="7" spans="2:7" ht="10.050000000000001" customHeight="1">
      <c r="B7" s="704"/>
      <c r="C7" s="704"/>
      <c r="D7" s="704"/>
      <c r="E7" s="704"/>
      <c r="F7" s="704"/>
      <c r="G7" s="704"/>
    </row>
    <row r="8" spans="2:7" ht="22.05" customHeight="1">
      <c r="B8" s="704"/>
      <c r="C8" s="704"/>
      <c r="D8" s="704"/>
      <c r="E8" s="704"/>
      <c r="F8" s="704"/>
      <c r="G8" s="704"/>
    </row>
    <row r="9" spans="2:7" ht="45" customHeight="1">
      <c r="B9" s="704"/>
      <c r="C9" s="704"/>
      <c r="D9" s="704"/>
      <c r="E9" s="704"/>
      <c r="F9" s="704"/>
      <c r="G9" s="704"/>
    </row>
    <row r="10" spans="2:7" ht="30" customHeight="1">
      <c r="B10" s="704"/>
      <c r="C10" s="704"/>
      <c r="D10" s="704"/>
      <c r="E10" s="704"/>
      <c r="F10" s="704"/>
      <c r="G10" s="704"/>
    </row>
    <row r="11" spans="2:7" ht="30" customHeight="1">
      <c r="B11" s="704"/>
      <c r="C11" s="704"/>
      <c r="D11" s="704"/>
      <c r="E11" s="704"/>
      <c r="F11" s="704"/>
      <c r="G11" s="704"/>
    </row>
    <row r="12" spans="2:7" ht="30" customHeight="1">
      <c r="B12" s="380"/>
      <c r="C12" s="380"/>
      <c r="D12" s="380"/>
      <c r="E12" s="380"/>
      <c r="F12" s="380"/>
      <c r="G12" s="380"/>
    </row>
    <row r="13" spans="2:7" ht="30" customHeight="1">
      <c r="B13" s="380"/>
      <c r="C13" s="380"/>
      <c r="D13" s="380"/>
      <c r="E13" s="380"/>
      <c r="F13" s="380"/>
      <c r="G13" s="380"/>
    </row>
    <row r="14" spans="2:7" ht="30" customHeight="1">
      <c r="B14" s="380"/>
      <c r="C14" s="380"/>
      <c r="D14" s="380"/>
      <c r="E14" s="380"/>
      <c r="F14" s="380"/>
      <c r="G14" s="380"/>
    </row>
    <row r="15" spans="2:7" ht="30" customHeight="1">
      <c r="B15" s="380"/>
      <c r="C15" s="380"/>
      <c r="D15" s="380"/>
      <c r="E15" s="380"/>
      <c r="F15" s="380"/>
      <c r="G15" s="380"/>
    </row>
    <row r="16" spans="2:7" ht="30" customHeight="1">
      <c r="B16" s="380"/>
      <c r="C16" s="380"/>
      <c r="D16" s="380"/>
      <c r="E16" s="380"/>
      <c r="F16" s="380"/>
      <c r="G16" s="380"/>
    </row>
    <row r="17" spans="2:7" ht="30" customHeight="1">
      <c r="B17" s="380"/>
      <c r="C17" s="380"/>
      <c r="D17" s="380"/>
      <c r="E17" s="380"/>
      <c r="F17" s="380"/>
      <c r="G17" s="380"/>
    </row>
    <row r="18" spans="2:7" ht="30" customHeight="1">
      <c r="B18" s="380"/>
      <c r="C18" s="380"/>
      <c r="D18" s="380"/>
      <c r="E18" s="380"/>
      <c r="F18" s="380"/>
      <c r="G18" s="380"/>
    </row>
    <row r="19" spans="2:7" ht="30" customHeight="1">
      <c r="B19" s="380"/>
      <c r="C19" s="380"/>
      <c r="D19" s="380"/>
      <c r="E19" s="380"/>
      <c r="F19" s="380"/>
      <c r="G19" s="380"/>
    </row>
    <row r="20" spans="2:7" ht="30" customHeight="1">
      <c r="B20" s="380"/>
      <c r="C20" s="380"/>
      <c r="D20" s="380"/>
      <c r="E20" s="380"/>
      <c r="F20" s="380"/>
      <c r="G20" s="380"/>
    </row>
    <row r="21" spans="2:7" ht="30" customHeight="1">
      <c r="B21" s="704" t="s">
        <v>415</v>
      </c>
      <c r="C21" s="704"/>
      <c r="D21" s="704"/>
      <c r="E21" s="704"/>
      <c r="F21" s="704"/>
      <c r="G21" s="704"/>
    </row>
    <row r="22" spans="2:7" ht="30" customHeight="1">
      <c r="B22" s="380"/>
      <c r="C22" s="380"/>
      <c r="D22" s="380"/>
      <c r="E22" s="380"/>
      <c r="F22" s="380"/>
      <c r="G22" s="380"/>
    </row>
    <row r="23" spans="2:7" ht="30" customHeight="1">
      <c r="B23" s="380"/>
      <c r="C23" s="380"/>
      <c r="D23" s="380"/>
      <c r="E23" s="380"/>
      <c r="F23" s="380"/>
      <c r="G23" s="380"/>
    </row>
    <row r="24" spans="2:7" ht="30" customHeight="1"/>
    <row r="25" spans="2:7" ht="34.950000000000003" customHeight="1">
      <c r="B25" s="381"/>
      <c r="C25" s="381"/>
      <c r="D25" s="381"/>
      <c r="E25" s="381"/>
      <c r="F25" s="381"/>
      <c r="G25" s="381"/>
    </row>
    <row r="26" spans="2:7" ht="24" customHeight="1">
      <c r="B26" s="381"/>
      <c r="C26" s="381"/>
      <c r="D26" s="381"/>
      <c r="E26" s="381"/>
      <c r="F26" s="381"/>
      <c r="G26" s="381"/>
    </row>
    <row r="27" spans="2:7" ht="179.4" customHeight="1">
      <c r="B27" s="380"/>
      <c r="C27" s="380"/>
      <c r="D27" s="380"/>
      <c r="E27" s="380"/>
      <c r="F27" s="380"/>
      <c r="G27" s="380"/>
    </row>
    <row r="28" spans="2:7" ht="10.050000000000001" customHeight="1">
      <c r="B28" s="199"/>
      <c r="C28" s="199"/>
      <c r="D28" s="199"/>
      <c r="E28" s="199"/>
      <c r="F28" s="199"/>
      <c r="G28" s="199"/>
    </row>
    <row r="29" spans="2:7" ht="34.950000000000003" customHeight="1">
      <c r="B29" s="703"/>
      <c r="C29" s="703"/>
      <c r="D29" s="376"/>
      <c r="E29" s="377"/>
      <c r="F29" s="25"/>
      <c r="G29" s="25"/>
    </row>
  </sheetData>
  <mergeCells count="5">
    <mergeCell ref="B29:C29"/>
    <mergeCell ref="B1:G1"/>
    <mergeCell ref="B2:G2"/>
    <mergeCell ref="B4:G11"/>
    <mergeCell ref="B21:G21"/>
  </mergeCells>
  <phoneticPr fontId="29"/>
  <printOptions horizontalCentered="1" verticalCentered="1"/>
  <pageMargins left="0.78740157480314965" right="0.78740157480314965" top="0.39370078740157483" bottom="0.39370078740157483" header="0.39370078740157483" footer="0.39370078740157483"/>
  <pageSetup paperSize="9" scale="81" orientation="portrait" blackAndWhite="1"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B1:J20"/>
  <sheetViews>
    <sheetView showZeros="0" view="pageBreakPreview" zoomScaleNormal="100" zoomScaleSheetLayoutView="100" workbookViewId="0">
      <selection activeCell="L1" sqref="L1"/>
    </sheetView>
  </sheetViews>
  <sheetFormatPr defaultColWidth="9" defaultRowHeight="18" customHeight="1"/>
  <cols>
    <col min="1" max="1" width="1.296875" style="12" customWidth="1"/>
    <col min="2" max="2" width="15.69921875" style="12" customWidth="1"/>
    <col min="3" max="3" width="10.69921875" style="12" customWidth="1"/>
    <col min="4" max="4" width="7.69921875" style="12" customWidth="1"/>
    <col min="5" max="5" width="15.69921875" style="12" customWidth="1"/>
    <col min="6" max="6" width="10.69921875" style="12" customWidth="1"/>
    <col min="7" max="7" width="7.69921875" style="12" customWidth="1"/>
    <col min="8" max="8" width="15.69921875" style="12" customWidth="1"/>
    <col min="9" max="9" width="10.69921875" style="14" customWidth="1"/>
    <col min="10" max="10" width="7.69921875" style="12" customWidth="1"/>
    <col min="11" max="11" width="1.296875" style="12" customWidth="1"/>
    <col min="12" max="16384" width="9" style="12"/>
  </cols>
  <sheetData>
    <row r="1" spans="2:10" ht="21.6" customHeight="1">
      <c r="B1" s="6" t="s">
        <v>107</v>
      </c>
      <c r="J1" s="1" t="s">
        <v>73</v>
      </c>
    </row>
    <row r="2" spans="2:10" ht="27" customHeight="1">
      <c r="B2" s="494" t="s">
        <v>59</v>
      </c>
      <c r="C2" s="494"/>
      <c r="D2" s="494"/>
      <c r="E2" s="494"/>
      <c r="F2" s="494"/>
      <c r="G2" s="494"/>
      <c r="H2" s="494"/>
      <c r="I2" s="494"/>
      <c r="J2" s="494"/>
    </row>
    <row r="3" spans="2:10" ht="10.050000000000001" customHeight="1">
      <c r="B3" s="198"/>
      <c r="C3" s="198"/>
      <c r="D3" s="92"/>
      <c r="E3" s="92"/>
      <c r="F3" s="92"/>
      <c r="G3" s="92"/>
      <c r="H3" s="92"/>
      <c r="I3" s="298"/>
      <c r="J3" s="92"/>
    </row>
    <row r="4" spans="2:10" ht="25.05" customHeight="1">
      <c r="B4" s="91" t="s">
        <v>61</v>
      </c>
      <c r="C4" s="195">
        <f>共通入力シート!B3</f>
        <v>0</v>
      </c>
      <c r="D4" s="92"/>
      <c r="E4" s="90" t="s">
        <v>44</v>
      </c>
      <c r="F4" s="717" t="str">
        <f>共通入力シート!B4</f>
        <v/>
      </c>
      <c r="G4" s="717"/>
      <c r="H4" s="717"/>
      <c r="I4" s="717"/>
      <c r="J4" s="717"/>
    </row>
    <row r="5" spans="2:10" ht="25.05" customHeight="1">
      <c r="B5" s="299"/>
      <c r="C5" s="299"/>
      <c r="D5" s="92"/>
      <c r="E5" s="90" t="s">
        <v>207</v>
      </c>
      <c r="F5" s="718">
        <f>共通入力シート!B7</f>
        <v>0</v>
      </c>
      <c r="G5" s="718"/>
      <c r="H5" s="718"/>
      <c r="I5" s="718"/>
      <c r="J5" s="718"/>
    </row>
    <row r="6" spans="2:10" ht="25.05" customHeight="1">
      <c r="B6" s="299"/>
      <c r="C6" s="299"/>
      <c r="D6" s="92"/>
      <c r="E6" s="90" t="s">
        <v>43</v>
      </c>
      <c r="F6" s="718">
        <f>共通入力シート!B9</f>
        <v>0</v>
      </c>
      <c r="G6" s="718"/>
      <c r="H6" s="718"/>
      <c r="I6" s="718"/>
      <c r="J6" s="718"/>
    </row>
    <row r="7" spans="2:10" ht="10.050000000000001" customHeight="1">
      <c r="B7" s="299"/>
      <c r="C7" s="299"/>
      <c r="D7" s="92"/>
      <c r="E7" s="284"/>
      <c r="F7" s="89"/>
      <c r="G7" s="90"/>
      <c r="H7" s="90"/>
      <c r="I7" s="91"/>
      <c r="J7" s="92"/>
    </row>
    <row r="8" spans="2:10" ht="18" customHeight="1" thickBot="1">
      <c r="B8" s="716" t="s">
        <v>262</v>
      </c>
      <c r="C8" s="716"/>
      <c r="D8" s="716"/>
      <c r="E8" s="716"/>
      <c r="F8" s="716"/>
      <c r="G8" s="716"/>
      <c r="H8" s="716"/>
      <c r="I8" s="716"/>
      <c r="J8" s="716"/>
    </row>
    <row r="9" spans="2:10" ht="25.05" customHeight="1">
      <c r="B9" s="260" t="s">
        <v>60</v>
      </c>
      <c r="C9" s="708" t="str">
        <f>共通入力シート!B4</f>
        <v/>
      </c>
      <c r="D9" s="709"/>
      <c r="E9" s="709"/>
      <c r="F9" s="709"/>
      <c r="G9" s="709"/>
      <c r="H9" s="709"/>
      <c r="I9" s="709"/>
      <c r="J9" s="710"/>
    </row>
    <row r="10" spans="2:10" ht="25.05" customHeight="1">
      <c r="B10" s="711" t="s">
        <v>75</v>
      </c>
      <c r="C10" s="712"/>
      <c r="D10" s="712"/>
      <c r="E10" s="712"/>
      <c r="F10" s="712"/>
      <c r="G10" s="712"/>
      <c r="H10" s="712"/>
      <c r="I10" s="712"/>
      <c r="J10" s="713"/>
    </row>
    <row r="11" spans="2:10" ht="25.05" customHeight="1">
      <c r="B11" s="300" t="s">
        <v>54</v>
      </c>
      <c r="C11" s="301"/>
      <c r="D11" s="302" t="s">
        <v>58</v>
      </c>
      <c r="E11" s="303" t="s">
        <v>55</v>
      </c>
      <c r="F11" s="301"/>
      <c r="G11" s="302" t="s">
        <v>53</v>
      </c>
      <c r="H11" s="304" t="s">
        <v>52</v>
      </c>
      <c r="I11" s="301"/>
      <c r="J11" s="305" t="s">
        <v>58</v>
      </c>
    </row>
    <row r="12" spans="2:10" ht="36" customHeight="1">
      <c r="B12" s="714" t="s">
        <v>406</v>
      </c>
      <c r="C12" s="485"/>
      <c r="D12" s="485"/>
      <c r="E12" s="485"/>
      <c r="F12" s="485"/>
      <c r="G12" s="485"/>
      <c r="H12" s="485"/>
      <c r="I12" s="485"/>
      <c r="J12" s="715"/>
    </row>
    <row r="13" spans="2:10" ht="120" customHeight="1">
      <c r="B13" s="705" t="s">
        <v>263</v>
      </c>
      <c r="C13" s="706"/>
      <c r="D13" s="706"/>
      <c r="E13" s="706"/>
      <c r="F13" s="706"/>
      <c r="G13" s="706"/>
      <c r="H13" s="706"/>
      <c r="I13" s="706"/>
      <c r="J13" s="707"/>
    </row>
    <row r="14" spans="2:10" ht="54.6" customHeight="1">
      <c r="B14" s="719" t="s">
        <v>483</v>
      </c>
      <c r="C14" s="720"/>
      <c r="D14" s="720"/>
      <c r="E14" s="720"/>
      <c r="F14" s="720"/>
      <c r="G14" s="720"/>
      <c r="H14" s="720"/>
      <c r="I14" s="720"/>
      <c r="J14" s="721"/>
    </row>
    <row r="15" spans="2:10" ht="100.05" customHeight="1">
      <c r="B15" s="725"/>
      <c r="C15" s="726"/>
      <c r="D15" s="726"/>
      <c r="E15" s="726"/>
      <c r="F15" s="726"/>
      <c r="G15" s="726"/>
      <c r="H15" s="726"/>
      <c r="I15" s="726"/>
      <c r="J15" s="727"/>
    </row>
    <row r="16" spans="2:10" ht="49.8" customHeight="1">
      <c r="B16" s="714" t="s">
        <v>407</v>
      </c>
      <c r="C16" s="485"/>
      <c r="D16" s="485"/>
      <c r="E16" s="485"/>
      <c r="F16" s="485"/>
      <c r="G16" s="485"/>
      <c r="H16" s="485"/>
      <c r="I16" s="485"/>
      <c r="J16" s="715"/>
    </row>
    <row r="17" spans="2:10" ht="160.05000000000001" customHeight="1">
      <c r="B17" s="725" t="s">
        <v>377</v>
      </c>
      <c r="C17" s="728"/>
      <c r="D17" s="728"/>
      <c r="E17" s="728"/>
      <c r="F17" s="728"/>
      <c r="G17" s="728"/>
      <c r="H17" s="728"/>
      <c r="I17" s="728"/>
      <c r="J17" s="729"/>
    </row>
    <row r="18" spans="2:10" ht="24.6" customHeight="1">
      <c r="B18" s="719" t="s">
        <v>408</v>
      </c>
      <c r="C18" s="720"/>
      <c r="D18" s="720"/>
      <c r="E18" s="720"/>
      <c r="F18" s="720"/>
      <c r="G18" s="720"/>
      <c r="H18" s="720"/>
      <c r="I18" s="720"/>
      <c r="J18" s="721"/>
    </row>
    <row r="19" spans="2:10" ht="100.05" customHeight="1" thickBot="1">
      <c r="B19" s="722"/>
      <c r="C19" s="723"/>
      <c r="D19" s="723"/>
      <c r="E19" s="723"/>
      <c r="F19" s="723"/>
      <c r="G19" s="723"/>
      <c r="H19" s="723"/>
      <c r="I19" s="723"/>
      <c r="J19" s="724"/>
    </row>
    <row r="20" spans="2:10" ht="18.600000000000001" customHeight="1"/>
  </sheetData>
  <mergeCells count="15">
    <mergeCell ref="B18:J18"/>
    <mergeCell ref="B19:J19"/>
    <mergeCell ref="B14:J14"/>
    <mergeCell ref="B15:J15"/>
    <mergeCell ref="B16:J16"/>
    <mergeCell ref="B17:J17"/>
    <mergeCell ref="B13:J13"/>
    <mergeCell ref="B2:J2"/>
    <mergeCell ref="C9:J9"/>
    <mergeCell ref="B10:J10"/>
    <mergeCell ref="B12:J12"/>
    <mergeCell ref="B8:J8"/>
    <mergeCell ref="F4:J4"/>
    <mergeCell ref="F6:J6"/>
    <mergeCell ref="F5:J5"/>
  </mergeCells>
  <phoneticPr fontId="29"/>
  <printOptions horizontalCentered="1" verticalCentered="1"/>
  <pageMargins left="0.78740157480314965" right="0.78740157480314965" top="0.39370078740157483" bottom="0.39370078740157483" header="0.39370078740157483" footer="0.39370078740157483"/>
  <pageSetup paperSize="9" scale="75" orientation="portrait" blackAndWhite="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B1:J20"/>
  <sheetViews>
    <sheetView showZeros="0" view="pageBreakPreview" zoomScaleNormal="100" zoomScaleSheetLayoutView="100" workbookViewId="0">
      <selection activeCell="L1" sqref="L1"/>
    </sheetView>
  </sheetViews>
  <sheetFormatPr defaultColWidth="9" defaultRowHeight="18" customHeight="1"/>
  <cols>
    <col min="1" max="1" width="1.296875" style="12" customWidth="1"/>
    <col min="2" max="2" width="15.69921875" style="12" customWidth="1"/>
    <col min="3" max="3" width="10.69921875" style="12" customWidth="1"/>
    <col min="4" max="4" width="7.69921875" style="12" customWidth="1"/>
    <col min="5" max="5" width="15.69921875" style="12" customWidth="1"/>
    <col min="6" max="6" width="10.69921875" style="12" customWidth="1"/>
    <col min="7" max="7" width="7.69921875" style="12" customWidth="1"/>
    <col min="8" max="8" width="15.69921875" style="12" customWidth="1"/>
    <col min="9" max="9" width="10.69921875" style="14" customWidth="1"/>
    <col min="10" max="10" width="7.69921875" style="12" customWidth="1"/>
    <col min="11" max="11" width="1.296875" style="12" customWidth="1"/>
    <col min="12" max="16384" width="9" style="12"/>
  </cols>
  <sheetData>
    <row r="1" spans="2:10" ht="22.05" customHeight="1">
      <c r="B1" s="6" t="s">
        <v>94</v>
      </c>
      <c r="J1" s="1" t="s">
        <v>72</v>
      </c>
    </row>
    <row r="2" spans="2:10" ht="27" customHeight="1">
      <c r="B2" s="494" t="s">
        <v>59</v>
      </c>
      <c r="C2" s="494"/>
      <c r="D2" s="494"/>
      <c r="E2" s="494"/>
      <c r="F2" s="494"/>
      <c r="G2" s="494"/>
      <c r="H2" s="494"/>
      <c r="I2" s="494"/>
      <c r="J2" s="494"/>
    </row>
    <row r="3" spans="2:10" ht="10.050000000000001" customHeight="1">
      <c r="B3" s="198"/>
      <c r="C3" s="198"/>
      <c r="D3" s="92"/>
      <c r="E3" s="92"/>
      <c r="F3" s="92"/>
      <c r="G3" s="92"/>
      <c r="H3" s="92"/>
      <c r="I3" s="298"/>
      <c r="J3" s="92"/>
    </row>
    <row r="4" spans="2:10" ht="25.05" customHeight="1">
      <c r="B4" s="91" t="s">
        <v>61</v>
      </c>
      <c r="C4" s="93">
        <f>共通入力シート!B3</f>
        <v>0</v>
      </c>
      <c r="D4" s="92"/>
      <c r="E4" s="90" t="s">
        <v>44</v>
      </c>
      <c r="F4" s="717" t="str">
        <f>共通入力シート!B4</f>
        <v/>
      </c>
      <c r="G4" s="717"/>
      <c r="H4" s="717"/>
      <c r="I4" s="717"/>
      <c r="J4" s="717"/>
    </row>
    <row r="5" spans="2:10" ht="25.05" customHeight="1">
      <c r="B5" s="299"/>
      <c r="C5" s="299"/>
      <c r="D5" s="92"/>
      <c r="E5" s="90" t="s">
        <v>207</v>
      </c>
      <c r="F5" s="718">
        <f>共通入力シート!B7</f>
        <v>0</v>
      </c>
      <c r="G5" s="718"/>
      <c r="H5" s="718"/>
      <c r="I5" s="718"/>
      <c r="J5" s="718"/>
    </row>
    <row r="6" spans="2:10" ht="25.05" customHeight="1">
      <c r="B6" s="299"/>
      <c r="C6" s="299"/>
      <c r="D6" s="92"/>
      <c r="E6" s="90" t="s">
        <v>43</v>
      </c>
      <c r="F6" s="718">
        <f>共通入力シート!B9</f>
        <v>0</v>
      </c>
      <c r="G6" s="718"/>
      <c r="H6" s="718"/>
      <c r="I6" s="718"/>
      <c r="J6" s="718"/>
    </row>
    <row r="7" spans="2:10" ht="10.050000000000001" customHeight="1">
      <c r="B7" s="299"/>
      <c r="C7" s="299"/>
      <c r="D7" s="92"/>
      <c r="E7" s="284"/>
      <c r="F7" s="89"/>
      <c r="G7" s="90"/>
      <c r="H7" s="90"/>
      <c r="I7" s="91"/>
      <c r="J7" s="92"/>
    </row>
    <row r="8" spans="2:10" ht="19.05" customHeight="1" thickBot="1">
      <c r="B8" s="716" t="s">
        <v>262</v>
      </c>
      <c r="C8" s="716"/>
      <c r="D8" s="716"/>
      <c r="E8" s="716"/>
      <c r="F8" s="716"/>
      <c r="G8" s="716"/>
      <c r="H8" s="716"/>
      <c r="I8" s="716"/>
      <c r="J8" s="716"/>
    </row>
    <row r="9" spans="2:10" ht="25.05" customHeight="1">
      <c r="B9" s="260" t="s">
        <v>60</v>
      </c>
      <c r="C9" s="708" t="str">
        <f>共通入力シート!B4</f>
        <v/>
      </c>
      <c r="D9" s="709"/>
      <c r="E9" s="709"/>
      <c r="F9" s="709"/>
      <c r="G9" s="709"/>
      <c r="H9" s="709"/>
      <c r="I9" s="709"/>
      <c r="J9" s="710"/>
    </row>
    <row r="10" spans="2:10" ht="25.05" customHeight="1">
      <c r="B10" s="711" t="s">
        <v>75</v>
      </c>
      <c r="C10" s="712"/>
      <c r="D10" s="712"/>
      <c r="E10" s="712"/>
      <c r="F10" s="712"/>
      <c r="G10" s="712"/>
      <c r="H10" s="712"/>
      <c r="I10" s="712"/>
      <c r="J10" s="713"/>
    </row>
    <row r="11" spans="2:10" ht="25.05" customHeight="1">
      <c r="B11" s="300" t="s">
        <v>95</v>
      </c>
      <c r="C11" s="156"/>
      <c r="D11" s="306" t="s">
        <v>58</v>
      </c>
      <c r="E11" s="303" t="s">
        <v>56</v>
      </c>
      <c r="F11" s="156"/>
      <c r="G11" s="307" t="s">
        <v>53</v>
      </c>
      <c r="H11" s="304" t="s">
        <v>57</v>
      </c>
      <c r="I11" s="156"/>
      <c r="J11" s="308" t="s">
        <v>58</v>
      </c>
    </row>
    <row r="12" spans="2:10" ht="36" customHeight="1">
      <c r="B12" s="714" t="s">
        <v>406</v>
      </c>
      <c r="C12" s="485"/>
      <c r="D12" s="485"/>
      <c r="E12" s="485"/>
      <c r="F12" s="485"/>
      <c r="G12" s="485"/>
      <c r="H12" s="485"/>
      <c r="I12" s="485"/>
      <c r="J12" s="715"/>
    </row>
    <row r="13" spans="2:10" ht="120" customHeight="1">
      <c r="B13" s="705" t="s">
        <v>263</v>
      </c>
      <c r="C13" s="706"/>
      <c r="D13" s="706"/>
      <c r="E13" s="706"/>
      <c r="F13" s="706"/>
      <c r="G13" s="706"/>
      <c r="H13" s="706"/>
      <c r="I13" s="706"/>
      <c r="J13" s="707"/>
    </row>
    <row r="14" spans="2:10" ht="54" customHeight="1">
      <c r="B14" s="719" t="s">
        <v>409</v>
      </c>
      <c r="C14" s="720"/>
      <c r="D14" s="720"/>
      <c r="E14" s="720"/>
      <c r="F14" s="720"/>
      <c r="G14" s="720"/>
      <c r="H14" s="720"/>
      <c r="I14" s="720"/>
      <c r="J14" s="721"/>
    </row>
    <row r="15" spans="2:10" ht="100.05" customHeight="1">
      <c r="B15" s="705"/>
      <c r="C15" s="730"/>
      <c r="D15" s="730"/>
      <c r="E15" s="730"/>
      <c r="F15" s="730"/>
      <c r="G15" s="730"/>
      <c r="H15" s="730"/>
      <c r="I15" s="730"/>
      <c r="J15" s="731"/>
    </row>
    <row r="16" spans="2:10" ht="49.95" customHeight="1">
      <c r="B16" s="719" t="s">
        <v>407</v>
      </c>
      <c r="C16" s="720"/>
      <c r="D16" s="720"/>
      <c r="E16" s="720"/>
      <c r="F16" s="720"/>
      <c r="G16" s="720"/>
      <c r="H16" s="720"/>
      <c r="I16" s="720"/>
      <c r="J16" s="721"/>
    </row>
    <row r="17" spans="2:10" ht="160.05000000000001" customHeight="1">
      <c r="B17" s="705" t="s">
        <v>377</v>
      </c>
      <c r="C17" s="706"/>
      <c r="D17" s="706"/>
      <c r="E17" s="706"/>
      <c r="F17" s="706"/>
      <c r="G17" s="706"/>
      <c r="H17" s="706"/>
      <c r="I17" s="706"/>
      <c r="J17" s="707"/>
    </row>
    <row r="18" spans="2:10" ht="25.05" customHeight="1">
      <c r="B18" s="719" t="s">
        <v>408</v>
      </c>
      <c r="C18" s="720"/>
      <c r="D18" s="720"/>
      <c r="E18" s="720"/>
      <c r="F18" s="720"/>
      <c r="G18" s="720"/>
      <c r="H18" s="720"/>
      <c r="I18" s="720"/>
      <c r="J18" s="721"/>
    </row>
    <row r="19" spans="2:10" ht="100.05" customHeight="1" thickBot="1">
      <c r="B19" s="722"/>
      <c r="C19" s="723"/>
      <c r="D19" s="723"/>
      <c r="E19" s="723"/>
      <c r="F19" s="723"/>
      <c r="G19" s="723"/>
      <c r="H19" s="723"/>
      <c r="I19" s="723"/>
      <c r="J19" s="724"/>
    </row>
    <row r="20" spans="2:10" ht="18.600000000000001" customHeight="1"/>
  </sheetData>
  <mergeCells count="15">
    <mergeCell ref="F6:J6"/>
    <mergeCell ref="B17:J17"/>
    <mergeCell ref="B18:J18"/>
    <mergeCell ref="B19:J19"/>
    <mergeCell ref="B2:J2"/>
    <mergeCell ref="C9:J9"/>
    <mergeCell ref="B10:J10"/>
    <mergeCell ref="B12:J12"/>
    <mergeCell ref="B13:J13"/>
    <mergeCell ref="B14:J14"/>
    <mergeCell ref="B15:J15"/>
    <mergeCell ref="B16:J16"/>
    <mergeCell ref="B8:J8"/>
    <mergeCell ref="F4:J4"/>
    <mergeCell ref="F5:J5"/>
  </mergeCells>
  <phoneticPr fontId="29"/>
  <printOptions horizontalCentered="1" verticalCentered="1"/>
  <pageMargins left="0.78740157480314965" right="0.78740157480314965" top="0.39370078740157483" bottom="0.39370078740157483" header="0.39370078740157483" footer="0.39370078740157483"/>
  <pageSetup paperSize="9" scale="75" orientation="portrait" blackAndWhite="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B1:N31"/>
  <sheetViews>
    <sheetView showZeros="0" view="pageBreakPreview" zoomScaleNormal="100" zoomScaleSheetLayoutView="100" workbookViewId="0">
      <selection activeCell="L1" sqref="L1"/>
    </sheetView>
  </sheetViews>
  <sheetFormatPr defaultColWidth="9" defaultRowHeight="13.2"/>
  <cols>
    <col min="1" max="1" width="1.296875" style="6" customWidth="1"/>
    <col min="2" max="2" width="4.69921875" style="6" customWidth="1"/>
    <col min="3" max="3" width="8.69921875" style="6" customWidth="1"/>
    <col min="4" max="4" width="8.69921875" style="11" customWidth="1"/>
    <col min="5" max="5" width="4.69921875" style="11" customWidth="1"/>
    <col min="6" max="6" width="19.69921875" style="6" customWidth="1"/>
    <col min="7" max="7" width="4.69921875" style="6" customWidth="1"/>
    <col min="8" max="8" width="19.69921875" style="6" customWidth="1"/>
    <col min="9" max="9" width="4.69921875" style="6" customWidth="1"/>
    <col min="10" max="10" width="19.69921875" style="6" customWidth="1"/>
    <col min="11" max="11" width="1.296875" style="6" customWidth="1"/>
    <col min="12" max="16384" width="9" style="6"/>
  </cols>
  <sheetData>
    <row r="1" spans="2:14" ht="22.05" customHeight="1">
      <c r="B1" s="8"/>
      <c r="C1" s="8"/>
      <c r="D1" s="8"/>
      <c r="E1" s="8"/>
      <c r="F1" s="8"/>
      <c r="G1" s="8"/>
      <c r="H1" s="8"/>
      <c r="I1" s="8"/>
      <c r="J1" s="26" t="s">
        <v>264</v>
      </c>
    </row>
    <row r="2" spans="2:14" ht="27" customHeight="1">
      <c r="B2" s="494" t="s">
        <v>65</v>
      </c>
      <c r="C2" s="494"/>
      <c r="D2" s="494"/>
      <c r="E2" s="494"/>
      <c r="F2" s="494"/>
      <c r="G2" s="494"/>
      <c r="H2" s="494"/>
      <c r="I2" s="494"/>
      <c r="J2" s="494"/>
    </row>
    <row r="3" spans="2:14" ht="10.050000000000001" customHeight="1">
      <c r="B3" s="202"/>
      <c r="C3" s="202"/>
      <c r="D3" s="251"/>
      <c r="E3" s="251"/>
      <c r="F3" s="202"/>
      <c r="G3" s="202"/>
      <c r="H3" s="202"/>
      <c r="I3" s="202"/>
      <c r="J3" s="202"/>
    </row>
    <row r="4" spans="2:14" ht="25.05" customHeight="1">
      <c r="B4" s="497" t="s">
        <v>42</v>
      </c>
      <c r="C4" s="497"/>
      <c r="D4" s="498">
        <f>共通入力シート!B3</f>
        <v>0</v>
      </c>
      <c r="E4" s="498"/>
      <c r="F4" s="497" t="s">
        <v>44</v>
      </c>
      <c r="G4" s="497"/>
      <c r="H4" s="717" t="str">
        <f>共通入力シート!B4</f>
        <v/>
      </c>
      <c r="I4" s="717"/>
      <c r="J4" s="717"/>
      <c r="L4" s="19"/>
      <c r="M4" s="23"/>
      <c r="N4" s="9"/>
    </row>
    <row r="5" spans="2:14" ht="25.05" customHeight="1">
      <c r="B5" s="281"/>
      <c r="C5" s="281"/>
      <c r="D5" s="309"/>
      <c r="E5" s="309"/>
      <c r="F5" s="497" t="s">
        <v>207</v>
      </c>
      <c r="G5" s="497"/>
      <c r="H5" s="717">
        <f>共通入力シート!B7</f>
        <v>0</v>
      </c>
      <c r="I5" s="717"/>
      <c r="J5" s="717"/>
    </row>
    <row r="6" spans="2:14" ht="25.05" customHeight="1">
      <c r="B6" s="281"/>
      <c r="C6" s="281"/>
      <c r="D6" s="309"/>
      <c r="E6" s="309"/>
      <c r="F6" s="497" t="s">
        <v>43</v>
      </c>
      <c r="G6" s="497"/>
      <c r="H6" s="717">
        <f>共通入力シート!B9</f>
        <v>0</v>
      </c>
      <c r="I6" s="717"/>
      <c r="J6" s="717"/>
    </row>
    <row r="7" spans="2:14" ht="10.050000000000001" customHeight="1">
      <c r="B7" s="281"/>
      <c r="C7" s="281"/>
      <c r="D7" s="309"/>
      <c r="E7" s="309"/>
      <c r="F7" s="310"/>
      <c r="G7" s="310"/>
      <c r="H7" s="94"/>
      <c r="I7" s="94"/>
      <c r="J7" s="94"/>
    </row>
    <row r="8" spans="2:14" ht="19.05" customHeight="1" thickBot="1">
      <c r="B8" s="258" t="s">
        <v>265</v>
      </c>
      <c r="C8" s="311"/>
      <c r="D8" s="311"/>
      <c r="E8" s="311"/>
      <c r="F8" s="311"/>
      <c r="G8" s="311"/>
      <c r="H8" s="311"/>
      <c r="I8" s="311"/>
      <c r="J8" s="311"/>
    </row>
    <row r="9" spans="2:14" s="13" customFormat="1" ht="19.05" customHeight="1">
      <c r="B9" s="732" t="s">
        <v>410</v>
      </c>
      <c r="C9" s="733"/>
      <c r="D9" s="733"/>
      <c r="E9" s="733"/>
      <c r="F9" s="733"/>
      <c r="G9" s="733"/>
      <c r="H9" s="733"/>
      <c r="I9" s="733"/>
      <c r="J9" s="734"/>
    </row>
    <row r="10" spans="2:14" s="13" customFormat="1" ht="19.05" customHeight="1">
      <c r="B10" s="312" t="s">
        <v>70</v>
      </c>
      <c r="C10" s="735" t="s">
        <v>76</v>
      </c>
      <c r="D10" s="735"/>
      <c r="E10" s="735"/>
      <c r="F10" s="735"/>
      <c r="G10" s="313" t="s">
        <v>39</v>
      </c>
      <c r="H10" s="136" t="s">
        <v>77</v>
      </c>
      <c r="I10" s="136"/>
      <c r="J10" s="314"/>
    </row>
    <row r="11" spans="2:14" s="13" customFormat="1" ht="19.05" customHeight="1">
      <c r="B11" s="312" t="s">
        <v>70</v>
      </c>
      <c r="C11" s="136" t="s">
        <v>78</v>
      </c>
      <c r="D11" s="309"/>
      <c r="E11" s="313" t="s">
        <v>70</v>
      </c>
      <c r="F11" s="136" t="s">
        <v>79</v>
      </c>
      <c r="G11" s="313" t="s">
        <v>70</v>
      </c>
      <c r="H11" s="136" t="s">
        <v>80</v>
      </c>
      <c r="I11" s="313" t="s">
        <v>70</v>
      </c>
      <c r="J11" s="314" t="s">
        <v>81</v>
      </c>
    </row>
    <row r="12" spans="2:14" s="13" customFormat="1" ht="19.05" customHeight="1">
      <c r="B12" s="312" t="s">
        <v>70</v>
      </c>
      <c r="C12" s="136" t="s">
        <v>82</v>
      </c>
      <c r="D12" s="251"/>
      <c r="E12" s="251"/>
      <c r="F12" s="136"/>
      <c r="G12" s="313" t="s">
        <v>70</v>
      </c>
      <c r="H12" s="136" t="s">
        <v>83</v>
      </c>
      <c r="I12" s="136"/>
      <c r="J12" s="314"/>
    </row>
    <row r="13" spans="2:14" s="13" customFormat="1" ht="19.05" customHeight="1">
      <c r="B13" s="312" t="s">
        <v>70</v>
      </c>
      <c r="C13" s="136" t="s">
        <v>84</v>
      </c>
      <c r="D13" s="251"/>
      <c r="E13" s="251"/>
      <c r="F13" s="136"/>
      <c r="G13" s="136"/>
      <c r="H13" s="136"/>
      <c r="I13" s="136"/>
      <c r="J13" s="314"/>
    </row>
    <row r="14" spans="2:14" s="13" customFormat="1" ht="19.05" customHeight="1">
      <c r="B14" s="312" t="s">
        <v>70</v>
      </c>
      <c r="C14" s="136" t="s">
        <v>378</v>
      </c>
      <c r="D14" s="251"/>
      <c r="E14" s="251"/>
      <c r="F14" s="136"/>
      <c r="G14" s="136"/>
      <c r="H14" s="136"/>
      <c r="I14" s="136"/>
      <c r="J14" s="314"/>
    </row>
    <row r="15" spans="2:14" s="13" customFormat="1" ht="45" customHeight="1">
      <c r="B15" s="736" t="s">
        <v>411</v>
      </c>
      <c r="C15" s="737"/>
      <c r="D15" s="737"/>
      <c r="E15" s="737"/>
      <c r="F15" s="737"/>
      <c r="G15" s="737"/>
      <c r="H15" s="737"/>
      <c r="I15" s="737"/>
      <c r="J15" s="738"/>
      <c r="K15" s="24"/>
    </row>
    <row r="16" spans="2:14" s="13" customFormat="1" ht="22.05" customHeight="1">
      <c r="B16" s="315"/>
      <c r="C16" s="739" t="s">
        <v>85</v>
      </c>
      <c r="D16" s="740"/>
      <c r="E16" s="740"/>
      <c r="F16" s="740"/>
      <c r="G16" s="740"/>
      <c r="H16" s="740"/>
      <c r="I16" s="739" t="s">
        <v>86</v>
      </c>
      <c r="J16" s="741"/>
      <c r="K16" s="24"/>
    </row>
    <row r="17" spans="2:11" s="13" customFormat="1" ht="30" customHeight="1">
      <c r="B17" s="316" t="s">
        <v>87</v>
      </c>
      <c r="C17" s="660"/>
      <c r="D17" s="742"/>
      <c r="E17" s="742"/>
      <c r="F17" s="742"/>
      <c r="G17" s="742"/>
      <c r="H17" s="742"/>
      <c r="I17" s="742"/>
      <c r="J17" s="743"/>
    </row>
    <row r="18" spans="2:11" s="13" customFormat="1" ht="30" customHeight="1">
      <c r="B18" s="316" t="s">
        <v>88</v>
      </c>
      <c r="C18" s="660"/>
      <c r="D18" s="742"/>
      <c r="E18" s="742"/>
      <c r="F18" s="742"/>
      <c r="G18" s="742"/>
      <c r="H18" s="742"/>
      <c r="I18" s="742"/>
      <c r="J18" s="743"/>
    </row>
    <row r="19" spans="2:11" s="13" customFormat="1" ht="30" customHeight="1">
      <c r="B19" s="316" t="s">
        <v>89</v>
      </c>
      <c r="C19" s="660"/>
      <c r="D19" s="742"/>
      <c r="E19" s="742"/>
      <c r="F19" s="742"/>
      <c r="G19" s="742"/>
      <c r="H19" s="742"/>
      <c r="I19" s="742"/>
      <c r="J19" s="743"/>
    </row>
    <row r="20" spans="2:11" s="13" customFormat="1" ht="30" customHeight="1">
      <c r="B20" s="316" t="s">
        <v>90</v>
      </c>
      <c r="C20" s="660"/>
      <c r="D20" s="742"/>
      <c r="E20" s="742"/>
      <c r="F20" s="742"/>
      <c r="G20" s="742"/>
      <c r="H20" s="742"/>
      <c r="I20" s="742"/>
      <c r="J20" s="743"/>
    </row>
    <row r="21" spans="2:11" s="13" customFormat="1" ht="30" customHeight="1">
      <c r="B21" s="316" t="s">
        <v>48</v>
      </c>
      <c r="C21" s="660"/>
      <c r="D21" s="742"/>
      <c r="E21" s="742"/>
      <c r="F21" s="742"/>
      <c r="G21" s="742"/>
      <c r="H21" s="742"/>
      <c r="I21" s="742"/>
      <c r="J21" s="743"/>
    </row>
    <row r="22" spans="2:11" s="13" customFormat="1" ht="30" customHeight="1">
      <c r="B22" s="316" t="s">
        <v>91</v>
      </c>
      <c r="C22" s="660"/>
      <c r="D22" s="742"/>
      <c r="E22" s="742"/>
      <c r="F22" s="742"/>
      <c r="G22" s="742"/>
      <c r="H22" s="742"/>
      <c r="I22" s="742"/>
      <c r="J22" s="743"/>
    </row>
    <row r="23" spans="2:11" s="13" customFormat="1" ht="30" customHeight="1">
      <c r="B23" s="316" t="s">
        <v>47</v>
      </c>
      <c r="C23" s="660"/>
      <c r="D23" s="742"/>
      <c r="E23" s="742"/>
      <c r="F23" s="742"/>
      <c r="G23" s="742"/>
      <c r="H23" s="742"/>
      <c r="I23" s="742"/>
      <c r="J23" s="743"/>
    </row>
    <row r="24" spans="2:11" s="13" customFormat="1" ht="30" customHeight="1">
      <c r="B24" s="316" t="s">
        <v>49</v>
      </c>
      <c r="C24" s="660"/>
      <c r="D24" s="742"/>
      <c r="E24" s="742"/>
      <c r="F24" s="742"/>
      <c r="G24" s="742"/>
      <c r="H24" s="742"/>
      <c r="I24" s="742"/>
      <c r="J24" s="743"/>
    </row>
    <row r="25" spans="2:11" s="13" customFormat="1" ht="30" customHeight="1">
      <c r="B25" s="316" t="s">
        <v>92</v>
      </c>
      <c r="C25" s="660"/>
      <c r="D25" s="742"/>
      <c r="E25" s="742"/>
      <c r="F25" s="742"/>
      <c r="G25" s="742"/>
      <c r="H25" s="742"/>
      <c r="I25" s="742"/>
      <c r="J25" s="743"/>
    </row>
    <row r="26" spans="2:11" s="13" customFormat="1" ht="30" customHeight="1">
      <c r="B26" s="316" t="s">
        <v>93</v>
      </c>
      <c r="C26" s="660"/>
      <c r="D26" s="742"/>
      <c r="E26" s="742"/>
      <c r="F26" s="742"/>
      <c r="G26" s="742"/>
      <c r="H26" s="742"/>
      <c r="I26" s="742"/>
      <c r="J26" s="743"/>
    </row>
    <row r="27" spans="2:11" s="13" customFormat="1" ht="24.6" customHeight="1">
      <c r="B27" s="736" t="s">
        <v>413</v>
      </c>
      <c r="C27" s="737"/>
      <c r="D27" s="737"/>
      <c r="E27" s="737"/>
      <c r="F27" s="737"/>
      <c r="G27" s="737"/>
      <c r="H27" s="737"/>
      <c r="I27" s="737"/>
      <c r="J27" s="738"/>
    </row>
    <row r="28" spans="2:11" s="13" customFormat="1" ht="120" customHeight="1">
      <c r="B28" s="705"/>
      <c r="C28" s="706"/>
      <c r="D28" s="706"/>
      <c r="E28" s="706"/>
      <c r="F28" s="706"/>
      <c r="G28" s="706"/>
      <c r="H28" s="706"/>
      <c r="I28" s="706"/>
      <c r="J28" s="707"/>
    </row>
    <row r="29" spans="2:11" s="13" customFormat="1" ht="25.05" customHeight="1" thickBot="1">
      <c r="B29" s="745" t="s">
        <v>412</v>
      </c>
      <c r="C29" s="746"/>
      <c r="D29" s="746"/>
      <c r="E29" s="746"/>
      <c r="F29" s="746"/>
      <c r="G29" s="747"/>
      <c r="H29" s="748"/>
      <c r="I29" s="748"/>
      <c r="J29" s="317" t="s">
        <v>69</v>
      </c>
    </row>
    <row r="30" spans="2:11" s="13" customFormat="1" ht="21.6" customHeight="1">
      <c r="B30" s="716"/>
      <c r="C30" s="716"/>
      <c r="D30" s="716"/>
      <c r="E30" s="716"/>
      <c r="F30" s="716"/>
      <c r="G30" s="716"/>
      <c r="H30" s="716"/>
      <c r="I30" s="716"/>
      <c r="J30" s="716"/>
      <c r="K30" s="8"/>
    </row>
    <row r="31" spans="2:11" ht="4.2" customHeight="1">
      <c r="B31" s="744" t="s">
        <v>108</v>
      </c>
      <c r="C31" s="744"/>
      <c r="D31" s="744"/>
      <c r="E31" s="744"/>
      <c r="F31" s="744"/>
      <c r="G31" s="744"/>
      <c r="H31" s="744"/>
      <c r="I31" s="744"/>
      <c r="J31" s="744"/>
      <c r="K31" s="8"/>
    </row>
  </sheetData>
  <mergeCells count="40">
    <mergeCell ref="B31:J31"/>
    <mergeCell ref="C24:H24"/>
    <mergeCell ref="I24:J24"/>
    <mergeCell ref="C25:H25"/>
    <mergeCell ref="I25:J25"/>
    <mergeCell ref="C26:H26"/>
    <mergeCell ref="I26:J26"/>
    <mergeCell ref="B27:J27"/>
    <mergeCell ref="B28:J28"/>
    <mergeCell ref="B29:F29"/>
    <mergeCell ref="G29:I29"/>
    <mergeCell ref="B30:J30"/>
    <mergeCell ref="C21:H21"/>
    <mergeCell ref="I21:J21"/>
    <mergeCell ref="C22:H22"/>
    <mergeCell ref="I22:J22"/>
    <mergeCell ref="C23:H23"/>
    <mergeCell ref="I23:J23"/>
    <mergeCell ref="C18:H18"/>
    <mergeCell ref="I18:J18"/>
    <mergeCell ref="C19:H19"/>
    <mergeCell ref="I19:J19"/>
    <mergeCell ref="C20:H20"/>
    <mergeCell ref="I20:J20"/>
    <mergeCell ref="C10:F10"/>
    <mergeCell ref="B15:J15"/>
    <mergeCell ref="C16:H16"/>
    <mergeCell ref="I16:J16"/>
    <mergeCell ref="C17:H17"/>
    <mergeCell ref="I17:J17"/>
    <mergeCell ref="B9:J9"/>
    <mergeCell ref="B2:J2"/>
    <mergeCell ref="F5:G5"/>
    <mergeCell ref="F6:G6"/>
    <mergeCell ref="F4:G4"/>
    <mergeCell ref="H4:J4"/>
    <mergeCell ref="H5:J5"/>
    <mergeCell ref="H6:J6"/>
    <mergeCell ref="B4:C4"/>
    <mergeCell ref="D4:E4"/>
  </mergeCells>
  <phoneticPr fontId="29"/>
  <dataValidations count="1">
    <dataValidation type="list" allowBlank="1" showInputMessage="1" showErrorMessage="1" sqref="B10:B14 G10:G12 I11 E11" xr:uid="{00000000-0002-0000-1000-000000000000}">
      <formula1>"□,■"</formula1>
    </dataValidation>
  </dataValidations>
  <printOptions horizontalCentered="1" verticalCentered="1"/>
  <pageMargins left="0.78740157480314965" right="0.78740157480314965" top="0.39370078740157483" bottom="0.39370078740157483" header="0.39370078740157483" footer="0.39370078740157483"/>
  <pageSetup paperSize="9" scale="79" orientation="portrait" blackAndWhite="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B1:E28"/>
  <sheetViews>
    <sheetView view="pageBreakPreview" zoomScaleNormal="100" zoomScaleSheetLayoutView="100" workbookViewId="0">
      <selection activeCell="G1" sqref="G1"/>
    </sheetView>
  </sheetViews>
  <sheetFormatPr defaultColWidth="9" defaultRowHeight="13.2"/>
  <cols>
    <col min="1" max="1" width="1.296875" style="6" customWidth="1"/>
    <col min="2" max="3" width="13.59765625" style="6" customWidth="1"/>
    <col min="4" max="4" width="22.19921875" style="6" customWidth="1"/>
    <col min="5" max="5" width="40.69921875" style="6" customWidth="1"/>
    <col min="6" max="6" width="1.296875" style="6" customWidth="1"/>
    <col min="7" max="16384" width="9" style="6"/>
  </cols>
  <sheetData>
    <row r="1" spans="2:5" ht="22.05" customHeight="1">
      <c r="B1" s="8"/>
      <c r="C1" s="8"/>
      <c r="E1" s="1" t="s">
        <v>74</v>
      </c>
    </row>
    <row r="2" spans="2:5" ht="27" customHeight="1">
      <c r="B2" s="494" t="s">
        <v>25</v>
      </c>
      <c r="C2" s="494"/>
      <c r="D2" s="670"/>
      <c r="E2" s="670"/>
    </row>
    <row r="3" spans="2:5" ht="10.050000000000001" customHeight="1">
      <c r="B3" s="136"/>
      <c r="C3" s="202"/>
      <c r="D3" s="25"/>
      <c r="E3" s="25"/>
    </row>
    <row r="4" spans="2:5" ht="25.05" customHeight="1">
      <c r="B4" s="257" t="s">
        <v>42</v>
      </c>
      <c r="C4" s="103">
        <f>共通入力シート!B3</f>
        <v>0</v>
      </c>
      <c r="D4" s="90" t="s">
        <v>44</v>
      </c>
      <c r="E4" s="103" t="str">
        <f>共通入力シート!B4</f>
        <v/>
      </c>
    </row>
    <row r="5" spans="2:5" ht="25.05" customHeight="1">
      <c r="B5" s="281"/>
      <c r="C5" s="281"/>
      <c r="D5" s="90" t="s">
        <v>207</v>
      </c>
      <c r="E5" s="103">
        <f>共通入力シート!B7</f>
        <v>0</v>
      </c>
    </row>
    <row r="6" spans="2:5" ht="25.05" customHeight="1">
      <c r="B6" s="281"/>
      <c r="C6" s="281"/>
      <c r="D6" s="90" t="s">
        <v>43</v>
      </c>
      <c r="E6" s="103">
        <f>共通入力シート!B9</f>
        <v>0</v>
      </c>
    </row>
    <row r="7" spans="2:5" ht="10.050000000000001" customHeight="1">
      <c r="B7" s="281"/>
      <c r="C7" s="281"/>
      <c r="D7" s="310"/>
      <c r="E7" s="95"/>
    </row>
    <row r="8" spans="2:5" ht="25.05" customHeight="1">
      <c r="B8" s="318" t="s">
        <v>108</v>
      </c>
      <c r="C8" s="319" t="s">
        <v>108</v>
      </c>
      <c r="D8" s="25"/>
      <c r="E8" s="25"/>
    </row>
    <row r="9" spans="2:5" ht="13.8" thickBot="1">
      <c r="B9" s="136"/>
      <c r="C9" s="320"/>
      <c r="D9" s="25"/>
      <c r="E9" s="25"/>
    </row>
    <row r="10" spans="2:5" ht="34.950000000000003" customHeight="1" thickBot="1">
      <c r="B10" s="754" t="s">
        <v>197</v>
      </c>
      <c r="C10" s="755"/>
      <c r="D10" s="321" t="s">
        <v>198</v>
      </c>
      <c r="E10" s="322" t="s">
        <v>26</v>
      </c>
    </row>
    <row r="11" spans="2:5" ht="45" customHeight="1">
      <c r="B11" s="756" t="s">
        <v>27</v>
      </c>
      <c r="C11" s="757"/>
      <c r="D11" s="323"/>
      <c r="E11" s="324"/>
    </row>
    <row r="12" spans="2:5" ht="45" customHeight="1">
      <c r="B12" s="758" t="s">
        <v>28</v>
      </c>
      <c r="C12" s="759"/>
      <c r="D12" s="325"/>
      <c r="E12" s="326"/>
    </row>
    <row r="13" spans="2:5" ht="45" customHeight="1">
      <c r="B13" s="758" t="s">
        <v>29</v>
      </c>
      <c r="C13" s="759"/>
      <c r="D13" s="325"/>
      <c r="E13" s="326"/>
    </row>
    <row r="14" spans="2:5" ht="45" customHeight="1" thickBot="1">
      <c r="B14" s="760" t="s">
        <v>30</v>
      </c>
      <c r="C14" s="761"/>
      <c r="D14" s="327"/>
      <c r="E14" s="328"/>
    </row>
    <row r="15" spans="2:5" ht="48" customHeight="1" thickBot="1">
      <c r="B15" s="762" t="s">
        <v>235</v>
      </c>
      <c r="C15" s="763"/>
      <c r="D15" s="329">
        <f>SUM(D11:D14)</f>
        <v>0</v>
      </c>
      <c r="E15" s="330"/>
    </row>
    <row r="16" spans="2:5" ht="45" customHeight="1">
      <c r="B16" s="756" t="s">
        <v>362</v>
      </c>
      <c r="C16" s="757"/>
      <c r="D16" s="323" t="str">
        <f>IFERROR(ROUNDDOWN(D15/(B8*C8),0),"")</f>
        <v/>
      </c>
      <c r="E16" s="331" t="s">
        <v>110</v>
      </c>
    </row>
    <row r="17" spans="2:5" ht="45" customHeight="1">
      <c r="B17" s="758" t="s">
        <v>267</v>
      </c>
      <c r="C17" s="759"/>
      <c r="D17" s="325" t="str">
        <f>IFERROR(ROUNDDOWN(D16*0.1,0),"")</f>
        <v/>
      </c>
      <c r="E17" s="332" t="s">
        <v>31</v>
      </c>
    </row>
    <row r="18" spans="2:5" ht="45" customHeight="1" thickBot="1">
      <c r="B18" s="752" t="s">
        <v>62</v>
      </c>
      <c r="C18" s="753"/>
      <c r="D18" s="333">
        <f>SUM(D16:D17)</f>
        <v>0</v>
      </c>
      <c r="E18" s="340" t="s">
        <v>403</v>
      </c>
    </row>
    <row r="19" spans="2:5" ht="30" customHeight="1">
      <c r="B19" s="749" t="s">
        <v>266</v>
      </c>
      <c r="C19" s="750"/>
      <c r="D19" s="735"/>
      <c r="E19" s="735"/>
    </row>
    <row r="20" spans="2:5" ht="25.05" customHeight="1">
      <c r="B20" s="334"/>
      <c r="C20" s="334"/>
      <c r="D20" s="335"/>
      <c r="E20" s="336"/>
    </row>
    <row r="21" spans="2:5" ht="25.05" customHeight="1">
      <c r="B21" s="136" t="s">
        <v>32</v>
      </c>
      <c r="C21" s="337"/>
      <c r="D21" s="338"/>
      <c r="E21" s="25"/>
    </row>
    <row r="22" spans="2:5" ht="25.05" customHeight="1">
      <c r="B22" s="751">
        <f>共通入力シート!B5</f>
        <v>0</v>
      </c>
      <c r="C22" s="751"/>
      <c r="D22" s="339"/>
      <c r="E22" s="25"/>
    </row>
    <row r="23" spans="2:5" ht="25.05" customHeight="1">
      <c r="B23" s="136"/>
      <c r="C23" s="268"/>
      <c r="D23" s="25"/>
      <c r="E23" s="25"/>
    </row>
    <row r="24" spans="2:5" ht="25.05" customHeight="1">
      <c r="B24" s="136"/>
      <c r="C24" s="268"/>
      <c r="D24" s="90" t="s">
        <v>361</v>
      </c>
      <c r="E24" s="88">
        <f>共通入力シート!B6</f>
        <v>0</v>
      </c>
    </row>
    <row r="25" spans="2:5" ht="25.05" customHeight="1">
      <c r="B25" s="136"/>
      <c r="C25" s="268"/>
      <c r="D25" s="90" t="s">
        <v>236</v>
      </c>
      <c r="E25" s="103">
        <f>共通入力シート!B7</f>
        <v>0</v>
      </c>
    </row>
    <row r="26" spans="2:5" ht="25.05" customHeight="1">
      <c r="B26" s="136"/>
      <c r="C26" s="268"/>
      <c r="D26" s="90" t="s">
        <v>199</v>
      </c>
      <c r="E26" s="28">
        <f>共通入力シート!B8</f>
        <v>0</v>
      </c>
    </row>
    <row r="27" spans="2:5" ht="18" customHeight="1">
      <c r="B27" s="136"/>
      <c r="C27" s="268"/>
      <c r="D27" s="25"/>
      <c r="E27" s="25"/>
    </row>
    <row r="28" spans="2:5" ht="18" customHeight="1"/>
  </sheetData>
  <mergeCells count="12">
    <mergeCell ref="B19:E19"/>
    <mergeCell ref="B22:C22"/>
    <mergeCell ref="B2:E2"/>
    <mergeCell ref="B18:C18"/>
    <mergeCell ref="B10:C10"/>
    <mergeCell ref="B11:C11"/>
    <mergeCell ref="B12:C12"/>
    <mergeCell ref="B13:C13"/>
    <mergeCell ref="B14:C14"/>
    <mergeCell ref="B15:C15"/>
    <mergeCell ref="B16:C16"/>
    <mergeCell ref="B17:C17"/>
  </mergeCells>
  <phoneticPr fontId="29"/>
  <printOptions horizontalCentered="1" verticalCentered="1"/>
  <pageMargins left="0.78740157480314965" right="0.78740157480314965" top="0.39370078740157483" bottom="0.39370078740157483" header="0.39370078740157483" footer="0.39370078740157483"/>
  <pageSetup paperSize="9" scale="85"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17</vt:i4>
      </vt:variant>
    </vt:vector>
  </HeadingPairs>
  <TitlesOfParts>
    <vt:vector size="33" baseType="lpstr">
      <vt:lpstr>令和9年度講予定科目一覧</vt:lpstr>
      <vt:lpstr>共通入力シート</vt:lpstr>
      <vt:lpstr>A-01</vt:lpstr>
      <vt:lpstr>A-02</vt:lpstr>
      <vt:lpstr>A-03</vt:lpstr>
      <vt:lpstr>A-04</vt:lpstr>
      <vt:lpstr>A-05</vt:lpstr>
      <vt:lpstr>A-06</vt:lpstr>
      <vt:lpstr>A-07</vt:lpstr>
      <vt:lpstr>A-08</vt:lpstr>
      <vt:lpstr>A-09</vt:lpstr>
      <vt:lpstr>A-10～12</vt:lpstr>
      <vt:lpstr>A-13</vt:lpstr>
      <vt:lpstr>A-14</vt:lpstr>
      <vt:lpstr>A-15</vt:lpstr>
      <vt:lpstr>A-16</vt:lpstr>
      <vt:lpstr>'A-01'!Print_Area</vt:lpstr>
      <vt:lpstr>'A-02'!Print_Area</vt:lpstr>
      <vt:lpstr>'A-03'!Print_Area</vt:lpstr>
      <vt:lpstr>'A-04'!Print_Area</vt:lpstr>
      <vt:lpstr>'A-05'!Print_Area</vt:lpstr>
      <vt:lpstr>'A-06'!Print_Area</vt:lpstr>
      <vt:lpstr>'A-07'!Print_Area</vt:lpstr>
      <vt:lpstr>'A-08'!Print_Area</vt:lpstr>
      <vt:lpstr>'A-09'!Print_Area</vt:lpstr>
      <vt:lpstr>'A-10～12'!Print_Area</vt:lpstr>
      <vt:lpstr>'A-13'!Print_Area</vt:lpstr>
      <vt:lpstr>'A-14'!Print_Area</vt:lpstr>
      <vt:lpstr>'A-15'!Print_Area</vt:lpstr>
      <vt:lpstr>'A-16'!Print_Area</vt:lpstr>
      <vt:lpstr>共通入力シート!Print_Area</vt:lpstr>
      <vt:lpstr>令和9年度講予定科目一覧!Print_Area</vt:lpstr>
      <vt:lpstr>令和9年度講予定科目一覧!Print_Titles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2026-09-14T04:53:41Z</dcterms:created>
  <dcterms:modified xsi:type="dcterms:W3CDTF">2026-09-16T02:00:35Z</dcterms:modified>
</cp:coreProperties>
</file>