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filterPrivacy="1" defaultThemeVersion="166925"/>
  <xr:revisionPtr revIDLastSave="0" documentId="13_ncr:1_{565F6A89-71B4-4959-B5F5-9AE876AB0F7A}" xr6:coauthVersionLast="47" xr6:coauthVersionMax="47" xr10:uidLastSave="{00000000-0000-0000-0000-000000000000}"/>
  <bookViews>
    <workbookView xWindow="-120" yWindow="-120" windowWidth="29040" windowHeight="15990" xr2:uid="{9FCA5D6E-2D80-4CFE-A58A-3A0B66F9B3CD}"/>
  </bookViews>
  <sheets>
    <sheet name="目次" sheetId="26" r:id="rId1"/>
    <sheet name="手順 " sheetId="55" r:id="rId2"/>
    <sheet name="14★積算様式 " sheetId="35" r:id="rId3"/>
    <sheet name="15★積算様式 " sheetId="38" r:id="rId4"/>
    <sheet name="15付帯経費、PC等計算表 " sheetId="39" r:id="rId5"/>
    <sheet name="16★積算様式 " sheetId="41" r:id="rId6"/>
    <sheet name="16付帯経費、PC等計算表 " sheetId="42" r:id="rId7"/>
    <sheet name="17★積算様式 " sheetId="43" r:id="rId8"/>
    <sheet name="17付帯経費、PC等計算表 " sheetId="44" r:id="rId9"/>
    <sheet name="18★積算様式 " sheetId="45" r:id="rId10"/>
    <sheet name="18付帯経費、PC等計算表 " sheetId="46" r:id="rId11"/>
    <sheet name="19★積算様式" sheetId="47" r:id="rId12"/>
    <sheet name="21★積算様式 " sheetId="48" r:id="rId13"/>
    <sheet name="21付帯経費、PC等計算表 " sheetId="49" r:id="rId14"/>
    <sheet name="22★積算様式 " sheetId="50" r:id="rId15"/>
    <sheet name="22付帯経費、PC等計算表 " sheetId="51" r:id="rId16"/>
    <sheet name="記載例独自★積算様式" sheetId="52" r:id="rId17"/>
    <sheet name="記載例独自付帯経費、PC等計算表 " sheetId="53" r:id="rId18"/>
    <sheet name="さわらないでください。" sheetId="37" r:id="rId19"/>
  </sheets>
  <definedNames>
    <definedName name="_xlnm._FilterDatabase" localSheetId="4" hidden="1">'15付帯経費、PC等計算表 '!$B$36:$B$43</definedName>
    <definedName name="_xlnm._FilterDatabase" localSheetId="6" hidden="1">'16付帯経費、PC等計算表 '!$B$36:$B$43</definedName>
    <definedName name="_xlnm._FilterDatabase" localSheetId="8" hidden="1">'17付帯経費、PC等計算表 '!$B$36:$B$43</definedName>
    <definedName name="_xlnm._FilterDatabase" localSheetId="10" hidden="1">'18付帯経費、PC等計算表 '!$B$36:$B$43</definedName>
    <definedName name="_xlnm._FilterDatabase" localSheetId="13" hidden="1">'21付帯経費、PC等計算表 '!$B$36:$B$43</definedName>
    <definedName name="_xlnm._FilterDatabase" localSheetId="15" hidden="1">'22付帯経費、PC等計算表 '!$B$36:$B$43</definedName>
    <definedName name="_xlnm._FilterDatabase" localSheetId="17" hidden="1">'記載例独自付帯経費、PC等計算表 '!$B$36:$B$43</definedName>
    <definedName name="_xlnm.Print_Area" localSheetId="2">'14★積算様式 '!$A$25:$M$97</definedName>
    <definedName name="_xlnm.Print_Area" localSheetId="3">'15★積算様式 '!$A$25:$M$97</definedName>
    <definedName name="_xlnm.Print_Area" localSheetId="4">'15付帯経費、PC等計算表 '!$A$18:$J$52</definedName>
    <definedName name="_xlnm.Print_Area" localSheetId="5">'16★積算様式 '!$A$25:$M$97</definedName>
    <definedName name="_xlnm.Print_Area" localSheetId="6">'16付帯経費、PC等計算表 '!$A$18:$J$52</definedName>
    <definedName name="_xlnm.Print_Area" localSheetId="7">'17★積算様式 '!$A$25:$M$97</definedName>
    <definedName name="_xlnm.Print_Area" localSheetId="8">'17付帯経費、PC等計算表 '!$A$18:$J$52</definedName>
    <definedName name="_xlnm.Print_Area" localSheetId="9">'18★積算様式 '!$A$25:$M$97</definedName>
    <definedName name="_xlnm.Print_Area" localSheetId="10">'18付帯経費、PC等計算表 '!$A$18:$J$52</definedName>
    <definedName name="_xlnm.Print_Area" localSheetId="11">'19★積算様式'!$A$25:$M$97</definedName>
    <definedName name="_xlnm.Print_Area" localSheetId="12">'21★積算様式 '!$A$25:$M$97</definedName>
    <definedName name="_xlnm.Print_Area" localSheetId="13">'21付帯経費、PC等計算表 '!$A$18:$J$52</definedName>
    <definedName name="_xlnm.Print_Area" localSheetId="14">'22★積算様式 '!$A$25:$M$97</definedName>
    <definedName name="_xlnm.Print_Area" localSheetId="15">'22付帯経費、PC等計算表 '!$A$18:$J$52</definedName>
    <definedName name="_xlnm.Print_Area" localSheetId="16">記載例独自★積算様式!$A$25:$M$97</definedName>
    <definedName name="_xlnm.Print_Area" localSheetId="17">'記載例独自付帯経費、PC等計算表 '!$A$18:$J$52</definedName>
    <definedName name="_xlnm.Print_Area" localSheetId="1">'手順 '!$A$1:$P$152</definedName>
    <definedName name="_xlnm.Print_Area" localSheetId="0">目次!$A$1:$L$54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43" i="53" l="1"/>
  <c r="I42" i="53"/>
  <c r="I41" i="53"/>
  <c r="I40" i="53"/>
  <c r="I39" i="53"/>
  <c r="I38" i="53"/>
  <c r="I37" i="53"/>
  <c r="I36" i="53"/>
  <c r="I44" i="53" s="1"/>
  <c r="E29" i="53"/>
  <c r="F96" i="52"/>
  <c r="G93" i="52"/>
  <c r="I93" i="52" s="1"/>
  <c r="I96" i="52" s="1"/>
  <c r="I87" i="52"/>
  <c r="J87" i="52" s="1"/>
  <c r="L87" i="52" s="1"/>
  <c r="H87" i="52"/>
  <c r="G87" i="52"/>
  <c r="G71" i="52"/>
  <c r="K70" i="52"/>
  <c r="J70" i="52"/>
  <c r="L70" i="52" s="1"/>
  <c r="L69" i="52"/>
  <c r="K69" i="52"/>
  <c r="J69" i="52"/>
  <c r="K68" i="52"/>
  <c r="J68" i="52"/>
  <c r="L68" i="52" s="1"/>
  <c r="K67" i="52"/>
  <c r="J67" i="52"/>
  <c r="L67" i="52" s="1"/>
  <c r="K66" i="52"/>
  <c r="J66" i="52"/>
  <c r="L66" i="52" s="1"/>
  <c r="K65" i="52"/>
  <c r="J65" i="52"/>
  <c r="L65" i="52" s="1"/>
  <c r="K64" i="52"/>
  <c r="L64" i="52" s="1"/>
  <c r="J64" i="52"/>
  <c r="K60" i="52"/>
  <c r="J60" i="52"/>
  <c r="L60" i="52" s="1"/>
  <c r="K58" i="52"/>
  <c r="J58" i="52"/>
  <c r="L58" i="52" s="1"/>
  <c r="L57" i="52"/>
  <c r="K57" i="52"/>
  <c r="J57" i="52"/>
  <c r="K56" i="52"/>
  <c r="J56" i="52"/>
  <c r="L56" i="52" s="1"/>
  <c r="K55" i="52"/>
  <c r="J55" i="52"/>
  <c r="L55" i="52" s="1"/>
  <c r="K54" i="52"/>
  <c r="J54" i="52"/>
  <c r="L54" i="52" s="1"/>
  <c r="K53" i="52"/>
  <c r="J53" i="52"/>
  <c r="L53" i="52" s="1"/>
  <c r="K52" i="52"/>
  <c r="L52" i="52" s="1"/>
  <c r="J52" i="52"/>
  <c r="K51" i="52"/>
  <c r="J51" i="52"/>
  <c r="L51" i="52" s="1"/>
  <c r="K50" i="52"/>
  <c r="J50" i="52"/>
  <c r="L50" i="52" s="1"/>
  <c r="L49" i="52"/>
  <c r="K49" i="52"/>
  <c r="J49" i="52"/>
  <c r="K48" i="52"/>
  <c r="J48" i="52"/>
  <c r="L48" i="52" s="1"/>
  <c r="K47" i="52"/>
  <c r="J47" i="52"/>
  <c r="L47" i="52" s="1"/>
  <c r="K46" i="52"/>
  <c r="J46" i="52"/>
  <c r="L46" i="52" s="1"/>
  <c r="B35" i="52"/>
  <c r="I36" i="39"/>
  <c r="J50" i="38"/>
  <c r="J87" i="48"/>
  <c r="J87" i="47"/>
  <c r="J87" i="45"/>
  <c r="J87" i="43"/>
  <c r="J87" i="41"/>
  <c r="J87" i="38"/>
  <c r="J87" i="35"/>
  <c r="J87" i="50"/>
  <c r="J46" i="50"/>
  <c r="I43" i="51"/>
  <c r="I42" i="51"/>
  <c r="I41" i="51"/>
  <c r="I40" i="51"/>
  <c r="I39" i="51"/>
  <c r="I38" i="51"/>
  <c r="I37" i="51"/>
  <c r="I36" i="51"/>
  <c r="I44" i="51" s="1"/>
  <c r="E29" i="51"/>
  <c r="F96" i="50"/>
  <c r="G93" i="50"/>
  <c r="I93" i="50" s="1"/>
  <c r="I96" i="50" s="1"/>
  <c r="I87" i="50"/>
  <c r="H87" i="50"/>
  <c r="G87" i="50"/>
  <c r="L87" i="50" s="1"/>
  <c r="G71" i="50"/>
  <c r="K70" i="50"/>
  <c r="L70" i="50" s="1"/>
  <c r="J70" i="50"/>
  <c r="L69" i="50"/>
  <c r="K69" i="50"/>
  <c r="J69" i="50"/>
  <c r="K68" i="50"/>
  <c r="J68" i="50"/>
  <c r="L68" i="50" s="1"/>
  <c r="L67" i="50"/>
  <c r="K67" i="50"/>
  <c r="J67" i="50"/>
  <c r="K66" i="50"/>
  <c r="J66" i="50"/>
  <c r="L66" i="50" s="1"/>
  <c r="K65" i="50"/>
  <c r="J65" i="50"/>
  <c r="L65" i="50" s="1"/>
  <c r="K64" i="50"/>
  <c r="L64" i="50" s="1"/>
  <c r="J64" i="50"/>
  <c r="K60" i="50"/>
  <c r="J60" i="50"/>
  <c r="L60" i="50" s="1"/>
  <c r="K58" i="50"/>
  <c r="L58" i="50" s="1"/>
  <c r="J58" i="50"/>
  <c r="L57" i="50"/>
  <c r="K57" i="50"/>
  <c r="J57" i="50"/>
  <c r="K56" i="50"/>
  <c r="J56" i="50"/>
  <c r="L56" i="50" s="1"/>
  <c r="L55" i="50"/>
  <c r="K55" i="50"/>
  <c r="J55" i="50"/>
  <c r="K54" i="50"/>
  <c r="J54" i="50"/>
  <c r="L54" i="50" s="1"/>
  <c r="K53" i="50"/>
  <c r="J53" i="50"/>
  <c r="L53" i="50" s="1"/>
  <c r="K52" i="50"/>
  <c r="L52" i="50" s="1"/>
  <c r="J52" i="50"/>
  <c r="K51" i="50"/>
  <c r="J51" i="50"/>
  <c r="L51" i="50" s="1"/>
  <c r="K50" i="50"/>
  <c r="L50" i="50" s="1"/>
  <c r="J50" i="50"/>
  <c r="L49" i="50"/>
  <c r="K49" i="50"/>
  <c r="J49" i="50"/>
  <c r="K48" i="50"/>
  <c r="J48" i="50"/>
  <c r="L48" i="50" s="1"/>
  <c r="L47" i="50"/>
  <c r="K47" i="50"/>
  <c r="J47" i="50"/>
  <c r="K46" i="50"/>
  <c r="L46" i="50"/>
  <c r="B35" i="50"/>
  <c r="I43" i="49"/>
  <c r="I42" i="49"/>
  <c r="I41" i="49"/>
  <c r="I40" i="49"/>
  <c r="I39" i="49"/>
  <c r="I38" i="49"/>
  <c r="I37" i="49"/>
  <c r="I36" i="49"/>
  <c r="I44" i="49" s="1"/>
  <c r="E29" i="49"/>
  <c r="F96" i="48"/>
  <c r="G93" i="48"/>
  <c r="I93" i="48" s="1"/>
  <c r="I96" i="48" s="1"/>
  <c r="I87" i="48"/>
  <c r="H87" i="48"/>
  <c r="G87" i="48"/>
  <c r="L87" i="48" s="1"/>
  <c r="G71" i="48"/>
  <c r="K70" i="48"/>
  <c r="L70" i="48" s="1"/>
  <c r="J70" i="48"/>
  <c r="K69" i="48"/>
  <c r="J69" i="48"/>
  <c r="L69" i="48" s="1"/>
  <c r="K68" i="48"/>
  <c r="J68" i="48"/>
  <c r="L68" i="48" s="1"/>
  <c r="L67" i="48"/>
  <c r="K67" i="48"/>
  <c r="J67" i="48"/>
  <c r="K66" i="48"/>
  <c r="J66" i="48"/>
  <c r="L66" i="48" s="1"/>
  <c r="K65" i="48"/>
  <c r="J65" i="48"/>
  <c r="L65" i="48" s="1"/>
  <c r="L64" i="48"/>
  <c r="K64" i="48"/>
  <c r="J64" i="48"/>
  <c r="K60" i="48"/>
  <c r="J60" i="48"/>
  <c r="L60" i="48" s="1"/>
  <c r="K58" i="48"/>
  <c r="L58" i="48" s="1"/>
  <c r="J58" i="48"/>
  <c r="K57" i="48"/>
  <c r="J57" i="48"/>
  <c r="L57" i="48" s="1"/>
  <c r="K56" i="48"/>
  <c r="J56" i="48"/>
  <c r="L56" i="48" s="1"/>
  <c r="L55" i="48"/>
  <c r="K55" i="48"/>
  <c r="J55" i="48"/>
  <c r="K54" i="48"/>
  <c r="J54" i="48"/>
  <c r="L54" i="48" s="1"/>
  <c r="K53" i="48"/>
  <c r="J53" i="48"/>
  <c r="L53" i="48" s="1"/>
  <c r="L52" i="48"/>
  <c r="K52" i="48"/>
  <c r="J52" i="48"/>
  <c r="K51" i="48"/>
  <c r="J51" i="48"/>
  <c r="L51" i="48" s="1"/>
  <c r="K50" i="48"/>
  <c r="L50" i="48" s="1"/>
  <c r="J50" i="48"/>
  <c r="K49" i="48"/>
  <c r="J49" i="48"/>
  <c r="L49" i="48" s="1"/>
  <c r="K48" i="48"/>
  <c r="J48" i="48"/>
  <c r="L48" i="48" s="1"/>
  <c r="L47" i="48"/>
  <c r="K47" i="48"/>
  <c r="J47" i="48"/>
  <c r="K46" i="48"/>
  <c r="J46" i="48"/>
  <c r="L46" i="48" s="1"/>
  <c r="B35" i="48"/>
  <c r="F96" i="47"/>
  <c r="G93" i="47"/>
  <c r="I93" i="47" s="1"/>
  <c r="I96" i="47" s="1"/>
  <c r="I87" i="47"/>
  <c r="L87" i="47" s="1"/>
  <c r="H87" i="47"/>
  <c r="G87" i="47"/>
  <c r="G71" i="47"/>
  <c r="K70" i="47"/>
  <c r="J70" i="47"/>
  <c r="L70" i="47" s="1"/>
  <c r="L69" i="47"/>
  <c r="K69" i="47"/>
  <c r="J69" i="47"/>
  <c r="K68" i="47"/>
  <c r="J68" i="47"/>
  <c r="L68" i="47" s="1"/>
  <c r="K67" i="47"/>
  <c r="J67" i="47"/>
  <c r="L67" i="47" s="1"/>
  <c r="K66" i="47"/>
  <c r="J66" i="47"/>
  <c r="L66" i="47" s="1"/>
  <c r="K65" i="47"/>
  <c r="J65" i="47"/>
  <c r="L65" i="47" s="1"/>
  <c r="K64" i="47"/>
  <c r="L64" i="47" s="1"/>
  <c r="J64" i="47"/>
  <c r="K60" i="47"/>
  <c r="J60" i="47"/>
  <c r="L60" i="47" s="1"/>
  <c r="K58" i="47"/>
  <c r="J58" i="47"/>
  <c r="L58" i="47" s="1"/>
  <c r="L57" i="47"/>
  <c r="K57" i="47"/>
  <c r="J57" i="47"/>
  <c r="L56" i="47"/>
  <c r="K56" i="47"/>
  <c r="J56" i="47"/>
  <c r="K55" i="47"/>
  <c r="J55" i="47"/>
  <c r="L55" i="47" s="1"/>
  <c r="K54" i="47"/>
  <c r="J54" i="47"/>
  <c r="L54" i="47" s="1"/>
  <c r="K53" i="47"/>
  <c r="J53" i="47"/>
  <c r="L53" i="47" s="1"/>
  <c r="K52" i="47"/>
  <c r="L52" i="47" s="1"/>
  <c r="J52" i="47"/>
  <c r="K51" i="47"/>
  <c r="J51" i="47"/>
  <c r="L51" i="47" s="1"/>
  <c r="K50" i="47"/>
  <c r="J50" i="47"/>
  <c r="L50" i="47" s="1"/>
  <c r="L49" i="47"/>
  <c r="K49" i="47"/>
  <c r="J49" i="47"/>
  <c r="L48" i="47"/>
  <c r="K48" i="47"/>
  <c r="J48" i="47"/>
  <c r="K47" i="47"/>
  <c r="J47" i="47"/>
  <c r="L47" i="47" s="1"/>
  <c r="K46" i="47"/>
  <c r="J46" i="47"/>
  <c r="L46" i="47" s="1"/>
  <c r="B35" i="47"/>
  <c r="I43" i="46"/>
  <c r="I42" i="46"/>
  <c r="I41" i="46"/>
  <c r="I40" i="46"/>
  <c r="I39" i="46"/>
  <c r="I38" i="46"/>
  <c r="I37" i="46"/>
  <c r="I36" i="46"/>
  <c r="I44" i="46" s="1"/>
  <c r="E29" i="46"/>
  <c r="F96" i="45"/>
  <c r="G93" i="45"/>
  <c r="I93" i="45" s="1"/>
  <c r="I96" i="45" s="1"/>
  <c r="L87" i="45"/>
  <c r="I87" i="45"/>
  <c r="H87" i="45"/>
  <c r="G87" i="45"/>
  <c r="G71" i="45"/>
  <c r="K70" i="45"/>
  <c r="L70" i="45" s="1"/>
  <c r="J70" i="45"/>
  <c r="K69" i="45"/>
  <c r="J69" i="45"/>
  <c r="L69" i="45" s="1"/>
  <c r="K68" i="45"/>
  <c r="J68" i="45"/>
  <c r="L68" i="45" s="1"/>
  <c r="L67" i="45"/>
  <c r="K67" i="45"/>
  <c r="J67" i="45"/>
  <c r="K66" i="45"/>
  <c r="J66" i="45"/>
  <c r="L66" i="45" s="1"/>
  <c r="K65" i="45"/>
  <c r="J65" i="45"/>
  <c r="L65" i="45" s="1"/>
  <c r="L64" i="45"/>
  <c r="K64" i="45"/>
  <c r="J64" i="45"/>
  <c r="K60" i="45"/>
  <c r="J60" i="45"/>
  <c r="K58" i="45"/>
  <c r="L58" i="45" s="1"/>
  <c r="J58" i="45"/>
  <c r="K57" i="45"/>
  <c r="J57" i="45"/>
  <c r="L57" i="45" s="1"/>
  <c r="K56" i="45"/>
  <c r="J56" i="45"/>
  <c r="L56" i="45" s="1"/>
  <c r="L55" i="45"/>
  <c r="K55" i="45"/>
  <c r="J55" i="45"/>
  <c r="K54" i="45"/>
  <c r="J54" i="45"/>
  <c r="L54" i="45" s="1"/>
  <c r="K53" i="45"/>
  <c r="J53" i="45"/>
  <c r="L53" i="45" s="1"/>
  <c r="K52" i="45"/>
  <c r="J52" i="45"/>
  <c r="L52" i="45" s="1"/>
  <c r="K51" i="45"/>
  <c r="J51" i="45"/>
  <c r="L51" i="45" s="1"/>
  <c r="K50" i="45"/>
  <c r="L50" i="45" s="1"/>
  <c r="J50" i="45"/>
  <c r="K49" i="45"/>
  <c r="J49" i="45"/>
  <c r="L49" i="45" s="1"/>
  <c r="K48" i="45"/>
  <c r="J48" i="45"/>
  <c r="L48" i="45" s="1"/>
  <c r="L47" i="45"/>
  <c r="K47" i="45"/>
  <c r="J47" i="45"/>
  <c r="K46" i="45"/>
  <c r="J46" i="45"/>
  <c r="L46" i="45" s="1"/>
  <c r="B35" i="45"/>
  <c r="I43" i="44"/>
  <c r="I42" i="44"/>
  <c r="I41" i="44"/>
  <c r="I40" i="44"/>
  <c r="I39" i="44"/>
  <c r="I38" i="44"/>
  <c r="I37" i="44"/>
  <c r="I36" i="44"/>
  <c r="I44" i="44" s="1"/>
  <c r="E29" i="44"/>
  <c r="F96" i="43"/>
  <c r="G93" i="43"/>
  <c r="I93" i="43" s="1"/>
  <c r="I96" i="43" s="1"/>
  <c r="I87" i="43"/>
  <c r="H87" i="43"/>
  <c r="G87" i="43"/>
  <c r="L87" i="43" s="1"/>
  <c r="G71" i="43"/>
  <c r="K70" i="43"/>
  <c r="L70" i="43" s="1"/>
  <c r="J70" i="43"/>
  <c r="K69" i="43"/>
  <c r="L69" i="43" s="1"/>
  <c r="J69" i="43"/>
  <c r="K68" i="43"/>
  <c r="J68" i="43"/>
  <c r="L68" i="43" s="1"/>
  <c r="L67" i="43"/>
  <c r="K67" i="43"/>
  <c r="J67" i="43"/>
  <c r="L66" i="43"/>
  <c r="K66" i="43"/>
  <c r="J66" i="43"/>
  <c r="K65" i="43"/>
  <c r="J65" i="43"/>
  <c r="L65" i="43" s="1"/>
  <c r="K64" i="43"/>
  <c r="J64" i="43"/>
  <c r="L64" i="43" s="1"/>
  <c r="K60" i="43"/>
  <c r="J60" i="43"/>
  <c r="K58" i="43"/>
  <c r="L58" i="43" s="1"/>
  <c r="J58" i="43"/>
  <c r="K57" i="43"/>
  <c r="L57" i="43" s="1"/>
  <c r="J57" i="43"/>
  <c r="K56" i="43"/>
  <c r="J56" i="43"/>
  <c r="L56" i="43" s="1"/>
  <c r="L55" i="43"/>
  <c r="K55" i="43"/>
  <c r="J55" i="43"/>
  <c r="K54" i="43"/>
  <c r="J54" i="43"/>
  <c r="L54" i="43" s="1"/>
  <c r="K53" i="43"/>
  <c r="J53" i="43"/>
  <c r="L53" i="43" s="1"/>
  <c r="K52" i="43"/>
  <c r="J52" i="43"/>
  <c r="L52" i="43" s="1"/>
  <c r="K51" i="43"/>
  <c r="J51" i="43"/>
  <c r="L51" i="43" s="1"/>
  <c r="K50" i="43"/>
  <c r="L50" i="43" s="1"/>
  <c r="J50" i="43"/>
  <c r="K49" i="43"/>
  <c r="L49" i="43" s="1"/>
  <c r="J49" i="43"/>
  <c r="K48" i="43"/>
  <c r="J48" i="43"/>
  <c r="L48" i="43" s="1"/>
  <c r="L47" i="43"/>
  <c r="K47" i="43"/>
  <c r="J47" i="43"/>
  <c r="K46" i="43"/>
  <c r="J46" i="43"/>
  <c r="L46" i="43" s="1"/>
  <c r="B35" i="43"/>
  <c r="I43" i="42"/>
  <c r="I42" i="42"/>
  <c r="I41" i="42"/>
  <c r="I40" i="42"/>
  <c r="I39" i="42"/>
  <c r="I38" i="42"/>
  <c r="I37" i="42"/>
  <c r="I36" i="42"/>
  <c r="I44" i="42" s="1"/>
  <c r="E29" i="42"/>
  <c r="F96" i="41"/>
  <c r="G93" i="41"/>
  <c r="I93" i="41" s="1"/>
  <c r="I96" i="41" s="1"/>
  <c r="I87" i="41"/>
  <c r="H87" i="41"/>
  <c r="G87" i="41"/>
  <c r="L87" i="41" s="1"/>
  <c r="G71" i="41"/>
  <c r="K70" i="41"/>
  <c r="L70" i="41" s="1"/>
  <c r="J70" i="41"/>
  <c r="K69" i="41"/>
  <c r="J69" i="41"/>
  <c r="L69" i="41" s="1"/>
  <c r="K68" i="41"/>
  <c r="J68" i="41"/>
  <c r="L68" i="41" s="1"/>
  <c r="K67" i="41"/>
  <c r="J67" i="41"/>
  <c r="L67" i="41" s="1"/>
  <c r="K66" i="41"/>
  <c r="L66" i="41" s="1"/>
  <c r="J66" i="41"/>
  <c r="K65" i="41"/>
  <c r="J65" i="41"/>
  <c r="L65" i="41" s="1"/>
  <c r="K64" i="41"/>
  <c r="J64" i="41"/>
  <c r="L64" i="41" s="1"/>
  <c r="L60" i="41"/>
  <c r="K60" i="41"/>
  <c r="J60" i="41"/>
  <c r="K58" i="41"/>
  <c r="L58" i="41" s="1"/>
  <c r="J58" i="41"/>
  <c r="K57" i="41"/>
  <c r="J57" i="41"/>
  <c r="L57" i="41" s="1"/>
  <c r="K56" i="41"/>
  <c r="J56" i="41"/>
  <c r="L56" i="41" s="1"/>
  <c r="L55" i="41"/>
  <c r="K55" i="41"/>
  <c r="J55" i="41"/>
  <c r="K54" i="41"/>
  <c r="L54" i="41" s="1"/>
  <c r="J54" i="41"/>
  <c r="K53" i="41"/>
  <c r="J53" i="41"/>
  <c r="L53" i="41" s="1"/>
  <c r="K52" i="41"/>
  <c r="J52" i="41"/>
  <c r="L52" i="41" s="1"/>
  <c r="L51" i="41"/>
  <c r="K51" i="41"/>
  <c r="J51" i="41"/>
  <c r="K50" i="41"/>
  <c r="J50" i="41"/>
  <c r="K49" i="41"/>
  <c r="J49" i="41"/>
  <c r="L49" i="41" s="1"/>
  <c r="K48" i="41"/>
  <c r="J48" i="41"/>
  <c r="L48" i="41" s="1"/>
  <c r="L47" i="41"/>
  <c r="K47" i="41"/>
  <c r="J47" i="41"/>
  <c r="K46" i="41"/>
  <c r="L46" i="41" s="1"/>
  <c r="J46" i="41"/>
  <c r="B35" i="41"/>
  <c r="I43" i="39"/>
  <c r="I42" i="39"/>
  <c r="I41" i="39"/>
  <c r="I40" i="39"/>
  <c r="I39" i="39"/>
  <c r="I38" i="39"/>
  <c r="I37" i="39"/>
  <c r="E29" i="39"/>
  <c r="F96" i="38"/>
  <c r="G93" i="38"/>
  <c r="I93" i="38" s="1"/>
  <c r="I96" i="38" s="1"/>
  <c r="I87" i="38"/>
  <c r="H87" i="38"/>
  <c r="G87" i="38"/>
  <c r="G71" i="38"/>
  <c r="K70" i="38"/>
  <c r="J70" i="38"/>
  <c r="K69" i="38"/>
  <c r="J69" i="38"/>
  <c r="K68" i="38"/>
  <c r="J68" i="38"/>
  <c r="K67" i="38"/>
  <c r="J67" i="38"/>
  <c r="L67" i="38" s="1"/>
  <c r="K66" i="38"/>
  <c r="J66" i="38"/>
  <c r="L66" i="38" s="1"/>
  <c r="K65" i="38"/>
  <c r="J65" i="38"/>
  <c r="K64" i="38"/>
  <c r="J64" i="38"/>
  <c r="K60" i="38"/>
  <c r="J60" i="38"/>
  <c r="K58" i="38"/>
  <c r="J58" i="38"/>
  <c r="K57" i="38"/>
  <c r="J57" i="38"/>
  <c r="L57" i="38" s="1"/>
  <c r="K56" i="38"/>
  <c r="J56" i="38"/>
  <c r="K55" i="38"/>
  <c r="J55" i="38"/>
  <c r="K54" i="38"/>
  <c r="J54" i="38"/>
  <c r="L54" i="38" s="1"/>
  <c r="K53" i="38"/>
  <c r="J53" i="38"/>
  <c r="L53" i="38" s="1"/>
  <c r="K52" i="38"/>
  <c r="J52" i="38"/>
  <c r="K51" i="38"/>
  <c r="J51" i="38"/>
  <c r="K50" i="38"/>
  <c r="K49" i="38"/>
  <c r="J49" i="38"/>
  <c r="L49" i="38" s="1"/>
  <c r="K48" i="38"/>
  <c r="J48" i="38"/>
  <c r="K47" i="38"/>
  <c r="J47" i="38"/>
  <c r="K46" i="38"/>
  <c r="J46" i="38"/>
  <c r="L46" i="38" s="1"/>
  <c r="B35" i="38"/>
  <c r="F96" i="35"/>
  <c r="G93" i="35"/>
  <c r="I93" i="35" s="1"/>
  <c r="I96" i="35" s="1"/>
  <c r="I87" i="35"/>
  <c r="H87" i="35"/>
  <c r="G87" i="35"/>
  <c r="L87" i="35" s="1"/>
  <c r="G71" i="35"/>
  <c r="K70" i="35"/>
  <c r="J70" i="35"/>
  <c r="L70" i="35" s="1"/>
  <c r="K69" i="35"/>
  <c r="J69" i="35"/>
  <c r="K68" i="35"/>
  <c r="J68" i="35"/>
  <c r="K67" i="35"/>
  <c r="J67" i="35"/>
  <c r="K66" i="35"/>
  <c r="J66" i="35"/>
  <c r="L66" i="35" s="1"/>
  <c r="K65" i="35"/>
  <c r="J65" i="35"/>
  <c r="K64" i="35"/>
  <c r="J64" i="35"/>
  <c r="K60" i="35"/>
  <c r="J60" i="35"/>
  <c r="K58" i="35"/>
  <c r="J58" i="35"/>
  <c r="L58" i="35" s="1"/>
  <c r="K57" i="35"/>
  <c r="J57" i="35"/>
  <c r="K56" i="35"/>
  <c r="J56" i="35"/>
  <c r="K55" i="35"/>
  <c r="J55" i="35"/>
  <c r="K54" i="35"/>
  <c r="J54" i="35"/>
  <c r="L54" i="35" s="1"/>
  <c r="K53" i="35"/>
  <c r="J53" i="35"/>
  <c r="K52" i="35"/>
  <c r="J52" i="35"/>
  <c r="K51" i="35"/>
  <c r="J51" i="35"/>
  <c r="K50" i="35"/>
  <c r="J50" i="35"/>
  <c r="L50" i="35" s="1"/>
  <c r="K49" i="35"/>
  <c r="J49" i="35"/>
  <c r="K48" i="35"/>
  <c r="J48" i="35"/>
  <c r="K47" i="35"/>
  <c r="J47" i="35"/>
  <c r="K46" i="35"/>
  <c r="J46" i="35"/>
  <c r="L46" i="35" s="1"/>
  <c r="B35" i="35"/>
  <c r="L71" i="52" l="1"/>
  <c r="K93" i="52" s="1"/>
  <c r="L71" i="50"/>
  <c r="K93" i="50" s="1"/>
  <c r="L71" i="48"/>
  <c r="K93" i="48" s="1"/>
  <c r="L71" i="47"/>
  <c r="K93" i="47" s="1"/>
  <c r="L60" i="45"/>
  <c r="L71" i="45"/>
  <c r="K93" i="45" s="1"/>
  <c r="L60" i="43"/>
  <c r="L71" i="43" s="1"/>
  <c r="K93" i="43" s="1"/>
  <c r="L50" i="41"/>
  <c r="L71" i="41"/>
  <c r="K93" i="41" s="1"/>
  <c r="I44" i="39"/>
  <c r="L47" i="38"/>
  <c r="L50" i="38"/>
  <c r="L58" i="38"/>
  <c r="L55" i="38"/>
  <c r="L87" i="38"/>
  <c r="L48" i="38"/>
  <c r="L52" i="38"/>
  <c r="L56" i="38"/>
  <c r="L64" i="38"/>
  <c r="L68" i="38"/>
  <c r="L70" i="38"/>
  <c r="L65" i="38"/>
  <c r="L60" i="38"/>
  <c r="L51" i="38"/>
  <c r="L69" i="38"/>
  <c r="L51" i="35"/>
  <c r="L53" i="35"/>
  <c r="L57" i="35"/>
  <c r="L52" i="35"/>
  <c r="L64" i="35"/>
  <c r="L65" i="35"/>
  <c r="L68" i="35"/>
  <c r="L69" i="35"/>
  <c r="L55" i="35"/>
  <c r="L67" i="35"/>
  <c r="L47" i="35"/>
  <c r="L48" i="35"/>
  <c r="L60" i="35"/>
  <c r="L49" i="35"/>
  <c r="L56" i="35"/>
  <c r="L71" i="38" l="1"/>
  <c r="K93" i="38" s="1"/>
  <c r="L71" i="35"/>
  <c r="K93" i="35" s="1"/>
</calcChain>
</file>

<file path=xl/sharedStrings.xml><?xml version="1.0" encoding="utf-8"?>
<sst xmlns="http://schemas.openxmlformats.org/spreadsheetml/2006/main" count="1837" uniqueCount="275">
  <si>
    <t>介護ソフト</t>
    <rPh sb="0" eb="2">
      <t>カイゴ</t>
    </rPh>
    <phoneticPr fontId="2"/>
  </si>
  <si>
    <t>介護業務支援（介護ソフトを除く）</t>
    <rPh sb="7" eb="9">
      <t>カイゴ</t>
    </rPh>
    <rPh sb="13" eb="14">
      <t>ノゾ</t>
    </rPh>
    <phoneticPr fontId="2"/>
  </si>
  <si>
    <t>移乗や移動を支援する機器であり重点分野に該当しない機器（床走行式リフト等）</t>
    <phoneticPr fontId="2"/>
  </si>
  <si>
    <t>介護施設等における調理支援などの職員の負担を軽減する機器（一括で調理支援を行う機器、加熱・冷蔵機能等を備えた配膳車や配膳ロボット等）</t>
    <phoneticPr fontId="2"/>
  </si>
  <si>
    <t>生産性向上に資する福祉用具（例えば訪問介護事業所で使用するスライディングボード等）</t>
    <phoneticPr fontId="2"/>
  </si>
  <si>
    <t>バックオフィスソフト（電子サインシステム、給与、勤怠管理等）</t>
    <phoneticPr fontId="2"/>
  </si>
  <si>
    <t xml:space="preserve">バイタル測定が可能なウェアラブル端末 </t>
    <phoneticPr fontId="2"/>
  </si>
  <si>
    <t>重点分野に該当する介護テクノロジー</t>
    <rPh sb="0" eb="4">
      <t>ジュウテンブンヤ</t>
    </rPh>
    <rPh sb="5" eb="7">
      <t>ガイトウ</t>
    </rPh>
    <rPh sb="9" eb="11">
      <t>カイゴ</t>
    </rPh>
    <phoneticPr fontId="2"/>
  </si>
  <si>
    <t>上記以外の機器</t>
    <rPh sb="0" eb="2">
      <t>ジョウキ</t>
    </rPh>
    <rPh sb="2" eb="4">
      <t>イガイ</t>
    </rPh>
    <rPh sb="5" eb="7">
      <t>キキ</t>
    </rPh>
    <phoneticPr fontId="2"/>
  </si>
  <si>
    <t>合計</t>
    <rPh sb="0" eb="2">
      <t>ゴウケイ</t>
    </rPh>
    <phoneticPr fontId="2"/>
  </si>
  <si>
    <t>その他</t>
    <rPh sb="2" eb="3">
      <t>ホカ</t>
    </rPh>
    <phoneticPr fontId="2"/>
  </si>
  <si>
    <t>機能訓練支援</t>
  </si>
  <si>
    <t>食事・栄養管理支援</t>
  </si>
  <si>
    <t>認知症生活支援・認知症ケア支援</t>
  </si>
  <si>
    <t>導入する製品名</t>
    <rPh sb="0" eb="2">
      <t>ドウニュウ</t>
    </rPh>
    <rPh sb="4" eb="6">
      <t>セイヒン</t>
    </rPh>
    <rPh sb="6" eb="7">
      <t>メイ</t>
    </rPh>
    <phoneticPr fontId="2"/>
  </si>
  <si>
    <t>職員数に応じて必要なライセンス数が変動しないもの</t>
    <phoneticPr fontId="2"/>
  </si>
  <si>
    <t>職員数に応じて必要なライセンス数が変動するもの</t>
    <phoneticPr fontId="2"/>
  </si>
  <si>
    <t>入浴支援</t>
    <rPh sb="0" eb="2">
      <t>ニュウヨク</t>
    </rPh>
    <rPh sb="2" eb="4">
      <t>シエン</t>
    </rPh>
    <phoneticPr fontId="2"/>
  </si>
  <si>
    <t>補助額</t>
    <rPh sb="0" eb="3">
      <t>ホジョガク</t>
    </rPh>
    <phoneticPr fontId="2"/>
  </si>
  <si>
    <t>（１）介護テクノロジーの導入支援</t>
    <rPh sb="3" eb="5">
      <t>カイゴ</t>
    </rPh>
    <rPh sb="12" eb="16">
      <t>ドウニュウシエン</t>
    </rPh>
    <phoneticPr fontId="2"/>
  </si>
  <si>
    <t>（２）介護テクノロジーのパッケージ型導入支援</t>
    <rPh sb="3" eb="5">
      <t>カイゴ</t>
    </rPh>
    <rPh sb="17" eb="18">
      <t>ガタ</t>
    </rPh>
    <rPh sb="18" eb="20">
      <t>ドウニュウ</t>
    </rPh>
    <rPh sb="20" eb="22">
      <t>シエン</t>
    </rPh>
    <phoneticPr fontId="2"/>
  </si>
  <si>
    <t>（円）</t>
    <rPh sb="1" eb="2">
      <t>エン</t>
    </rPh>
    <phoneticPr fontId="2"/>
  </si>
  <si>
    <t>移乗支援（装着、非装着）</t>
    <rPh sb="8" eb="9">
      <t>ヒ</t>
    </rPh>
    <rPh sb="9" eb="11">
      <t>ソウチャク</t>
    </rPh>
    <phoneticPr fontId="2"/>
  </si>
  <si>
    <t>移動支援（屋外、屋内、装着）</t>
    <rPh sb="8" eb="10">
      <t>オクナイ</t>
    </rPh>
    <rPh sb="11" eb="13">
      <t>ソウチャク</t>
    </rPh>
    <phoneticPr fontId="2"/>
  </si>
  <si>
    <t>排泄支援（排泄予測・検知、排泄物処理、動作支援）</t>
    <rPh sb="13" eb="18">
      <t>ハイセツブツショリ</t>
    </rPh>
    <rPh sb="19" eb="23">
      <t>ドウサシエン</t>
    </rPh>
    <phoneticPr fontId="2"/>
  </si>
  <si>
    <t>１名以上10名以下</t>
    <rPh sb="1" eb="2">
      <t>メイ</t>
    </rPh>
    <rPh sb="2" eb="4">
      <t>イジョウ</t>
    </rPh>
    <rPh sb="6" eb="7">
      <t>メイ</t>
    </rPh>
    <rPh sb="7" eb="9">
      <t>イカ</t>
    </rPh>
    <phoneticPr fontId="2"/>
  </si>
  <si>
    <t>11名以上20名以下</t>
    <rPh sb="2" eb="3">
      <t>メイ</t>
    </rPh>
    <rPh sb="3" eb="5">
      <t>イジョウ</t>
    </rPh>
    <rPh sb="7" eb="8">
      <t>メイ</t>
    </rPh>
    <rPh sb="8" eb="10">
      <t>イカ</t>
    </rPh>
    <phoneticPr fontId="2"/>
  </si>
  <si>
    <t>21名以上30名以下</t>
    <rPh sb="2" eb="3">
      <t>メイ</t>
    </rPh>
    <rPh sb="3" eb="5">
      <t>イジョウ</t>
    </rPh>
    <rPh sb="7" eb="8">
      <t>メイ</t>
    </rPh>
    <rPh sb="8" eb="10">
      <t>イカ</t>
    </rPh>
    <phoneticPr fontId="2"/>
  </si>
  <si>
    <t>31名以上</t>
    <rPh sb="2" eb="3">
      <t>メイ</t>
    </rPh>
    <rPh sb="3" eb="5">
      <t>イジョウ</t>
    </rPh>
    <phoneticPr fontId="2"/>
  </si>
  <si>
    <t>ＰＣ</t>
    <phoneticPr fontId="2"/>
  </si>
  <si>
    <t>タブレット</t>
    <phoneticPr fontId="2"/>
  </si>
  <si>
    <t>スマートフォン</t>
    <phoneticPr fontId="2"/>
  </si>
  <si>
    <t>補助の対象となる導入経費</t>
    <rPh sb="0" eb="2">
      <t>ホジョ</t>
    </rPh>
    <rPh sb="3" eb="5">
      <t>タイショウ</t>
    </rPh>
    <rPh sb="8" eb="10">
      <t>ドウニュウ</t>
    </rPh>
    <rPh sb="10" eb="12">
      <t>ケイヒ</t>
    </rPh>
    <phoneticPr fontId="2"/>
  </si>
  <si>
    <t>※本様式に入力する前にまずご確認ください。</t>
    <rPh sb="1" eb="4">
      <t>ホンヨウシキ</t>
    </rPh>
    <rPh sb="5" eb="7">
      <t>ニュウリョク</t>
    </rPh>
    <rPh sb="9" eb="10">
      <t>マエ</t>
    </rPh>
    <rPh sb="14" eb="16">
      <t>カクニン</t>
    </rPh>
    <phoneticPr fontId="2"/>
  </si>
  <si>
    <t>はい</t>
    <phoneticPr fontId="2"/>
  </si>
  <si>
    <t>いいえ</t>
    <phoneticPr fontId="2"/>
  </si>
  <si>
    <t>導入する台数</t>
    <rPh sb="0" eb="2">
      <t>ドウニュウ</t>
    </rPh>
    <rPh sb="4" eb="6">
      <t>ダイスウ</t>
    </rPh>
    <phoneticPr fontId="2"/>
  </si>
  <si>
    <t>見積書の添付</t>
    <rPh sb="0" eb="3">
      <t>ミツモリショ</t>
    </rPh>
    <rPh sb="4" eb="6">
      <t>テンプ</t>
    </rPh>
    <phoneticPr fontId="2"/>
  </si>
  <si>
    <t>〇</t>
    <phoneticPr fontId="2"/>
  </si>
  <si>
    <t>（導入する場合は選択）</t>
  </si>
  <si>
    <t>（導入する場合は選択）</t>
    <rPh sb="1" eb="3">
      <t>ドウニュウ</t>
    </rPh>
    <rPh sb="5" eb="7">
      <t>バアイ</t>
    </rPh>
    <rPh sb="8" eb="10">
      <t>センタク</t>
    </rPh>
    <phoneticPr fontId="2"/>
  </si>
  <si>
    <t>テクノロジーの導入に付帯して導入する場合、
対象経費を入力する。※対象外経費を除くこと</t>
    <rPh sb="7" eb="9">
      <t>ドウニュウ</t>
    </rPh>
    <rPh sb="10" eb="12">
      <t>フタイ</t>
    </rPh>
    <rPh sb="14" eb="16">
      <t>ドウニュウ</t>
    </rPh>
    <rPh sb="18" eb="20">
      <t>バアイ</t>
    </rPh>
    <rPh sb="22" eb="26">
      <t>タイショウケイヒ</t>
    </rPh>
    <rPh sb="27" eb="29">
      <t>ニュウリョク</t>
    </rPh>
    <rPh sb="33" eb="36">
      <t>タイショウガイ</t>
    </rPh>
    <rPh sb="36" eb="38">
      <t>ケイヒ</t>
    </rPh>
    <rPh sb="39" eb="40">
      <t>ノゾ</t>
    </rPh>
    <phoneticPr fontId="2"/>
  </si>
  <si>
    <t>対象経費に
補助率を乗じた額</t>
    <rPh sb="0" eb="4">
      <t>タイショウケイヒ</t>
    </rPh>
    <rPh sb="6" eb="9">
      <t>ホジョリツ</t>
    </rPh>
    <rPh sb="10" eb="11">
      <t>ジョウ</t>
    </rPh>
    <rPh sb="13" eb="14">
      <t>ガク</t>
    </rPh>
    <phoneticPr fontId="2"/>
  </si>
  <si>
    <t>導入するテクノロジーの種類</t>
    <rPh sb="0" eb="2">
      <t>ドウニュウ</t>
    </rPh>
    <rPh sb="11" eb="13">
      <t>シュルイ</t>
    </rPh>
    <phoneticPr fontId="2"/>
  </si>
  <si>
    <t>付帯するテクノロジー</t>
    <rPh sb="0" eb="2">
      <t>フタイ</t>
    </rPh>
    <phoneticPr fontId="2"/>
  </si>
  <si>
    <t>（端末の種類をプルダウンから選択）</t>
  </si>
  <si>
    <t>（端末の種類をプルダウンから選択）</t>
    <rPh sb="1" eb="3">
      <t>タンマツ</t>
    </rPh>
    <rPh sb="4" eb="6">
      <t>シュルイ</t>
    </rPh>
    <rPh sb="14" eb="16">
      <t>センタク</t>
    </rPh>
    <phoneticPr fontId="2"/>
  </si>
  <si>
    <t>（プルダウンから選択）</t>
    <rPh sb="8" eb="10">
      <t>センタク</t>
    </rPh>
    <phoneticPr fontId="2"/>
  </si>
  <si>
    <t>（職員数をプルダウンから選択）</t>
    <rPh sb="12" eb="14">
      <t>センタク</t>
    </rPh>
    <phoneticPr fontId="2"/>
  </si>
  <si>
    <t>（どのテクノロジーに付帯するかをプルダウンから選択）</t>
  </si>
  <si>
    <t>（どのテクノロジーに付帯するかをプルダウンから選択）</t>
    <rPh sb="10" eb="12">
      <t>フタイ</t>
    </rPh>
    <rPh sb="23" eb="25">
      <t>センタク</t>
    </rPh>
    <phoneticPr fontId="2"/>
  </si>
  <si>
    <t>（契約方法をプルダウンから選択）</t>
    <rPh sb="1" eb="3">
      <t>ケイヤク</t>
    </rPh>
    <rPh sb="3" eb="5">
      <t>ホウホウ</t>
    </rPh>
    <rPh sb="13" eb="15">
      <t>センタク</t>
    </rPh>
    <phoneticPr fontId="2"/>
  </si>
  <si>
    <t>はい</t>
  </si>
  <si>
    <t>支援者名</t>
    <rPh sb="0" eb="2">
      <t>シエン</t>
    </rPh>
    <rPh sb="2" eb="3">
      <t>シャ</t>
    </rPh>
    <rPh sb="3" eb="4">
      <t>メイ</t>
    </rPh>
    <phoneticPr fontId="2"/>
  </si>
  <si>
    <t>支援にかかる経緯合計（税抜）
※対象外経費を除くこと</t>
    <rPh sb="0" eb="2">
      <t>シエン</t>
    </rPh>
    <rPh sb="6" eb="8">
      <t>ケイイ</t>
    </rPh>
    <rPh sb="8" eb="10">
      <t>ゴウケイ</t>
    </rPh>
    <rPh sb="11" eb="13">
      <t>ゼイヌキ</t>
    </rPh>
    <rPh sb="16" eb="19">
      <t>タイショウガイ</t>
    </rPh>
    <rPh sb="19" eb="21">
      <t>ケイヒ</t>
    </rPh>
    <rPh sb="22" eb="23">
      <t>ノゾ</t>
    </rPh>
    <phoneticPr fontId="2"/>
  </si>
  <si>
    <t>（３）導入支援と一体的に行う業務改善支援</t>
    <rPh sb="3" eb="7">
      <t>ドウニュウシエン</t>
    </rPh>
    <rPh sb="8" eb="11">
      <t>イッタイテキ</t>
    </rPh>
    <rPh sb="12" eb="13">
      <t>オコナ</t>
    </rPh>
    <rPh sb="14" eb="16">
      <t>ギョウム</t>
    </rPh>
    <rPh sb="16" eb="18">
      <t>カイゼン</t>
    </rPh>
    <rPh sb="18" eb="20">
      <t>シエン</t>
    </rPh>
    <phoneticPr fontId="2"/>
  </si>
  <si>
    <t>（業務改善支援の内容をプルダウンから選択）</t>
    <rPh sb="1" eb="3">
      <t>ギョウム</t>
    </rPh>
    <rPh sb="3" eb="5">
      <t>カイゼン</t>
    </rPh>
    <rPh sb="5" eb="7">
      <t>シエン</t>
    </rPh>
    <rPh sb="8" eb="10">
      <t>ナイヨウ</t>
    </rPh>
    <rPh sb="18" eb="20">
      <t>センタク</t>
    </rPh>
    <phoneticPr fontId="2"/>
  </si>
  <si>
    <t>①事前評価（課題抽出）</t>
  </si>
  <si>
    <t>②業務改善に係る助言・指導等</t>
    <phoneticPr fontId="2"/>
  </si>
  <si>
    <t>③事後評価（導入後の定着支援を含む）</t>
    <phoneticPr fontId="2"/>
  </si>
  <si>
    <t>業務改善支援の内容</t>
    <rPh sb="0" eb="2">
      <t>ギョウム</t>
    </rPh>
    <rPh sb="2" eb="4">
      <t>カイゼン</t>
    </rPh>
    <rPh sb="4" eb="6">
      <t>シエン</t>
    </rPh>
    <rPh sb="7" eb="9">
      <t>ナイヨウ</t>
    </rPh>
    <phoneticPr fontId="2"/>
  </si>
  <si>
    <t>いいえ</t>
  </si>
  <si>
    <t>ＰＣ</t>
  </si>
  <si>
    <t>タブレット</t>
  </si>
  <si>
    <t>職員数に応じて必要なライセンス数が変動するもの</t>
  </si>
  <si>
    <t>スライド14★積算様式</t>
    <rPh sb="7" eb="9">
      <t>セキサン</t>
    </rPh>
    <rPh sb="9" eb="11">
      <t>ヨウシキ</t>
    </rPh>
    <phoneticPr fontId="2"/>
  </si>
  <si>
    <t>スライド15★積算様式</t>
    <rPh sb="7" eb="9">
      <t>セキサン</t>
    </rPh>
    <rPh sb="9" eb="11">
      <t>ヨウシキ</t>
    </rPh>
    <phoneticPr fontId="2"/>
  </si>
  <si>
    <t>スライド16★積算様式</t>
    <rPh sb="7" eb="9">
      <t>セキサン</t>
    </rPh>
    <rPh sb="9" eb="11">
      <t>ヨウシキ</t>
    </rPh>
    <phoneticPr fontId="2"/>
  </si>
  <si>
    <t>スライド17★積算様式</t>
    <rPh sb="7" eb="9">
      <t>セキサン</t>
    </rPh>
    <rPh sb="9" eb="11">
      <t>ヨウシキ</t>
    </rPh>
    <phoneticPr fontId="2"/>
  </si>
  <si>
    <t>スライド18★積算様式</t>
    <rPh sb="7" eb="9">
      <t>セキサン</t>
    </rPh>
    <rPh sb="9" eb="11">
      <t>ヨウシキ</t>
    </rPh>
    <phoneticPr fontId="2"/>
  </si>
  <si>
    <t>スライド19★積算様式</t>
    <rPh sb="7" eb="9">
      <t>セキサン</t>
    </rPh>
    <rPh sb="9" eb="11">
      <t>ヨウシキ</t>
    </rPh>
    <phoneticPr fontId="2"/>
  </si>
  <si>
    <t>スライド21★積算様式</t>
    <rPh sb="7" eb="9">
      <t>セキサン</t>
    </rPh>
    <rPh sb="9" eb="11">
      <t>ヨウシキ</t>
    </rPh>
    <phoneticPr fontId="2"/>
  </si>
  <si>
    <t>スライド22★積算様式</t>
    <rPh sb="7" eb="9">
      <t>セキサン</t>
    </rPh>
    <rPh sb="9" eb="11">
      <t>ヨウシキ</t>
    </rPh>
    <phoneticPr fontId="2"/>
  </si>
  <si>
    <t>重点分野に該当する介護テクノロジーのみを導入する場合</t>
    <rPh sb="0" eb="4">
      <t>ジュウテンブンヤ</t>
    </rPh>
    <rPh sb="5" eb="7">
      <t>ガイトウ</t>
    </rPh>
    <rPh sb="9" eb="11">
      <t>カイゴ</t>
    </rPh>
    <rPh sb="20" eb="22">
      <t>ドウニュウ</t>
    </rPh>
    <rPh sb="24" eb="26">
      <t>バアイ</t>
    </rPh>
    <phoneticPr fontId="2"/>
  </si>
  <si>
    <t>重点分野に該当する介護テクノロジー導入に合わせて
Wi-Fi環境整備と、タブレット・パソコンを導入する場合</t>
    <rPh sb="0" eb="4">
      <t>ジュウテンブンヤ</t>
    </rPh>
    <rPh sb="5" eb="7">
      <t>ガイトウ</t>
    </rPh>
    <rPh sb="9" eb="11">
      <t>カイゴ</t>
    </rPh>
    <rPh sb="17" eb="19">
      <t>ドウニュウ</t>
    </rPh>
    <rPh sb="20" eb="21">
      <t>ア</t>
    </rPh>
    <rPh sb="30" eb="34">
      <t>カンキョウセイビ</t>
    </rPh>
    <rPh sb="47" eb="49">
      <t>ドウニュウ</t>
    </rPh>
    <rPh sb="51" eb="53">
      <t>バアイ</t>
    </rPh>
    <phoneticPr fontId="2"/>
  </si>
  <si>
    <t>重点分野に該当する介護テクノロジーとその他機器等を
導入し、併せてWi-Fi環境整備と、
タブレット・パソコンを導入する場合</t>
    <rPh sb="0" eb="4">
      <t>ジュウテンブンヤ</t>
    </rPh>
    <rPh sb="5" eb="7">
      <t>ガイトウ</t>
    </rPh>
    <rPh sb="9" eb="11">
      <t>カイゴ</t>
    </rPh>
    <rPh sb="20" eb="21">
      <t>タ</t>
    </rPh>
    <rPh sb="21" eb="24">
      <t>キキナド</t>
    </rPh>
    <rPh sb="26" eb="28">
      <t>ドウニュウ</t>
    </rPh>
    <rPh sb="30" eb="31">
      <t>アワ</t>
    </rPh>
    <rPh sb="38" eb="42">
      <t>カンキョウセイビ</t>
    </rPh>
    <rPh sb="56" eb="58">
      <t>ドウニュウ</t>
    </rPh>
    <rPh sb="60" eb="62">
      <t>バアイ</t>
    </rPh>
    <phoneticPr fontId="2"/>
  </si>
  <si>
    <t>介護ソフトを導入し、併せてWi-Fi環境整備と
タブレットパソコンを導入する場合</t>
    <rPh sb="0" eb="2">
      <t>カイゴ</t>
    </rPh>
    <rPh sb="6" eb="8">
      <t>ドウニュウ</t>
    </rPh>
    <rPh sb="10" eb="11">
      <t>アワ</t>
    </rPh>
    <rPh sb="18" eb="22">
      <t>カンキョウセイビ</t>
    </rPh>
    <rPh sb="34" eb="36">
      <t>ドウニュウ</t>
    </rPh>
    <rPh sb="38" eb="40">
      <t>バアイ</t>
    </rPh>
    <phoneticPr fontId="2"/>
  </si>
  <si>
    <t>介護ソフトとその他機器等を導入し、
併せてWi-Fi環境整備と
タブレットパソコンを導入する場合</t>
    <rPh sb="0" eb="2">
      <t>カイゴ</t>
    </rPh>
    <rPh sb="8" eb="12">
      <t>タキキナド</t>
    </rPh>
    <rPh sb="13" eb="15">
      <t>ドウニュウ</t>
    </rPh>
    <rPh sb="18" eb="19">
      <t>アワ</t>
    </rPh>
    <rPh sb="26" eb="30">
      <t>カンキョウセイビ</t>
    </rPh>
    <rPh sb="42" eb="44">
      <t>ドウニュウ</t>
    </rPh>
    <rPh sb="46" eb="48">
      <t>バアイ</t>
    </rPh>
    <phoneticPr fontId="2"/>
  </si>
  <si>
    <t>その他機器などのみを導入する場合</t>
    <rPh sb="2" eb="5">
      <t>タキキ</t>
    </rPh>
    <rPh sb="10" eb="12">
      <t>ドウニュウ</t>
    </rPh>
    <rPh sb="14" eb="16">
      <t>バアイ</t>
    </rPh>
    <phoneticPr fontId="2"/>
  </si>
  <si>
    <t>パッケージ型導入支援と介護テクノロジーを導入する場合</t>
    <rPh sb="5" eb="6">
      <t>ガタ</t>
    </rPh>
    <rPh sb="6" eb="10">
      <t>ドウニュウシエン</t>
    </rPh>
    <rPh sb="11" eb="13">
      <t>カイゴ</t>
    </rPh>
    <rPh sb="20" eb="22">
      <t>ドウニュウ</t>
    </rPh>
    <rPh sb="24" eb="26">
      <t>バアイ</t>
    </rPh>
    <phoneticPr fontId="2"/>
  </si>
  <si>
    <t>パッケージ型導入支援の場合</t>
    <rPh sb="5" eb="6">
      <t>ガタ</t>
    </rPh>
    <rPh sb="6" eb="10">
      <t>ドウニュウシエン</t>
    </rPh>
    <rPh sb="11" eb="13">
      <t>バアイ</t>
    </rPh>
    <phoneticPr fontId="2"/>
  </si>
  <si>
    <t>導入パターン</t>
    <rPh sb="0" eb="2">
      <t>ドウニュウ</t>
    </rPh>
    <phoneticPr fontId="2"/>
  </si>
  <si>
    <t>　　　　　・介護ソフトと連携しない見守り機器</t>
    <rPh sb="6" eb="8">
      <t>カイゴ</t>
    </rPh>
    <rPh sb="12" eb="14">
      <t>レンケイ</t>
    </rPh>
    <rPh sb="17" eb="19">
      <t>ミマモ</t>
    </rPh>
    <rPh sb="20" eb="22">
      <t>キキ</t>
    </rPh>
    <phoneticPr fontId="2"/>
  </si>
  <si>
    <t>　　　 ＜パッケージ型導入支援補助対象外の機器例＞</t>
    <rPh sb="15" eb="20">
      <t>ホジョタイショウガイ</t>
    </rPh>
    <rPh sb="21" eb="23">
      <t>キキ</t>
    </rPh>
    <rPh sb="23" eb="24">
      <t>レイ</t>
    </rPh>
    <phoneticPr fontId="2"/>
  </si>
  <si>
    <t>　 ※パッケージ型導入支援の補助対象外である機器は、手順４のとおり「（１）介護テクノロジーの導入支援」の表に入力</t>
    <rPh sb="8" eb="9">
      <t>ガタ</t>
    </rPh>
    <rPh sb="9" eb="13">
      <t>ドウニュウシエン</t>
    </rPh>
    <rPh sb="14" eb="19">
      <t>ホジョタイショウガイ</t>
    </rPh>
    <rPh sb="22" eb="24">
      <t>キキ</t>
    </rPh>
    <phoneticPr fontId="2"/>
  </si>
  <si>
    <t xml:space="preserve"> ①事前評価（課題抽出）</t>
    <phoneticPr fontId="2"/>
  </si>
  <si>
    <t xml:space="preserve"> ②業務改善に係る助言・指導等</t>
    <phoneticPr fontId="2"/>
  </si>
  <si>
    <t xml:space="preserve"> ③事後評価（導入後の定着支援を含む）</t>
    <phoneticPr fontId="2"/>
  </si>
  <si>
    <t>　　　　　・インカム（→その他機器等として補助対象。なお、インカム機能として使うスマホ、タブレットは補助対象外。</t>
    <rPh sb="14" eb="17">
      <t>タキキ</t>
    </rPh>
    <rPh sb="17" eb="18">
      <t>トウ</t>
    </rPh>
    <rPh sb="21" eb="25">
      <t>ホジョタイショウ</t>
    </rPh>
    <rPh sb="33" eb="35">
      <t>キノウ</t>
    </rPh>
    <rPh sb="38" eb="39">
      <t>ツカ</t>
    </rPh>
    <rPh sb="50" eb="54">
      <t>ホジョタイショウ</t>
    </rPh>
    <rPh sb="54" eb="55">
      <t>ガイ</t>
    </rPh>
    <phoneticPr fontId="2"/>
  </si>
  <si>
    <t>　　　　　　　　　　　　　スマホ・タブレットは重点分野の付帯経費としてのみ補助対象。）</t>
    <rPh sb="23" eb="27">
      <t>ジュウテンブンヤ</t>
    </rPh>
    <rPh sb="28" eb="32">
      <t>フタイケイヒ</t>
    </rPh>
    <rPh sb="37" eb="41">
      <t>ホジョタイショウ</t>
    </rPh>
    <phoneticPr fontId="2"/>
  </si>
  <si>
    <t xml:space="preserve">              →「職員数に応じて必要なライセンス数が変動しないもの」をクリック</t>
    <phoneticPr fontId="2"/>
  </si>
  <si>
    <t xml:space="preserve">       　　・職員数により合計金額が変動する契約以外</t>
    <rPh sb="27" eb="29">
      <t>イガイ</t>
    </rPh>
    <phoneticPr fontId="2"/>
  </si>
  <si>
    <t xml:space="preserve">       　　・職員数により合計金額が変動する契約</t>
    <phoneticPr fontId="2"/>
  </si>
  <si>
    <t xml:space="preserve">     　　　　→「職員数に応じて必要なライセンス数が変動するもの」をクリック→「職員数をプルダウンから選択」をクリック</t>
    <phoneticPr fontId="2"/>
  </si>
  <si>
    <t>　 　　　　・訪問介護事業所等の居宅サービス事業所又は居宅介護支援事業所（介護予防も含む。）であって、</t>
    <phoneticPr fontId="2"/>
  </si>
  <si>
    <t xml:space="preserve">  　　　　　 令和７年度中に「ケアプランデータ連携システム」により５事業所以上とデータ連携を実施する場合</t>
    <rPh sb="8" eb="10">
      <t>レイワ</t>
    </rPh>
    <rPh sb="11" eb="14">
      <t>ネンドチュウ</t>
    </rPh>
    <rPh sb="24" eb="26">
      <t>レンケイ</t>
    </rPh>
    <phoneticPr fontId="2"/>
  </si>
  <si>
    <t>　　　　セミナーの受講が補助要件となりますので、未受講の事業所等は必ずご覧ください。</t>
    <rPh sb="24" eb="25">
      <t>ミ</t>
    </rPh>
    <rPh sb="31" eb="32">
      <t>トウ</t>
    </rPh>
    <phoneticPr fontId="2"/>
  </si>
  <si>
    <t>　　　　→表示される契約方法から該当の内容をクリックし、次のとおり入力</t>
    <rPh sb="33" eb="35">
      <t>ニュウリョク</t>
    </rPh>
    <phoneticPr fontId="2"/>
  </si>
  <si>
    <t xml:space="preserve">    →表示される内容から該当の分野をクリック</t>
    <rPh sb="5" eb="7">
      <t>ヒョウジ</t>
    </rPh>
    <rPh sb="10" eb="12">
      <t>ナイヨウ</t>
    </rPh>
    <rPh sb="14" eb="16">
      <t>ガイトウ</t>
    </rPh>
    <rPh sb="17" eb="19">
      <t>ブンヤ</t>
    </rPh>
    <phoneticPr fontId="2"/>
  </si>
  <si>
    <r>
      <t xml:space="preserve"> ③エントリーフォームへ添付する見積書が手元にあることを確認のうえ、付帯するテクノロジー</t>
    </r>
    <r>
      <rPr>
        <b/>
        <u/>
        <sz val="14"/>
        <color rgb="FF000000"/>
        <rFont val="UD デジタル 教科書体 NK-B"/>
        <family val="1"/>
        <charset val="128"/>
      </rPr>
      <t>ごと</t>
    </r>
    <r>
      <rPr>
        <b/>
        <sz val="14"/>
        <color rgb="FF000000"/>
        <rFont val="UD デジタル 教科書体 NK-B"/>
        <family val="1"/>
        <charset val="128"/>
      </rPr>
      <t>に「導入する場合は選択」をクリック</t>
    </r>
    <rPh sb="12" eb="14">
      <t>テンプ</t>
    </rPh>
    <rPh sb="16" eb="19">
      <t>ミツモリショ</t>
    </rPh>
    <rPh sb="20" eb="22">
      <t>テモト</t>
    </rPh>
    <rPh sb="28" eb="30">
      <t>カクニン</t>
    </rPh>
    <rPh sb="34" eb="36">
      <t>フタイ</t>
    </rPh>
    <phoneticPr fontId="2"/>
  </si>
  <si>
    <t xml:space="preserve"> ①エントリーフォームへ添付する見積書が手元にあることを確認のうえ、機器ごとに「導入する場合は選択」をクリック</t>
    <rPh sb="12" eb="14">
      <t>テンプ</t>
    </rPh>
    <rPh sb="16" eb="19">
      <t>ミツモリショ</t>
    </rPh>
    <rPh sb="20" eb="22">
      <t>テモト</t>
    </rPh>
    <rPh sb="28" eb="30">
      <t>カクニン</t>
    </rPh>
    <rPh sb="34" eb="36">
      <t>キキ</t>
    </rPh>
    <phoneticPr fontId="2"/>
  </si>
  <si>
    <t xml:space="preserve"> ②エントリーフォームへ添付する見積書が手元にあることを確認のうえ、機器ごとに「導入する場合は選択」をクリック</t>
    <rPh sb="12" eb="14">
      <t>テンプ</t>
    </rPh>
    <rPh sb="16" eb="19">
      <t>ミツモリショ</t>
    </rPh>
    <rPh sb="20" eb="22">
      <t>テモト</t>
    </rPh>
    <rPh sb="28" eb="30">
      <t>カクニン</t>
    </rPh>
    <rPh sb="34" eb="36">
      <t>キキ</t>
    </rPh>
    <phoneticPr fontId="2"/>
  </si>
  <si>
    <t xml:space="preserve"> ①エントリーフォームへ添付する見積書が手元にあることを確認のうえ、「導入する場合は選択」をクリック</t>
    <rPh sb="12" eb="14">
      <t>テンプ</t>
    </rPh>
    <rPh sb="16" eb="19">
      <t>ミツモリショ</t>
    </rPh>
    <rPh sb="20" eb="22">
      <t>テモト</t>
    </rPh>
    <rPh sb="28" eb="30">
      <t>カクニン</t>
    </rPh>
    <phoneticPr fontId="2"/>
  </si>
  <si>
    <t xml:space="preserve"> ②支援者名、支援にかかる経緯合計（税抜）を入力</t>
    <rPh sb="2" eb="6">
      <t>シエンシャメイ</t>
    </rPh>
    <rPh sb="22" eb="24">
      <t>ニュウリョク</t>
    </rPh>
    <phoneticPr fontId="2"/>
  </si>
  <si>
    <t xml:space="preserve"> ⑥端末の計算表で④に入力した内容から補助額を自動計算</t>
    <rPh sb="2" eb="4">
      <t>タンマツ</t>
    </rPh>
    <rPh sb="5" eb="8">
      <t>ケイサンヒョウ</t>
    </rPh>
    <rPh sb="11" eb="13">
      <t>ニュウリョク</t>
    </rPh>
    <rPh sb="15" eb="17">
      <t>ナイヨウ</t>
    </rPh>
    <rPh sb="23" eb="25">
      <t>ジドウ</t>
    </rPh>
    <rPh sb="25" eb="27">
      <t>ケイサン</t>
    </rPh>
    <phoneticPr fontId="2"/>
  </si>
  <si>
    <t>上限額</t>
    <phoneticPr fontId="2"/>
  </si>
  <si>
    <t>　　　　（上記、「アーカイブ・資料はこちらからダウンロードしてください。」から視聴可能）</t>
    <rPh sb="5" eb="7">
      <t>ジョウキ</t>
    </rPh>
    <rPh sb="39" eb="41">
      <t>シチョウ</t>
    </rPh>
    <rPh sb="41" eb="43">
      <t>カノウ</t>
    </rPh>
    <phoneticPr fontId="2"/>
  </si>
  <si>
    <r>
      <t xml:space="preserve">セミナー資料スライド番号
</t>
    </r>
    <r>
      <rPr>
        <b/>
        <sz val="10"/>
        <color theme="1"/>
        <rFont val="游ゴシック"/>
        <family val="3"/>
        <charset val="128"/>
        <scheme val="minor"/>
      </rPr>
      <t>（クリックすると、該当の
Excelシートへ飛びます。）</t>
    </r>
    <rPh sb="4" eb="6">
      <t>シリョウ</t>
    </rPh>
    <rPh sb="10" eb="12">
      <t>バンゴウ</t>
    </rPh>
    <rPh sb="22" eb="24">
      <t>ガイトウ</t>
    </rPh>
    <rPh sb="35" eb="36">
      <t>ト</t>
    </rPh>
    <phoneticPr fontId="2"/>
  </si>
  <si>
    <t>　　　　　なお、５月14日に行われた「令和７年度介護テクノロジー活用支援セミナー」時に</t>
    <rPh sb="41" eb="42">
      <t>ジ</t>
    </rPh>
    <phoneticPr fontId="2"/>
  </si>
  <si>
    <r>
      <t>　　　　補助金の計算方法をご説明しており、</t>
    </r>
    <r>
      <rPr>
        <sz val="14"/>
        <color rgb="FFFF0000"/>
        <rFont val="UD デジタル 教科書体 NK-B"/>
        <family val="1"/>
        <charset val="128"/>
      </rPr>
      <t>この記載例はその資料と連動しています。</t>
    </r>
    <rPh sb="4" eb="7">
      <t>ホジョキン</t>
    </rPh>
    <rPh sb="8" eb="12">
      <t>ケイサンホウホウ</t>
    </rPh>
    <rPh sb="14" eb="16">
      <t>セツメイ</t>
    </rPh>
    <rPh sb="32" eb="34">
      <t>レンドウ</t>
    </rPh>
    <phoneticPr fontId="2"/>
  </si>
  <si>
    <r>
      <rPr>
        <b/>
        <sz val="22"/>
        <color theme="1"/>
        <rFont val="游ゴシック"/>
        <family val="3"/>
        <charset val="128"/>
        <scheme val="minor"/>
      </rPr>
      <t>目次</t>
    </r>
    <r>
      <rPr>
        <sz val="22"/>
        <color theme="1"/>
        <rFont val="游ゴシック"/>
        <family val="3"/>
        <charset val="128"/>
        <scheme val="minor"/>
      </rPr>
      <t xml:space="preserve">
</t>
    </r>
    <r>
      <rPr>
        <b/>
        <sz val="16"/>
        <color theme="1"/>
        <rFont val="游ゴシック"/>
        <family val="3"/>
        <charset val="128"/>
        <scheme val="minor"/>
      </rPr>
      <t>５月14日の「介護テクノロジー活用支援セミナー」の資料の
スライド番号（ページ）に対応しています</t>
    </r>
    <rPh sb="0" eb="2">
      <t>モクジ</t>
    </rPh>
    <rPh sb="4" eb="5">
      <t>ガツ</t>
    </rPh>
    <rPh sb="7" eb="8">
      <t>ニチ</t>
    </rPh>
    <rPh sb="10" eb="12">
      <t>カイゴ</t>
    </rPh>
    <rPh sb="18" eb="22">
      <t>カツヨウシエン</t>
    </rPh>
    <rPh sb="28" eb="30">
      <t>シリョウ</t>
    </rPh>
    <rPh sb="36" eb="38">
      <t>バンゴウ</t>
    </rPh>
    <rPh sb="44" eb="46">
      <t>タイオウ</t>
    </rPh>
    <phoneticPr fontId="2"/>
  </si>
  <si>
    <t>　　　　　介護テクノロジー補助金の申請にあたり入力が必要となる補助所要額計算書の記載例です。</t>
    <rPh sb="23" eb="25">
      <t>ニュウリョク</t>
    </rPh>
    <rPh sb="31" eb="35">
      <t>ホジョショヨウ</t>
    </rPh>
    <rPh sb="35" eb="36">
      <t>ガク</t>
    </rPh>
    <rPh sb="36" eb="39">
      <t>ケイサンショ</t>
    </rPh>
    <rPh sb="40" eb="42">
      <t>キサイ</t>
    </rPh>
    <phoneticPr fontId="2"/>
  </si>
  <si>
    <t>また、必要に応じて、『（３）導入支援と一体的に行う業務改善支援』の表に入力してください。</t>
    <rPh sb="3" eb="5">
      <t>ヒツヨウ</t>
    </rPh>
    <rPh sb="6" eb="7">
      <t>オウ</t>
    </rPh>
    <phoneticPr fontId="2"/>
  </si>
  <si>
    <t>事業所名</t>
    <rPh sb="0" eb="3">
      <t>ジギョウショ</t>
    </rPh>
    <rPh sb="3" eb="4">
      <t>メイ</t>
    </rPh>
    <phoneticPr fontId="2"/>
  </si>
  <si>
    <t>サービス種別</t>
    <rPh sb="4" eb="6">
      <t>シュベツ</t>
    </rPh>
    <phoneticPr fontId="2"/>
  </si>
  <si>
    <t>見守り・コミュニケーション（見守り機器（施設、在宅））</t>
    <rPh sb="14" eb="16">
      <t>ミマモ</t>
    </rPh>
    <rPh sb="17" eb="19">
      <t>キキ</t>
    </rPh>
    <rPh sb="23" eb="25">
      <t>ザイタク</t>
    </rPh>
    <phoneticPr fontId="2"/>
  </si>
  <si>
    <t>見守り・コミュニケーション（コミュニケーションロボット）</t>
    <phoneticPr fontId="2"/>
  </si>
  <si>
    <t>入力不要</t>
    <rPh sb="0" eb="2">
      <t>ニュウリョク</t>
    </rPh>
    <rPh sb="2" eb="4">
      <t>フヨウ</t>
    </rPh>
    <phoneticPr fontId="2"/>
  </si>
  <si>
    <r>
      <t>職員間の情報共有や職員の移動負担の軽減など効果的・効率的なコミュニケーションを図るための機器（</t>
    </r>
    <r>
      <rPr>
        <b/>
        <sz val="12"/>
        <color theme="1"/>
        <rFont val="Meiryo UI"/>
        <family val="3"/>
        <charset val="128"/>
      </rPr>
      <t>インカム等</t>
    </r>
    <r>
      <rPr>
        <sz val="12"/>
        <color theme="1"/>
        <rFont val="Meiryo UI"/>
        <family val="3"/>
        <charset val="128"/>
      </rPr>
      <t>）</t>
    </r>
    <phoneticPr fontId="2"/>
  </si>
  <si>
    <t>入力不要</t>
    <rPh sb="0" eb="4">
      <t>ニュウリョクフヨウ</t>
    </rPh>
    <phoneticPr fontId="2"/>
  </si>
  <si>
    <t>スライド15付帯経費、PC等計算表</t>
    <phoneticPr fontId="2"/>
  </si>
  <si>
    <t>スライド16付帯経費、PC等計算表</t>
    <phoneticPr fontId="2"/>
  </si>
  <si>
    <t>スライド17付帯経費、PC等計算表</t>
    <phoneticPr fontId="2"/>
  </si>
  <si>
    <t>スライド18付帯経費、PC等計算表</t>
    <phoneticPr fontId="2"/>
  </si>
  <si>
    <t>スライド21付帯経費、PC等計算表</t>
    <phoneticPr fontId="2"/>
  </si>
  <si>
    <t>スライド22付帯経費、PC等計算表</t>
    <phoneticPr fontId="2"/>
  </si>
  <si>
    <t>アーカイブ・資料はこちらからダウンロード
してください。</t>
    <phoneticPr fontId="2"/>
  </si>
  <si>
    <t>資料名「06_大阪府事業【0513修正版】介護テクノロジー補助金説明資料.pdf」</t>
    <phoneticPr fontId="2"/>
  </si>
  <si>
    <t xml:space="preserve"> ・（１）介護テクノロジーの導入支援</t>
    <rPh sb="5" eb="7">
      <t>カイゴ</t>
    </rPh>
    <rPh sb="14" eb="16">
      <t>ドウニュウ</t>
    </rPh>
    <rPh sb="16" eb="18">
      <t>シエン</t>
    </rPh>
    <phoneticPr fontId="2"/>
  </si>
  <si>
    <t xml:space="preserve"> ・（２）介護テクノロジーのパッケージ型導入支援</t>
    <rPh sb="5" eb="7">
      <t>カイゴ</t>
    </rPh>
    <rPh sb="19" eb="20">
      <t>ガタ</t>
    </rPh>
    <rPh sb="20" eb="22">
      <t>ドウニュウ</t>
    </rPh>
    <rPh sb="22" eb="24">
      <t>シエン</t>
    </rPh>
    <phoneticPr fontId="2"/>
  </si>
  <si>
    <t xml:space="preserve"> ・（３）導入支援と一体的に行う業務改善支援</t>
    <rPh sb="5" eb="7">
      <t>ドウニュウ</t>
    </rPh>
    <rPh sb="7" eb="9">
      <t>シエン</t>
    </rPh>
    <rPh sb="10" eb="12">
      <t>イッタイ</t>
    </rPh>
    <rPh sb="12" eb="13">
      <t>テキ</t>
    </rPh>
    <rPh sb="14" eb="15">
      <t>オコナ</t>
    </rPh>
    <rPh sb="16" eb="18">
      <t>ギョウム</t>
    </rPh>
    <rPh sb="18" eb="20">
      <t>カイゼン</t>
    </rPh>
    <rPh sb="20" eb="22">
      <t>シエン</t>
    </rPh>
    <phoneticPr fontId="2"/>
  </si>
  <si>
    <t>手順１.入力が必要な表を確認</t>
    <rPh sb="0" eb="2">
      <t>テジュン</t>
    </rPh>
    <rPh sb="4" eb="6">
      <t>ニュウリョク</t>
    </rPh>
    <rPh sb="7" eb="9">
      <t>ヒツヨウ</t>
    </rPh>
    <rPh sb="10" eb="11">
      <t>ヒョウ</t>
    </rPh>
    <rPh sb="12" eb="14">
      <t>カクニン</t>
    </rPh>
    <phoneticPr fontId="2"/>
  </si>
  <si>
    <t xml:space="preserve"> ③.上記①と②の選択によって、指示が表示されるため、指示に従い、以下のとおり該当の表に入力</t>
    <rPh sb="3" eb="5">
      <t>ジョウキ</t>
    </rPh>
    <rPh sb="16" eb="18">
      <t>シジ</t>
    </rPh>
    <rPh sb="19" eb="21">
      <t>ヒョウジ</t>
    </rPh>
    <rPh sb="27" eb="29">
      <t>シジ</t>
    </rPh>
    <rPh sb="30" eb="31">
      <t>シタガ</t>
    </rPh>
    <rPh sb="33" eb="35">
      <t>イカ</t>
    </rPh>
    <rPh sb="39" eb="41">
      <t>ガイトウ</t>
    </rPh>
    <rPh sb="44" eb="46">
      <t>ニュウリョク</t>
    </rPh>
    <phoneticPr fontId="2"/>
  </si>
  <si>
    <t>手順２.事業所名とサービス種別を入力</t>
    <rPh sb="0" eb="2">
      <t>テジュン</t>
    </rPh>
    <rPh sb="4" eb="7">
      <t>ジギョウショ</t>
    </rPh>
    <rPh sb="7" eb="8">
      <t>メイ</t>
    </rPh>
    <rPh sb="13" eb="15">
      <t>シュベツ</t>
    </rPh>
    <rPh sb="16" eb="18">
      <t>ニュウリョク</t>
    </rPh>
    <phoneticPr fontId="2"/>
  </si>
  <si>
    <t xml:space="preserve"> ①申請する事業所名を入力</t>
    <rPh sb="2" eb="4">
      <t>シンセイ</t>
    </rPh>
    <rPh sb="6" eb="10">
      <t>ジギョウショメイ</t>
    </rPh>
    <rPh sb="11" eb="13">
      <t>ニュウリョク</t>
    </rPh>
    <phoneticPr fontId="2"/>
  </si>
  <si>
    <t>　 →手順３のとおり「（１）介護テクノロジーの導入支援」の表に入力</t>
    <phoneticPr fontId="2"/>
  </si>
  <si>
    <t>手順３.（１）介護テクノロジーの導入支援に申請する場合、次のとおり入力</t>
    <rPh sb="0" eb="2">
      <t>テジュン</t>
    </rPh>
    <rPh sb="21" eb="23">
      <t>シンセイ</t>
    </rPh>
    <rPh sb="25" eb="27">
      <t>バアイ</t>
    </rPh>
    <rPh sb="28" eb="29">
      <t>ツギ</t>
    </rPh>
    <rPh sb="33" eb="35">
      <t>ニュウリョク</t>
    </rPh>
    <phoneticPr fontId="2"/>
  </si>
  <si>
    <t>手順４.（２）介護テクノロジーのパッケージ型導入支援に申請する場合、次のとおり入力</t>
    <rPh sb="0" eb="2">
      <t>テジュン</t>
    </rPh>
    <rPh sb="27" eb="29">
      <t>シンセイ</t>
    </rPh>
    <rPh sb="31" eb="33">
      <t>バアイ</t>
    </rPh>
    <rPh sb="34" eb="35">
      <t>ツギ</t>
    </rPh>
    <rPh sb="39" eb="41">
      <t>ニュウリョク</t>
    </rPh>
    <phoneticPr fontId="2"/>
  </si>
  <si>
    <t>　 → 手順４とおり「（２）介護テクノロジーのパッケージ型導入支援」の表に入力</t>
    <rPh sb="4" eb="6">
      <t>テジュン</t>
    </rPh>
    <rPh sb="35" eb="36">
      <t>ヒョウ</t>
    </rPh>
    <phoneticPr fontId="2"/>
  </si>
  <si>
    <t>　 →手順６のとおり「（３）導入支援と一体的に行う業務改善支援」の表に入力</t>
    <phoneticPr fontId="2"/>
  </si>
  <si>
    <t xml:space="preserve"> ③テクノロジーの導入に付帯して必要な経費について申請する場合は、手順５のとおり付帯経費を算出し、</t>
    <rPh sb="16" eb="18">
      <t>ヒツヨウ</t>
    </rPh>
    <rPh sb="19" eb="21">
      <t>ケイヒ</t>
    </rPh>
    <rPh sb="25" eb="27">
      <t>シンセイ</t>
    </rPh>
    <rPh sb="29" eb="31">
      <t>バアイ</t>
    </rPh>
    <rPh sb="33" eb="35">
      <t>テジュン</t>
    </rPh>
    <rPh sb="40" eb="42">
      <t>フタイ</t>
    </rPh>
    <rPh sb="42" eb="44">
      <t>ケイヒ</t>
    </rPh>
    <rPh sb="45" eb="47">
      <t>サンシュツ</t>
    </rPh>
    <phoneticPr fontId="2"/>
  </si>
  <si>
    <t>　　手順５の⑤⑥の経費を、付帯するテクノロジーごとに入力</t>
    <rPh sb="9" eb="11">
      <t>ケイヒ</t>
    </rPh>
    <phoneticPr fontId="2"/>
  </si>
  <si>
    <t>手順５.介護テクノロジーの導入に係る付帯費用を申請する場合、次のとおり算出</t>
    <rPh sb="0" eb="2">
      <t>テジュン</t>
    </rPh>
    <rPh sb="16" eb="17">
      <t>カカ</t>
    </rPh>
    <rPh sb="18" eb="22">
      <t>フタイヒヨウ</t>
    </rPh>
    <rPh sb="30" eb="31">
      <t>ツギ</t>
    </rPh>
    <rPh sb="35" eb="37">
      <t>サンシュツ</t>
    </rPh>
    <phoneticPr fontId="2"/>
  </si>
  <si>
    <t>手順６.（３）導入支援と一体的に行う業務改善支援に申請する場合、次のとおり入力</t>
    <rPh sb="0" eb="2">
      <t>テジュン</t>
    </rPh>
    <rPh sb="25" eb="27">
      <t>シンセイ</t>
    </rPh>
    <rPh sb="29" eb="31">
      <t>バアイ</t>
    </rPh>
    <rPh sb="32" eb="33">
      <t>ツギ</t>
    </rPh>
    <rPh sb="37" eb="39">
      <t>ニュウリョク</t>
    </rPh>
    <phoneticPr fontId="2"/>
  </si>
  <si>
    <t>手順７.補助所要額をエントリーフォームへ入力</t>
    <rPh sb="0" eb="2">
      <t>テジュン</t>
    </rPh>
    <rPh sb="4" eb="6">
      <t>ホジョ</t>
    </rPh>
    <rPh sb="6" eb="8">
      <t>ショヨウ</t>
    </rPh>
    <rPh sb="8" eb="9">
      <t>ガク</t>
    </rPh>
    <rPh sb="20" eb="22">
      <t>ニュウリョク</t>
    </rPh>
    <phoneticPr fontId="2"/>
  </si>
  <si>
    <t xml:space="preserve">    　　　　　※訪問介護事業所等の居宅サービス事業所又は居宅介護支援事業所（介護予防も含む。）であって、令和７年度中に</t>
    <phoneticPr fontId="2"/>
  </si>
  <si>
    <t xml:space="preserve">    　　　　　　５事業所以上とデータ連携を実施し、介護ソフトの上限額に５万円を加算されたい場合は、</t>
    <rPh sb="27" eb="29">
      <t>カイゴ</t>
    </rPh>
    <rPh sb="33" eb="36">
      <t>ジョウゲンガク</t>
    </rPh>
    <rPh sb="38" eb="40">
      <t>マンエン</t>
    </rPh>
    <rPh sb="41" eb="43">
      <t>カサン</t>
    </rPh>
    <rPh sb="47" eb="49">
      <t>バアイ</t>
    </rPh>
    <phoneticPr fontId="2"/>
  </si>
  <si>
    <t xml:space="preserve">    　　　　　　エントリー時に本計算書で必ず計上すること（エントリー時の申請額から増額して交付申請することは原則不可）</t>
    <rPh sb="15" eb="16">
      <t>ジ</t>
    </rPh>
    <rPh sb="17" eb="18">
      <t>ホン</t>
    </rPh>
    <rPh sb="18" eb="21">
      <t>ケイサンショ</t>
    </rPh>
    <rPh sb="22" eb="23">
      <t>カナラ</t>
    </rPh>
    <rPh sb="24" eb="26">
      <t>ケイジョウ</t>
    </rPh>
    <rPh sb="56" eb="58">
      <t>ゲンソク</t>
    </rPh>
    <rPh sb="58" eb="60">
      <t>フカ</t>
    </rPh>
    <phoneticPr fontId="2"/>
  </si>
  <si>
    <t xml:space="preserve"> ①介護業務支援（介護ソフトを含む）を導入するかを選択</t>
    <phoneticPr fontId="2"/>
  </si>
  <si>
    <t xml:space="preserve"> 　入力内容より自動で算出された補助所要額（各表の合計金額）を、エントリーフォームに入力</t>
    <rPh sb="2" eb="6">
      <t>ニュウリョクナイヨウ</t>
    </rPh>
    <rPh sb="8" eb="10">
      <t>ジドウ</t>
    </rPh>
    <rPh sb="11" eb="13">
      <t>サンシュツ</t>
    </rPh>
    <rPh sb="42" eb="44">
      <t>ニュウリョク</t>
    </rPh>
    <phoneticPr fontId="2"/>
  </si>
  <si>
    <t>大阪府介護テクノロジー導入支援事業補助金　補助所要額計算書</t>
    <phoneticPr fontId="2"/>
  </si>
  <si>
    <t>①介護業務支援（介護ソフトを含む）を導入しますか？</t>
    <rPh sb="1" eb="3">
      <t>カイゴ</t>
    </rPh>
    <rPh sb="3" eb="7">
      <t>ギョウムシエン</t>
    </rPh>
    <rPh sb="8" eb="10">
      <t>カイゴ</t>
    </rPh>
    <rPh sb="14" eb="15">
      <t>フク</t>
    </rPh>
    <phoneticPr fontId="2"/>
  </si>
  <si>
    <t>②（「はい」の場合のみ）介護業務支援（介護ソフトを含む）と連動することで効果が高まると判断できるテクノロジーを一緒に導入しますか？</t>
    <rPh sb="7" eb="9">
      <t>バアイ</t>
    </rPh>
    <rPh sb="12" eb="14">
      <t>カイゴ</t>
    </rPh>
    <rPh sb="14" eb="18">
      <t>ギョウムシエン</t>
    </rPh>
    <rPh sb="19" eb="21">
      <t>カイゴ</t>
    </rPh>
    <rPh sb="25" eb="26">
      <t>フク</t>
    </rPh>
    <phoneticPr fontId="2"/>
  </si>
  <si>
    <t>導入に係る経費合計（税抜）
※対象外経費を除くこと</t>
    <rPh sb="0" eb="2">
      <t>ドウニュウ</t>
    </rPh>
    <rPh sb="3" eb="4">
      <t>カカ</t>
    </rPh>
    <rPh sb="5" eb="7">
      <t>ケイヒ</t>
    </rPh>
    <rPh sb="7" eb="9">
      <t>ゴウケイ</t>
    </rPh>
    <rPh sb="10" eb="12">
      <t>ゼイヌ</t>
    </rPh>
    <rPh sb="15" eb="20">
      <t>タイショウガイケイヒ</t>
    </rPh>
    <rPh sb="21" eb="22">
      <t>ノゾ</t>
    </rPh>
    <phoneticPr fontId="2"/>
  </si>
  <si>
    <t>Wi-Fi環境整備など、重点分野に該当する介護テクノロジーに付帯して必要な経費（税抜）</t>
    <rPh sb="5" eb="7">
      <t>カンキョウ</t>
    </rPh>
    <rPh sb="7" eb="9">
      <t>セイビ</t>
    </rPh>
    <rPh sb="12" eb="14">
      <t>ジュウテン</t>
    </rPh>
    <rPh sb="14" eb="16">
      <t>ブンヤ</t>
    </rPh>
    <rPh sb="17" eb="19">
      <t>ガイトウ</t>
    </rPh>
    <rPh sb="21" eb="23">
      <t>カイゴ</t>
    </rPh>
    <rPh sb="30" eb="32">
      <t>フタイ</t>
    </rPh>
    <rPh sb="34" eb="36">
      <t>ヒツヨウ</t>
    </rPh>
    <rPh sb="37" eb="39">
      <t>ケイヒ</t>
    </rPh>
    <rPh sb="40" eb="42">
      <t>ゼイヌ</t>
    </rPh>
    <phoneticPr fontId="2"/>
  </si>
  <si>
    <t>PC、タブレット等端末の導入に要する経費（税抜）</t>
    <rPh sb="12" eb="14">
      <t>ドウニュウ</t>
    </rPh>
    <rPh sb="15" eb="16">
      <t>ヨウ</t>
    </rPh>
    <rPh sb="18" eb="20">
      <t>ケイヒ</t>
    </rPh>
    <rPh sb="21" eb="23">
      <t>ゼイヌ</t>
    </rPh>
    <phoneticPr fontId="2"/>
  </si>
  <si>
    <t>（ケアプランデータ連携システムで５事業所以上とデータ連携する場合のみ選択）</t>
    <rPh sb="17" eb="20">
      <t>ジギョウショ</t>
    </rPh>
    <rPh sb="20" eb="22">
      <t>イジョウ</t>
    </rPh>
    <rPh sb="26" eb="28">
      <t>レンケイ</t>
    </rPh>
    <rPh sb="30" eb="32">
      <t>バアイ</t>
    </rPh>
    <rPh sb="34" eb="36">
      <t>センタク</t>
    </rPh>
    <phoneticPr fontId="2"/>
  </si>
  <si>
    <t>対象外</t>
    <rPh sb="0" eb="3">
      <t>タイショウガイ</t>
    </rPh>
    <phoneticPr fontId="2"/>
  </si>
  <si>
    <t>介護業務支援（介護ソフト含む）</t>
    <rPh sb="0" eb="6">
      <t>カイゴギョウムシエン</t>
    </rPh>
    <rPh sb="7" eb="9">
      <t>カイゴ</t>
    </rPh>
    <rPh sb="12" eb="13">
      <t>フク</t>
    </rPh>
    <phoneticPr fontId="2"/>
  </si>
  <si>
    <t>介護業務支援と連動することで効果が高まるテクノロジー</t>
    <rPh sb="0" eb="6">
      <t>カイゴギョウムシエン</t>
    </rPh>
    <rPh sb="7" eb="9">
      <t>レンドウ</t>
    </rPh>
    <rPh sb="14" eb="16">
      <t>コウカ</t>
    </rPh>
    <rPh sb="17" eb="18">
      <t>タカ</t>
    </rPh>
    <phoneticPr fontId="2"/>
  </si>
  <si>
    <t>（介護業務支援と連動するテクノロジーをプルダウンから選択）</t>
    <rPh sb="1" eb="7">
      <t>カイゴギョウムシエン</t>
    </rPh>
    <rPh sb="8" eb="10">
      <t>レンドウ</t>
    </rPh>
    <rPh sb="26" eb="28">
      <t>センタク</t>
    </rPh>
    <phoneticPr fontId="2"/>
  </si>
  <si>
    <t>補助所要額</t>
    <phoneticPr fontId="2"/>
  </si>
  <si>
    <t>（(１)(２)(３)の合計額）</t>
    <phoneticPr fontId="2"/>
  </si>
  <si>
    <r>
      <t>「Wi-Fi環境整備など</t>
    </r>
    <r>
      <rPr>
        <sz val="20"/>
        <color rgb="FFFF0000"/>
        <rFont val="Meiryo UI"/>
        <family val="3"/>
        <charset val="128"/>
      </rPr>
      <t>、重点分野に該当する介護テクノロジー</t>
    </r>
    <r>
      <rPr>
        <sz val="20"/>
        <color theme="1"/>
        <rFont val="Meiryo UI"/>
        <family val="3"/>
        <charset val="128"/>
      </rPr>
      <t>に付帯して必要となる経費」の計算表</t>
    </r>
    <rPh sb="13" eb="17">
      <t>ジュウテンブンヤ</t>
    </rPh>
    <rPh sb="18" eb="20">
      <t>ガイトウ</t>
    </rPh>
    <rPh sb="22" eb="24">
      <t>カイゴ</t>
    </rPh>
    <rPh sb="31" eb="33">
      <t>フタイ</t>
    </rPh>
    <rPh sb="35" eb="37">
      <t>ヒツヨウ</t>
    </rPh>
    <rPh sb="40" eb="42">
      <t>ケイヒ</t>
    </rPh>
    <rPh sb="44" eb="46">
      <t>ケイサン</t>
    </rPh>
    <rPh sb="46" eb="47">
      <t>ヒョウ</t>
    </rPh>
    <phoneticPr fontId="2"/>
  </si>
  <si>
    <t>付帯経費の例：
機器の導⼊に付帯して必要となる配送料、Wi-Fi環境整備（設置費、設置に必要な工事費（修繕費は除く）、設定費、機器説明費、保守経費等（クラウドサービス、保守・サポート費、セキュリティ対策費））。</t>
    <rPh sb="0" eb="2">
      <t>フタイ</t>
    </rPh>
    <rPh sb="2" eb="4">
      <t>ケイヒ</t>
    </rPh>
    <rPh sb="5" eb="6">
      <t>レイ</t>
    </rPh>
    <rPh sb="23" eb="26">
      <t>ハイソウリョウ</t>
    </rPh>
    <phoneticPr fontId="2"/>
  </si>
  <si>
    <r>
      <t>パッケージ導入支援において本計算表を使用する場合、付帯するテクノロジー欄は「</t>
    </r>
    <r>
      <rPr>
        <sz val="11"/>
        <color rgb="FFFF0000"/>
        <rFont val="Meiryo UI"/>
        <family val="3"/>
        <charset val="128"/>
      </rPr>
      <t>パッケージ型導入支援</t>
    </r>
    <r>
      <rPr>
        <sz val="11"/>
        <color theme="1"/>
        <rFont val="Meiryo UI"/>
        <family val="3"/>
        <charset val="128"/>
      </rPr>
      <t>」を選択してください。</t>
    </r>
    <rPh sb="25" eb="27">
      <t>フタイ</t>
    </rPh>
    <rPh sb="35" eb="36">
      <t>ラン</t>
    </rPh>
    <phoneticPr fontId="2"/>
  </si>
  <si>
    <t>製品名等</t>
    <rPh sb="0" eb="3">
      <t>セイヒンメイ</t>
    </rPh>
    <rPh sb="3" eb="4">
      <t>トウ</t>
    </rPh>
    <phoneticPr fontId="2"/>
  </si>
  <si>
    <t>必要な経費
（税抜）※対象外経費を除く</t>
    <rPh sb="0" eb="2">
      <t>ヒツヨウ</t>
    </rPh>
    <rPh sb="3" eb="5">
      <t>ケイヒ</t>
    </rPh>
    <rPh sb="7" eb="9">
      <t>ゼイヌキ</t>
    </rPh>
    <rPh sb="11" eb="14">
      <t>タイショウガイ</t>
    </rPh>
    <rPh sb="14" eb="16">
      <t>ケイヒ</t>
    </rPh>
    <rPh sb="17" eb="18">
      <t>ノゾ</t>
    </rPh>
    <phoneticPr fontId="2"/>
  </si>
  <si>
    <r>
      <t>「PC、タブレット等</t>
    </r>
    <r>
      <rPr>
        <sz val="20"/>
        <color rgb="FFFF0000"/>
        <rFont val="Meiryo UI"/>
        <family val="3"/>
        <charset val="128"/>
      </rPr>
      <t>端末</t>
    </r>
    <r>
      <rPr>
        <sz val="20"/>
        <color theme="1"/>
        <rFont val="Meiryo UI"/>
        <family val="3"/>
        <charset val="128"/>
      </rPr>
      <t>の導入に要する経費」の計算表</t>
    </r>
    <rPh sb="23" eb="25">
      <t>ケイサン</t>
    </rPh>
    <rPh sb="25" eb="26">
      <t>ヒョウ</t>
    </rPh>
    <phoneticPr fontId="2"/>
  </si>
  <si>
    <r>
      <t>パッケージ導入支援において本計算表を使用する場合、付帯するテクノロジー欄は「</t>
    </r>
    <r>
      <rPr>
        <sz val="11"/>
        <color rgb="FFFF0000"/>
        <rFont val="Meiryo UI"/>
        <family val="3"/>
        <charset val="128"/>
      </rPr>
      <t>パッケージ型導入支援</t>
    </r>
    <r>
      <rPr>
        <sz val="11"/>
        <color theme="1"/>
        <rFont val="Meiryo UI"/>
        <family val="3"/>
        <charset val="128"/>
      </rPr>
      <t>」を選択してください。</t>
    </r>
    <rPh sb="35" eb="36">
      <t>ラン</t>
    </rPh>
    <phoneticPr fontId="2"/>
  </si>
  <si>
    <t>導入する端末</t>
    <rPh sb="0" eb="2">
      <t>ドウニュウ</t>
    </rPh>
    <rPh sb="4" eb="6">
      <t>タンマツ</t>
    </rPh>
    <phoneticPr fontId="2"/>
  </si>
  <si>
    <t>製品名（製品ごとに入力）</t>
    <rPh sb="0" eb="3">
      <t>セイヒンメイ</t>
    </rPh>
    <rPh sb="4" eb="6">
      <t>セイヒン</t>
    </rPh>
    <rPh sb="9" eb="11">
      <t>ニュウリョク</t>
    </rPh>
    <phoneticPr fontId="2"/>
  </si>
  <si>
    <t>端末を導入する台数</t>
    <rPh sb="0" eb="2">
      <t>タンマツ</t>
    </rPh>
    <rPh sb="3" eb="5">
      <t>ドウニュウ</t>
    </rPh>
    <rPh sb="7" eb="9">
      <t>ダイスウ</t>
    </rPh>
    <phoneticPr fontId="2"/>
  </si>
  <si>
    <t>端末の単価（税抜）
※対象外経費を除く</t>
    <rPh sb="0" eb="2">
      <t>タンマツ</t>
    </rPh>
    <rPh sb="3" eb="5">
      <t>タンカ</t>
    </rPh>
    <phoneticPr fontId="2"/>
  </si>
  <si>
    <t>端末の単価（税抜）の上限額</t>
    <rPh sb="0" eb="2">
      <t>タンマツ</t>
    </rPh>
    <rPh sb="3" eb="5">
      <t>タンカ</t>
    </rPh>
    <rPh sb="6" eb="8">
      <t>ゼイヌ</t>
    </rPh>
    <rPh sb="10" eb="12">
      <t>ジョウゲン</t>
    </rPh>
    <rPh sb="12" eb="13">
      <t>ガク</t>
    </rPh>
    <phoneticPr fontId="2"/>
  </si>
  <si>
    <t>（どのテクノロジーに付帯するかをプルダウンから選択）</t>
    <phoneticPr fontId="2"/>
  </si>
  <si>
    <t>介護業務支援</t>
    <phoneticPr fontId="2"/>
  </si>
  <si>
    <t>5事業所以上と連携する</t>
    <rPh sb="1" eb="4">
      <t>ジギョウショ</t>
    </rPh>
    <rPh sb="4" eb="6">
      <t>イジョウ</t>
    </rPh>
    <rPh sb="7" eb="9">
      <t>レンケイ</t>
    </rPh>
    <phoneticPr fontId="2"/>
  </si>
  <si>
    <t>介護老人福祉施設</t>
  </si>
  <si>
    <t>介護老人保健施設</t>
  </si>
  <si>
    <t>介護医療院</t>
  </si>
  <si>
    <t>特定施設入居者生活介護</t>
  </si>
  <si>
    <t>地域密着型特定施設入居者生活介護</t>
  </si>
  <si>
    <t>見守り・コミュニケーション（見守り（施設、在宅））</t>
    <rPh sb="21" eb="23">
      <t>ザイタク</t>
    </rPh>
    <phoneticPr fontId="2"/>
  </si>
  <si>
    <t>見守り・コミュニケーション（コミュニケーションロボット）</t>
  </si>
  <si>
    <t>認知症対応型共同生活介護</t>
  </si>
  <si>
    <t>複合型サービス（看護小規模多機能型居宅介護）</t>
  </si>
  <si>
    <t>養護老人ホーム</t>
  </si>
  <si>
    <t>軽費老人ホーム</t>
  </si>
  <si>
    <t>訪問介護</t>
  </si>
  <si>
    <t>訪問入浴介護</t>
  </si>
  <si>
    <t>パッケージ型導入支援</t>
    <rPh sb="5" eb="10">
      <t>ガタドウニュウシエン</t>
    </rPh>
    <phoneticPr fontId="2"/>
  </si>
  <si>
    <t>訪問看護</t>
  </si>
  <si>
    <t>訪問リハビリテーション</t>
  </si>
  <si>
    <t>通所介護</t>
  </si>
  <si>
    <t>通所リハビリテーション</t>
  </si>
  <si>
    <t>福祉用具貸与・販売</t>
  </si>
  <si>
    <t>短期入所生活介護</t>
  </si>
  <si>
    <t>居宅療養管理指導</t>
  </si>
  <si>
    <t>夜間対応型訪問介護</t>
  </si>
  <si>
    <t>認知症対応型通所介護</t>
  </si>
  <si>
    <t>小規模多機能型居宅介護</t>
  </si>
  <si>
    <t>定期巡回・随時対応型訪問介護看護</t>
  </si>
  <si>
    <t>地域密着型通所介護</t>
  </si>
  <si>
    <t>居宅介護支援</t>
  </si>
  <si>
    <t>短期入所療養介護</t>
  </si>
  <si>
    <t>地域密着型介護老人福祉施設</t>
  </si>
  <si>
    <t>看護小規模多機能型居宅介護</t>
  </si>
  <si>
    <t>特定施設入居者生活介護（短期利用）</t>
  </si>
  <si>
    <t>地域密着型特定施設入居者生活介護（短期利用）</t>
  </si>
  <si>
    <t>認知症対応型共同生活介護（短期利用）</t>
  </si>
  <si>
    <t>介護予防特定施設入居者生活介護</t>
  </si>
  <si>
    <t>介護予防認知症対応型共同生活介護</t>
  </si>
  <si>
    <t>介護予防訪問入浴介護</t>
  </si>
  <si>
    <t>介護予防訪問看護</t>
  </si>
  <si>
    <t>介護予防訪問リハビリテーション</t>
  </si>
  <si>
    <t>介護予防通所リハビリテーション</t>
  </si>
  <si>
    <t>介護予防福祉用具貸与・販売</t>
  </si>
  <si>
    <t>介護予防短期入所生活介護</t>
  </si>
  <si>
    <t>介護予防短期入所療養介護</t>
    <phoneticPr fontId="2"/>
  </si>
  <si>
    <t>介護予防居宅療養管理指導</t>
  </si>
  <si>
    <t>介護予防認知症対応型通所介護</t>
  </si>
  <si>
    <t>介護予防小規模多機能型居宅介護</t>
  </si>
  <si>
    <t>介護予防小規模多機能型居宅介護（短期利用）</t>
  </si>
  <si>
    <t>介護予防認知症対応型共同生活介護（短期利用）</t>
  </si>
  <si>
    <t>介護予防支援</t>
  </si>
  <si>
    <t>訪問型サービス（みなし）</t>
  </si>
  <si>
    <t>訪問型サービス（独自）</t>
  </si>
  <si>
    <t>訪問型サービス（独自／定率）</t>
  </si>
  <si>
    <t>訪問型サービス（独自／定額）</t>
  </si>
  <si>
    <t>通所型サービス（みなし）</t>
  </si>
  <si>
    <t>通所型サービス（独自）</t>
  </si>
  <si>
    <t>通所型サービス（独自／定率）</t>
  </si>
  <si>
    <t>通所型サービス（独自／定額）</t>
  </si>
  <si>
    <t>セミナー後に追加した例</t>
    <rPh sb="4" eb="5">
      <t>ゴ</t>
    </rPh>
    <rPh sb="6" eb="8">
      <t>ツイカ</t>
    </rPh>
    <rPh sb="10" eb="11">
      <t>レイ</t>
    </rPh>
    <phoneticPr fontId="2"/>
  </si>
  <si>
    <t>パッケージ型導入支援とその他機器等（インカム）を導入する場合</t>
    <rPh sb="5" eb="6">
      <t>ガタ</t>
    </rPh>
    <rPh sb="6" eb="10">
      <t>ドウニュウシエン</t>
    </rPh>
    <rPh sb="13" eb="14">
      <t>タ</t>
    </rPh>
    <rPh sb="14" eb="17">
      <t>キキナド</t>
    </rPh>
    <rPh sb="24" eb="26">
      <t>ドウニュウ</t>
    </rPh>
    <rPh sb="28" eb="30">
      <t>バアイ</t>
    </rPh>
    <phoneticPr fontId="2"/>
  </si>
  <si>
    <t>〇〇事業所</t>
    <rPh sb="2" eb="5">
      <t>ジギョウショ</t>
    </rPh>
    <phoneticPr fontId="2"/>
  </si>
  <si>
    <t>〇</t>
  </si>
  <si>
    <t>○○製品</t>
    <rPh sb="2" eb="4">
      <t>セイヒン</t>
    </rPh>
    <phoneticPr fontId="2"/>
  </si>
  <si>
    <t>○○パソコン</t>
    <phoneticPr fontId="2"/>
  </si>
  <si>
    <t>タブレットA</t>
    <phoneticPr fontId="2"/>
  </si>
  <si>
    <t>○○製品</t>
    <phoneticPr fontId="2"/>
  </si>
  <si>
    <t>ソフトA</t>
    <phoneticPr fontId="2"/>
  </si>
  <si>
    <t>ソフトB</t>
    <phoneticPr fontId="2"/>
  </si>
  <si>
    <t>○○ソフト</t>
    <phoneticPr fontId="2"/>
  </si>
  <si>
    <t>ソフト〇〇</t>
    <phoneticPr fontId="2"/>
  </si>
  <si>
    <t>記載例独自★積算様式</t>
    <phoneticPr fontId="2"/>
  </si>
  <si>
    <t>記載例独自付帯経費、PC等計算表</t>
    <phoneticPr fontId="2"/>
  </si>
  <si>
    <t xml:space="preserve"> ②（上記① で「はい」の場合のみ）</t>
    <rPh sb="3" eb="5">
      <t>ジョウキ</t>
    </rPh>
    <phoneticPr fontId="2"/>
  </si>
  <si>
    <t xml:space="preserve"> 　 介護業務支援（介護ソフトを含む）と連動することで効果が高まると判断できるテクノロジーを一緒に導入するか選択</t>
    <phoneticPr fontId="2"/>
  </si>
  <si>
    <t xml:space="preserve"> ②見積書を参照し、機器ごとに製品名、台数（介護ソフトの場合は不要）、税抜の機器導入費（対象外経費、付帯経費を除く）を入力</t>
    <rPh sb="2" eb="5">
      <t>ミツモリショ</t>
    </rPh>
    <rPh sb="6" eb="8">
      <t>サンショウ</t>
    </rPh>
    <rPh sb="10" eb="12">
      <t>キキ</t>
    </rPh>
    <rPh sb="15" eb="18">
      <t>セイヒンメイ</t>
    </rPh>
    <rPh sb="19" eb="21">
      <t>ダイスウ</t>
    </rPh>
    <rPh sb="22" eb="24">
      <t>カイゴ</t>
    </rPh>
    <rPh sb="28" eb="30">
      <t>バアイ</t>
    </rPh>
    <rPh sb="31" eb="33">
      <t>フヨウ</t>
    </rPh>
    <rPh sb="35" eb="36">
      <t>ゼイ</t>
    </rPh>
    <rPh sb="36" eb="37">
      <t>ヌ</t>
    </rPh>
    <rPh sb="38" eb="40">
      <t>キキ</t>
    </rPh>
    <rPh sb="40" eb="42">
      <t>ドウニュウ</t>
    </rPh>
    <rPh sb="42" eb="43">
      <t>ヒ</t>
    </rPh>
    <rPh sb="44" eb="49">
      <t>タイショウガイケイヒ</t>
    </rPh>
    <rPh sb="50" eb="52">
      <t>フタイ</t>
    </rPh>
    <rPh sb="52" eb="54">
      <t>ケイヒ</t>
    </rPh>
    <rPh sb="55" eb="56">
      <t>ノゾ</t>
    </rPh>
    <rPh sb="59" eb="61">
      <t>ニュウリョク</t>
    </rPh>
    <phoneticPr fontId="2"/>
  </si>
  <si>
    <t xml:space="preserve">    　　　　　→「5事業所以上と連携する」をクリック</t>
    <rPh sb="12" eb="15">
      <t>ジギョウショ</t>
    </rPh>
    <rPh sb="15" eb="17">
      <t>イジョウ</t>
    </rPh>
    <rPh sb="18" eb="20">
      <t>レンケイ</t>
    </rPh>
    <phoneticPr fontId="2"/>
  </si>
  <si>
    <t xml:space="preserve">    　　　　   　「ケアプランデータ連携システム」により５事業所以上とデータ連携を実施する場合は、上限額に５万円を加算</t>
    <rPh sb="52" eb="54">
      <t>ジョウゲン</t>
    </rPh>
    <rPh sb="54" eb="55">
      <t>ガク</t>
    </rPh>
    <phoneticPr fontId="2"/>
  </si>
  <si>
    <t xml:space="preserve"> ③見積書を参照し、機器ごとに製品名、台数（介護業務支援（介護ソフト含む）は不要）、税抜きの機器導入費（対象外経費、付帯経費を除く）を入力</t>
    <rPh sb="2" eb="5">
      <t>ミツモリショ</t>
    </rPh>
    <rPh sb="6" eb="8">
      <t>サンショウ</t>
    </rPh>
    <rPh sb="10" eb="12">
      <t>キキ</t>
    </rPh>
    <rPh sb="15" eb="18">
      <t>セイヒンメイ</t>
    </rPh>
    <rPh sb="19" eb="21">
      <t>ダイスウ</t>
    </rPh>
    <rPh sb="42" eb="43">
      <t>ゼイ</t>
    </rPh>
    <rPh sb="43" eb="44">
      <t>ヌ</t>
    </rPh>
    <rPh sb="46" eb="48">
      <t>キキ</t>
    </rPh>
    <rPh sb="48" eb="50">
      <t>ドウニュウ</t>
    </rPh>
    <rPh sb="50" eb="51">
      <t>ヒ</t>
    </rPh>
    <rPh sb="52" eb="55">
      <t>タイショウガイ</t>
    </rPh>
    <rPh sb="55" eb="57">
      <t>ケイヒ</t>
    </rPh>
    <rPh sb="58" eb="60">
      <t>フタイ</t>
    </rPh>
    <rPh sb="60" eb="62">
      <t>ケイヒ</t>
    </rPh>
    <rPh sb="63" eb="64">
      <t>ノゾ</t>
    </rPh>
    <rPh sb="67" eb="69">
      <t>ニュウリョク</t>
    </rPh>
    <phoneticPr fontId="2"/>
  </si>
  <si>
    <t xml:space="preserve"> ④（Wi-Fi環境整備など、重点分野に該当する介護テクノロジーに付帯して必要となる経費について申請する場合のみ入力）</t>
    <rPh sb="8" eb="10">
      <t>カンキョウ</t>
    </rPh>
    <rPh sb="10" eb="12">
      <t>セイビ</t>
    </rPh>
    <rPh sb="15" eb="17">
      <t>ジュウテン</t>
    </rPh>
    <rPh sb="17" eb="19">
      <t>ブンヤ</t>
    </rPh>
    <rPh sb="20" eb="22">
      <t>ガイトウ</t>
    </rPh>
    <rPh sb="24" eb="26">
      <t>カイゴ</t>
    </rPh>
    <rPh sb="33" eb="35">
      <t>フタイ</t>
    </rPh>
    <rPh sb="37" eb="39">
      <t>ヒツヨウ</t>
    </rPh>
    <rPh sb="42" eb="44">
      <t>ケイヒ</t>
    </rPh>
    <rPh sb="48" eb="50">
      <t>シンセイ</t>
    </rPh>
    <rPh sb="52" eb="54">
      <t>バアイ</t>
    </rPh>
    <rPh sb="56" eb="58">
      <t>ニュウリョクバアイテジュンフタイケイヒサンシュツ</t>
    </rPh>
    <phoneticPr fontId="2"/>
  </si>
  <si>
    <t>　　手順５のとおり付帯経費を算出し、手順５⑤の合計金額を入力</t>
    <rPh sb="23" eb="27">
      <t>ゴウケイキンガク</t>
    </rPh>
    <phoneticPr fontId="2"/>
  </si>
  <si>
    <t xml:space="preserve"> ⑤（PC、タブレット等端末の導入に要する経費について申請する場合のみ入力）</t>
    <rPh sb="11" eb="12">
      <t>トウ</t>
    </rPh>
    <rPh sb="12" eb="14">
      <t>タンマツ</t>
    </rPh>
    <rPh sb="15" eb="17">
      <t>ドウニュウ</t>
    </rPh>
    <rPh sb="18" eb="19">
      <t>ヨウ</t>
    </rPh>
    <rPh sb="21" eb="23">
      <t>ケイヒ</t>
    </rPh>
    <rPh sb="27" eb="29">
      <t>シンセイ</t>
    </rPh>
    <rPh sb="31" eb="33">
      <t>バアイ</t>
    </rPh>
    <rPh sb="35" eb="37">
      <t>ニュウリョクバアイテジュンフタイケイヒサンシュツ</t>
    </rPh>
    <phoneticPr fontId="2"/>
  </si>
  <si>
    <t>　　手順６のとおり付帯経費を算出し、手順５⑥の合計金額を入力</t>
    <rPh sb="23" eb="27">
      <t>ゴウケイキンガク</t>
    </rPh>
    <phoneticPr fontId="2"/>
  </si>
  <si>
    <t xml:space="preserve"> ④見積書を参照し、機器ごとに製品名（端末に関しては、台数、端末の単価も）を入力</t>
    <rPh sb="2" eb="5">
      <t>ミツモリショ</t>
    </rPh>
    <rPh sb="6" eb="8">
      <t>サンショウ</t>
    </rPh>
    <rPh sb="10" eb="12">
      <t>キキ</t>
    </rPh>
    <rPh sb="15" eb="18">
      <t>セイヒンメイ</t>
    </rPh>
    <rPh sb="19" eb="21">
      <t>タンマツ</t>
    </rPh>
    <rPh sb="22" eb="23">
      <t>カン</t>
    </rPh>
    <rPh sb="27" eb="29">
      <t>ダイスウ</t>
    </rPh>
    <rPh sb="30" eb="32">
      <t>タンマツ</t>
    </rPh>
    <rPh sb="33" eb="35">
      <t>タンカ</t>
    </rPh>
    <rPh sb="38" eb="40">
      <t>ニュウリョク</t>
    </rPh>
    <phoneticPr fontId="2"/>
  </si>
  <si>
    <r>
      <t>　　　※端末の単価には、PC、タブレット端末の</t>
    </r>
    <r>
      <rPr>
        <b/>
        <sz val="14"/>
        <color rgb="FFFF0000"/>
        <rFont val="UD デジタル 教科書体 NK-B"/>
        <family val="1"/>
        <charset val="128"/>
      </rPr>
      <t>本体のみの金額</t>
    </r>
    <r>
      <rPr>
        <b/>
        <sz val="14"/>
        <color rgb="FF000000"/>
        <rFont val="UD デジタル 教科書体 NK-B"/>
        <family val="1"/>
        <charset val="128"/>
      </rPr>
      <t>を入力。端末に付随して使用に必要なものの経費は、</t>
    </r>
    <rPh sb="4" eb="6">
      <t>タンマツ</t>
    </rPh>
    <rPh sb="7" eb="9">
      <t>タンカ</t>
    </rPh>
    <rPh sb="28" eb="30">
      <t>キンガク</t>
    </rPh>
    <rPh sb="31" eb="33">
      <t>ニュウリョク</t>
    </rPh>
    <phoneticPr fontId="2"/>
  </si>
  <si>
    <t>　　　　 上段の、「Wi-Fi環境整備など、重点分野に該当する介護テクノロジーに付帯して必要となる経費」の計算表に計上。</t>
    <phoneticPr fontId="2"/>
  </si>
  <si>
    <t xml:space="preserve"> ⑤Wi-Fi環境整備など、重点分野に該当する介護テクノロジーに付帯して必要となる経費（税抜）を機器ごとに入力</t>
    <rPh sb="44" eb="45">
      <t>ゼイ</t>
    </rPh>
    <rPh sb="45" eb="46">
      <t>ヌ</t>
    </rPh>
    <rPh sb="48" eb="50">
      <t>キキ</t>
    </rPh>
    <rPh sb="53" eb="55">
      <t>ニュウリョク</t>
    </rPh>
    <phoneticPr fontId="2"/>
  </si>
  <si>
    <t xml:space="preserve"> 　 「プルダウンから選択」をクリック→右側の　　　　をクリック→表示される「はい」または「いいえ」をクリック</t>
    <phoneticPr fontId="2"/>
  </si>
  <si>
    <t>　　「プルダウンから選択」をクリック→右側の　　　　をクリック→表示される「はい」または「いいえ」をクリック</t>
    <phoneticPr fontId="2"/>
  </si>
  <si>
    <t xml:space="preserve"> ②「プルダウンから選択」をクリック→右側の　　　　をクリック→申請する事業所のサービス種別を選択</t>
    <rPh sb="32" eb="34">
      <t>シンセイ</t>
    </rPh>
    <rPh sb="36" eb="39">
      <t>ジギョウショ</t>
    </rPh>
    <rPh sb="44" eb="46">
      <t>シュベツ</t>
    </rPh>
    <rPh sb="47" eb="49">
      <t>センタク</t>
    </rPh>
    <phoneticPr fontId="2"/>
  </si>
  <si>
    <t>　　→右側の　　　　 をクリック→表示される「〇」をクリック</t>
    <phoneticPr fontId="2"/>
  </si>
  <si>
    <r>
      <t xml:space="preserve"> ④</t>
    </r>
    <r>
      <rPr>
        <b/>
        <u/>
        <sz val="14"/>
        <color rgb="FF000000"/>
        <rFont val="UD デジタル 教科書体 NK-B"/>
        <family val="1"/>
        <charset val="128"/>
      </rPr>
      <t>（介護ソフトを導入される場合のみ入力）</t>
    </r>
    <r>
      <rPr>
        <b/>
        <sz val="14"/>
        <color rgb="FF000000"/>
        <rFont val="UD デジタル 教科書体 NK-B"/>
        <family val="1"/>
        <charset val="128"/>
      </rPr>
      <t>「契約方法をプルダウンから選択」をクリック→右側の　　　　　をクリック</t>
    </r>
    <rPh sb="41" eb="43">
      <t>ケイヤク</t>
    </rPh>
    <rPh sb="43" eb="45">
      <t>ホウホウ</t>
    </rPh>
    <rPh sb="52" eb="54">
      <t>ナイヨウ</t>
    </rPh>
    <phoneticPr fontId="2"/>
  </si>
  <si>
    <t xml:space="preserve">                →右側の　　　　をクリック→表示される項目から該当の職員数をクリック</t>
    <rPh sb="30" eb="32">
      <t>ヒョウジ</t>
    </rPh>
    <rPh sb="35" eb="37">
      <t>コウモク</t>
    </rPh>
    <rPh sb="39" eb="41">
      <t>ガイトウ</t>
    </rPh>
    <rPh sb="42" eb="44">
      <t>ショクイン</t>
    </rPh>
    <rPh sb="44" eb="45">
      <t>スウ</t>
    </rPh>
    <phoneticPr fontId="2"/>
  </si>
  <si>
    <t xml:space="preserve">  　　　　　  →「ケアプランデータ連携システムで５事業所以上とデータ連携する場合のみ選択」をクリック→右側の　　　　　をクリック</t>
    <rPh sb="19" eb="21">
      <t>レンケイ</t>
    </rPh>
    <rPh sb="27" eb="30">
      <t>ジギョウショ</t>
    </rPh>
    <rPh sb="30" eb="32">
      <t>イジョウ</t>
    </rPh>
    <rPh sb="36" eb="38">
      <t>レンケイ</t>
    </rPh>
    <rPh sb="40" eb="42">
      <t>バアイ</t>
    </rPh>
    <rPh sb="44" eb="46">
      <t>センタク</t>
    </rPh>
    <rPh sb="53" eb="55">
      <t>ミギガワ</t>
    </rPh>
    <phoneticPr fontId="2"/>
  </si>
  <si>
    <t xml:space="preserve"> ①「介護業務支援と連動するテクノロジーをプルダウンから選択」をクリック→右側の　　　　　をクリック</t>
    <phoneticPr fontId="2"/>
  </si>
  <si>
    <t>　　→右側の　　　　　 をクリック→表示される「〇」をクリック</t>
    <phoneticPr fontId="2"/>
  </si>
  <si>
    <t xml:space="preserve"> ①「どのテクノロジーに付帯するかをプルダウンから選択」をクリック→右側の　　　　　をクリック</t>
    <phoneticPr fontId="2"/>
  </si>
  <si>
    <t xml:space="preserve"> ②（端末を導入される場合のみ入力）「端末の種類をプルダウンから選択」をクリック→右側の　　　　　をクリック→導入する端末を選択</t>
    <rPh sb="3" eb="5">
      <t>タンマツ</t>
    </rPh>
    <rPh sb="55" eb="57">
      <t>ドウニュウ</t>
    </rPh>
    <rPh sb="59" eb="61">
      <t>タンマツ</t>
    </rPh>
    <rPh sb="62" eb="64">
      <t>センタク</t>
    </rPh>
    <phoneticPr fontId="2"/>
  </si>
  <si>
    <t>●●Wi-Fi経費一式</t>
    <rPh sb="7" eb="9">
      <t>ケイヒ</t>
    </rPh>
    <rPh sb="9" eb="11">
      <t>イッシキ</t>
    </rPh>
    <phoneticPr fontId="2"/>
  </si>
  <si>
    <t>●●Wi-Fi経費一式</t>
    <rPh sb="7" eb="11">
      <t>ケイヒイッシキ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</si>
</sst>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6"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sz val="20"/>
      <color theme="1"/>
      <name val="Meiryo UI"/>
      <family val="3"/>
      <charset val="128"/>
    </font>
    <font>
      <b/>
      <sz val="11"/>
      <color theme="1"/>
      <name val="Meiryo UI"/>
      <family val="3"/>
      <charset val="128"/>
    </font>
    <font>
      <sz val="14"/>
      <color theme="1"/>
      <name val="Meiryo UI"/>
      <family val="3"/>
      <charset val="128"/>
    </font>
    <font>
      <sz val="16"/>
      <color theme="1"/>
      <name val="Meiryo UI"/>
      <family val="3"/>
      <charset val="128"/>
    </font>
    <font>
      <b/>
      <sz val="20"/>
      <color theme="1"/>
      <name val="Meiryo UI"/>
      <family val="3"/>
      <charset val="128"/>
    </font>
    <font>
      <b/>
      <i/>
      <u/>
      <sz val="18"/>
      <color theme="1"/>
      <name val="Meiryo UI"/>
      <family val="3"/>
      <charset val="128"/>
    </font>
    <font>
      <u/>
      <sz val="11"/>
      <color theme="10"/>
      <name val="游ゴシック"/>
      <family val="2"/>
      <charset val="128"/>
      <scheme val="minor"/>
    </font>
    <font>
      <sz val="22"/>
      <color theme="1"/>
      <name val="游ゴシック"/>
      <family val="3"/>
      <charset val="128"/>
      <scheme val="minor"/>
    </font>
    <font>
      <b/>
      <sz val="22"/>
      <color theme="1"/>
      <name val="游ゴシック"/>
      <family val="3"/>
      <charset val="128"/>
      <scheme val="minor"/>
    </font>
    <font>
      <b/>
      <sz val="16"/>
      <color theme="1"/>
      <name val="游ゴシック"/>
      <family val="3"/>
      <charset val="128"/>
      <scheme val="minor"/>
    </font>
    <font>
      <b/>
      <sz val="11"/>
      <color theme="1"/>
      <name val="游ゴシック"/>
      <family val="3"/>
      <charset val="128"/>
      <scheme val="minor"/>
    </font>
    <font>
      <b/>
      <u/>
      <sz val="11"/>
      <color theme="10"/>
      <name val="游ゴシック"/>
      <family val="3"/>
      <charset val="128"/>
      <scheme val="minor"/>
    </font>
    <font>
      <b/>
      <u/>
      <sz val="20"/>
      <color theme="10"/>
      <name val="游ゴシック"/>
      <family val="3"/>
      <charset val="128"/>
      <scheme val="minor"/>
    </font>
    <font>
      <sz val="11"/>
      <color rgb="FFFF0000"/>
      <name val="游ゴシック"/>
      <family val="2"/>
      <charset val="128"/>
      <scheme val="minor"/>
    </font>
    <font>
      <b/>
      <sz val="14"/>
      <color rgb="FF000000"/>
      <name val="UD デジタル 教科書体 NK-B"/>
      <family val="1"/>
      <charset val="128"/>
    </font>
    <font>
      <b/>
      <u/>
      <sz val="14"/>
      <color rgb="FF000000"/>
      <name val="UD デジタル 教科書体 NK-B"/>
      <family val="1"/>
      <charset val="128"/>
    </font>
    <font>
      <sz val="14"/>
      <color theme="1"/>
      <name val="UD デジタル 教科書体 NK-B"/>
      <family val="1"/>
      <charset val="128"/>
    </font>
    <font>
      <b/>
      <sz val="14"/>
      <color theme="1"/>
      <name val="UD デジタル 教科書体 NK-B"/>
      <family val="1"/>
      <charset val="128"/>
    </font>
    <font>
      <b/>
      <sz val="14"/>
      <color rgb="FFFF0000"/>
      <name val="UD デジタル 教科書体 NK-B"/>
      <family val="1"/>
      <charset val="128"/>
    </font>
    <font>
      <sz val="14"/>
      <color rgb="FF000000"/>
      <name val="UD デジタル 教科書体 NK-B"/>
      <family val="1"/>
      <charset val="128"/>
    </font>
    <font>
      <sz val="14"/>
      <color rgb="FFFF0000"/>
      <name val="UD デジタル 教科書体 NK-B"/>
      <family val="1"/>
      <charset val="128"/>
    </font>
    <font>
      <b/>
      <sz val="13"/>
      <color theme="1"/>
      <name val="游ゴシック"/>
      <family val="3"/>
      <charset val="128"/>
      <scheme val="minor"/>
    </font>
    <font>
      <b/>
      <u/>
      <sz val="15"/>
      <color theme="10"/>
      <name val="游ゴシック"/>
      <family val="3"/>
      <charset val="128"/>
      <scheme val="minor"/>
    </font>
    <font>
      <b/>
      <sz val="10"/>
      <color theme="1"/>
      <name val="游ゴシック"/>
      <family val="3"/>
      <charset val="128"/>
      <scheme val="minor"/>
    </font>
    <font>
      <b/>
      <sz val="20"/>
      <color rgb="FFFF0000"/>
      <name val="Meiryo UI"/>
      <family val="3"/>
      <charset val="128"/>
    </font>
    <font>
      <b/>
      <sz val="16"/>
      <color theme="1"/>
      <name val="Meiryo UI"/>
      <family val="3"/>
      <charset val="128"/>
    </font>
    <font>
      <b/>
      <u/>
      <sz val="18"/>
      <color theme="1"/>
      <name val="Meiryo UI"/>
      <family val="3"/>
      <charset val="128"/>
    </font>
    <font>
      <b/>
      <sz val="13"/>
      <color theme="1"/>
      <name val="Meiryo UI"/>
      <family val="3"/>
      <charset val="128"/>
    </font>
    <font>
      <b/>
      <sz val="12"/>
      <color theme="1"/>
      <name val="Meiryo UI"/>
      <family val="3"/>
      <charset val="128"/>
    </font>
    <font>
      <sz val="12"/>
      <color theme="1"/>
      <name val="Meiryo UI"/>
      <family val="3"/>
      <charset val="128"/>
    </font>
    <font>
      <b/>
      <sz val="15"/>
      <color theme="1"/>
      <name val="Meiryo UI"/>
      <family val="3"/>
      <charset val="128"/>
    </font>
    <font>
      <sz val="13"/>
      <color theme="1"/>
      <name val="Meiryo UI"/>
      <family val="3"/>
      <charset val="128"/>
    </font>
    <font>
      <sz val="11"/>
      <color rgb="FF000000"/>
      <name val="Meiryo UI"/>
      <family val="3"/>
      <charset val="128"/>
    </font>
    <font>
      <sz val="22"/>
      <color theme="1"/>
      <name val="Meiryo UI"/>
      <family val="3"/>
      <charset val="128"/>
    </font>
    <font>
      <b/>
      <sz val="10"/>
      <color theme="1"/>
      <name val="Meiryo UI"/>
      <family val="3"/>
      <charset val="128"/>
    </font>
    <font>
      <sz val="15"/>
      <color theme="1"/>
      <name val="Meiryo UI"/>
      <family val="3"/>
      <charset val="128"/>
    </font>
    <font>
      <b/>
      <sz val="22"/>
      <color theme="1"/>
      <name val="Meiryo UI"/>
      <family val="3"/>
      <charset val="128"/>
    </font>
    <font>
      <b/>
      <sz val="28"/>
      <color theme="1"/>
      <name val="Meiryo UI"/>
      <family val="3"/>
      <charset val="128"/>
    </font>
    <font>
      <sz val="20"/>
      <color rgb="FFFF0000"/>
      <name val="Meiryo UI"/>
      <family val="3"/>
      <charset val="128"/>
    </font>
    <font>
      <sz val="11"/>
      <color rgb="FFFF0000"/>
      <name val="Meiryo UI"/>
      <family val="3"/>
      <charset val="128"/>
    </font>
    <font>
      <b/>
      <u/>
      <sz val="14"/>
      <color theme="10"/>
      <name val="游ゴシック"/>
      <family val="3"/>
      <charset val="128"/>
      <scheme val="minor"/>
    </font>
  </fonts>
  <fills count="12">
    <fill>
      <patternFill patternType="none"/>
    </fill>
    <fill>
      <patternFill patternType="gray125"/>
    </fill>
    <fill>
      <patternFill patternType="solid">
        <fgColor theme="8" tint="0.79998168889431442"/>
        <bgColor indexed="64"/>
      </patternFill>
    </fill>
    <fill>
      <patternFill patternType="solid">
        <fgColor theme="1" tint="0.499984740745262"/>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rgb="FFFFFFCC"/>
        <bgColor indexed="64"/>
      </patternFill>
    </fill>
    <fill>
      <patternFill patternType="solid">
        <fgColor rgb="FFCCFFFF"/>
        <bgColor indexed="64"/>
      </patternFill>
    </fill>
    <fill>
      <patternFill patternType="solid">
        <fgColor rgb="FFFFFFCC"/>
      </patternFill>
    </fill>
    <fill>
      <patternFill patternType="solid">
        <fgColor rgb="FFFFFF00"/>
        <bgColor indexed="64"/>
      </patternFill>
    </fill>
    <fill>
      <patternFill patternType="solid">
        <fgColor theme="7" tint="0.39997558519241921"/>
        <bgColor indexed="64"/>
      </patternFill>
    </fill>
  </fills>
  <borders count="118">
    <border>
      <left/>
      <right/>
      <top/>
      <bottom/>
      <diagonal/>
    </border>
    <border>
      <left/>
      <right/>
      <top style="medium">
        <color indexed="64"/>
      </top>
      <bottom/>
      <diagonal/>
    </border>
    <border>
      <left style="thin">
        <color indexed="64"/>
      </left>
      <right style="thin">
        <color indexed="64"/>
      </right>
      <top style="thin">
        <color indexed="64"/>
      </top>
      <bottom/>
      <diagonal/>
    </border>
    <border>
      <left/>
      <right/>
      <top/>
      <bottom style="medium">
        <color indexed="64"/>
      </bottom>
      <diagonal/>
    </border>
    <border>
      <left/>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diagonal/>
    </border>
    <border>
      <left style="thin">
        <color indexed="64"/>
      </left>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thin">
        <color indexed="64"/>
      </right>
      <top style="hair">
        <color indexed="64"/>
      </top>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medium">
        <color indexed="64"/>
      </bottom>
      <diagonal/>
    </border>
    <border>
      <left style="thin">
        <color indexed="64"/>
      </left>
      <right style="medium">
        <color indexed="64"/>
      </right>
      <top style="hair">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diagonal/>
    </border>
    <border>
      <left/>
      <right style="thin">
        <color indexed="64"/>
      </right>
      <top style="medium">
        <color indexed="64"/>
      </top>
      <bottom/>
      <diagonal/>
    </border>
    <border>
      <left/>
      <right style="thin">
        <color indexed="64"/>
      </right>
      <top style="hair">
        <color indexed="64"/>
      </top>
      <bottom style="hair">
        <color indexed="64"/>
      </bottom>
      <diagonal/>
    </border>
    <border>
      <left style="medium">
        <color indexed="64"/>
      </left>
      <right style="thin">
        <color indexed="64"/>
      </right>
      <top/>
      <bottom style="hair">
        <color indexed="64"/>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thin">
        <color indexed="64"/>
      </left>
      <right/>
      <top/>
      <bottom style="hair">
        <color indexed="64"/>
      </bottom>
      <diagonal/>
    </border>
    <border>
      <left/>
      <right style="medium">
        <color indexed="64"/>
      </right>
      <top style="medium">
        <color indexed="64"/>
      </top>
      <bottom style="thin">
        <color indexed="64"/>
      </bottom>
      <diagonal/>
    </border>
    <border>
      <left/>
      <right style="medium">
        <color indexed="64"/>
      </right>
      <top style="medium">
        <color indexed="64"/>
      </top>
      <bottom/>
      <diagonal/>
    </border>
    <border>
      <left style="mediumDashed">
        <color indexed="64"/>
      </left>
      <right/>
      <top style="mediumDashed">
        <color indexed="64"/>
      </top>
      <bottom/>
      <diagonal/>
    </border>
    <border>
      <left/>
      <right/>
      <top style="mediumDashed">
        <color indexed="64"/>
      </top>
      <bottom/>
      <diagonal/>
    </border>
    <border>
      <left/>
      <right style="mediumDashed">
        <color indexed="64"/>
      </right>
      <top style="mediumDashed">
        <color indexed="64"/>
      </top>
      <bottom/>
      <diagonal/>
    </border>
    <border>
      <left style="mediumDashed">
        <color indexed="64"/>
      </left>
      <right/>
      <top/>
      <bottom/>
      <diagonal/>
    </border>
    <border>
      <left/>
      <right style="mediumDashed">
        <color indexed="64"/>
      </right>
      <top/>
      <bottom/>
      <diagonal/>
    </border>
    <border>
      <left style="mediumDashed">
        <color indexed="64"/>
      </left>
      <right/>
      <top/>
      <bottom style="mediumDashed">
        <color indexed="64"/>
      </bottom>
      <diagonal/>
    </border>
    <border>
      <left/>
      <right/>
      <top/>
      <bottom style="mediumDashed">
        <color indexed="64"/>
      </bottom>
      <diagonal/>
    </border>
    <border>
      <left/>
      <right style="mediumDashed">
        <color indexed="64"/>
      </right>
      <top/>
      <bottom style="mediumDashed">
        <color indexed="64"/>
      </bottom>
      <diagonal/>
    </border>
    <border>
      <left style="medium">
        <color indexed="64"/>
      </left>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style="thin">
        <color indexed="64"/>
      </right>
      <top/>
      <bottom/>
      <diagonal/>
    </border>
    <border>
      <left/>
      <right style="thin">
        <color indexed="64"/>
      </right>
      <top/>
      <bottom style="medium">
        <color indexed="64"/>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ck">
        <color indexed="64"/>
      </left>
      <right style="thick">
        <color indexed="64"/>
      </right>
      <top style="thick">
        <color indexed="64"/>
      </top>
      <bottom/>
      <diagonal/>
    </border>
    <border>
      <left style="thick">
        <color indexed="64"/>
      </left>
      <right style="thick">
        <color indexed="64"/>
      </right>
      <top/>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hair">
        <color indexed="64"/>
      </bottom>
      <diagonal/>
    </border>
    <border>
      <left style="thin">
        <color indexed="64"/>
      </left>
      <right style="thin">
        <color indexed="64"/>
      </right>
      <top style="thick">
        <color indexed="64"/>
      </top>
      <bottom style="hair">
        <color indexed="64"/>
      </bottom>
      <diagonal/>
    </border>
    <border>
      <left style="thin">
        <color indexed="64"/>
      </left>
      <right style="thick">
        <color indexed="64"/>
      </right>
      <top style="thick">
        <color indexed="64"/>
      </top>
      <bottom style="hair">
        <color indexed="64"/>
      </bottom>
      <diagonal/>
    </border>
    <border>
      <left/>
      <right style="thin">
        <color indexed="64"/>
      </right>
      <top style="thin">
        <color indexed="64"/>
      </top>
      <bottom style="hair">
        <color indexed="64"/>
      </bottom>
      <diagonal/>
    </border>
    <border>
      <left style="thick">
        <color indexed="64"/>
      </left>
      <right/>
      <top/>
      <bottom style="hair">
        <color indexed="64"/>
      </bottom>
      <diagonal/>
    </border>
    <border>
      <left style="thin">
        <color indexed="64"/>
      </left>
      <right style="thick">
        <color indexed="64"/>
      </right>
      <top style="hair">
        <color indexed="64"/>
      </top>
      <bottom style="hair">
        <color indexed="64"/>
      </bottom>
      <diagonal/>
    </border>
    <border>
      <left style="thick">
        <color indexed="64"/>
      </left>
      <right/>
      <top style="hair">
        <color indexed="64"/>
      </top>
      <bottom style="hair">
        <color indexed="64"/>
      </bottom>
      <diagonal/>
    </border>
    <border>
      <left style="thick">
        <color indexed="64"/>
      </left>
      <right/>
      <top style="hair">
        <color indexed="64"/>
      </top>
      <bottom style="thick">
        <color indexed="64"/>
      </bottom>
      <diagonal/>
    </border>
    <border>
      <left style="thin">
        <color indexed="64"/>
      </left>
      <right style="thin">
        <color indexed="64"/>
      </right>
      <top style="hair">
        <color indexed="64"/>
      </top>
      <bottom style="thick">
        <color indexed="64"/>
      </bottom>
      <diagonal/>
    </border>
    <border>
      <left style="thin">
        <color indexed="64"/>
      </left>
      <right style="thick">
        <color indexed="64"/>
      </right>
      <top style="hair">
        <color indexed="64"/>
      </top>
      <bottom style="thick">
        <color indexed="64"/>
      </bottom>
      <diagonal/>
    </border>
    <border>
      <left/>
      <right style="thin">
        <color indexed="64"/>
      </right>
      <top style="hair">
        <color indexed="64"/>
      </top>
      <bottom style="medium">
        <color indexed="64"/>
      </bottom>
      <diagonal/>
    </border>
    <border>
      <left style="thick">
        <color indexed="64"/>
      </left>
      <right/>
      <top style="thick">
        <color indexed="64"/>
      </top>
      <bottom style="hair">
        <color indexed="64"/>
      </bottom>
      <diagonal/>
    </border>
    <border>
      <left style="thin">
        <color indexed="64"/>
      </left>
      <right/>
      <top style="thick">
        <color indexed="64"/>
      </top>
      <bottom/>
      <diagonal/>
    </border>
    <border>
      <left style="thin">
        <color indexed="64"/>
      </left>
      <right style="thick">
        <color indexed="64"/>
      </right>
      <top style="thick">
        <color indexed="64"/>
      </top>
      <bottom/>
      <diagonal/>
    </border>
    <border>
      <left style="thick">
        <color indexed="64"/>
      </left>
      <right/>
      <top style="thick">
        <color indexed="64"/>
      </top>
      <bottom/>
      <diagonal/>
    </border>
    <border>
      <left style="thick">
        <color indexed="64"/>
      </left>
      <right style="thin">
        <color indexed="64"/>
      </right>
      <top style="hair">
        <color indexed="64"/>
      </top>
      <bottom/>
      <diagonal/>
    </border>
    <border>
      <left style="thin">
        <color indexed="64"/>
      </left>
      <right style="thick">
        <color indexed="64"/>
      </right>
      <top/>
      <bottom/>
      <diagonal/>
    </border>
    <border>
      <left style="thick">
        <color indexed="64"/>
      </left>
      <right/>
      <top/>
      <bottom/>
      <diagonal/>
    </border>
    <border>
      <left style="thick">
        <color indexed="64"/>
      </left>
      <right style="thin">
        <color indexed="64"/>
      </right>
      <top style="hair">
        <color indexed="64"/>
      </top>
      <bottom style="thick">
        <color indexed="64"/>
      </bottom>
      <diagonal/>
    </border>
    <border>
      <left style="thin">
        <color indexed="64"/>
      </left>
      <right/>
      <top/>
      <bottom style="thick">
        <color indexed="64"/>
      </bottom>
      <diagonal/>
    </border>
    <border>
      <left style="thin">
        <color indexed="64"/>
      </left>
      <right style="thick">
        <color indexed="64"/>
      </right>
      <top/>
      <bottom style="thick">
        <color indexed="64"/>
      </bottom>
      <diagonal/>
    </border>
    <border>
      <left style="thick">
        <color indexed="64"/>
      </left>
      <right/>
      <top/>
      <bottom style="thick">
        <color indexed="64"/>
      </bottom>
      <diagonal/>
    </border>
    <border>
      <left style="thick">
        <color indexed="64"/>
      </left>
      <right style="thick">
        <color indexed="64"/>
      </right>
      <top style="thick">
        <color indexed="64"/>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64"/>
      </left>
      <right style="thin">
        <color indexed="64"/>
      </right>
      <top style="thin">
        <color indexed="64"/>
      </top>
      <bottom style="hair">
        <color indexed="64"/>
      </bottom>
      <diagonal/>
    </border>
    <border>
      <left style="thick">
        <color indexed="64"/>
      </left>
      <right style="thin">
        <color indexed="64"/>
      </right>
      <top style="hair">
        <color indexed="64"/>
      </top>
      <bottom style="hair">
        <color indexed="64"/>
      </bottom>
      <diagonal/>
    </border>
    <border>
      <left style="thick">
        <color indexed="64"/>
      </left>
      <right style="thin">
        <color indexed="64"/>
      </right>
      <top style="hair">
        <color indexed="64"/>
      </top>
      <bottom style="medium">
        <color indexed="64"/>
      </bottom>
      <diagonal/>
    </border>
    <border>
      <left/>
      <right style="medium">
        <color indexed="64"/>
      </right>
      <top style="hair">
        <color indexed="64"/>
      </top>
      <bottom style="hair">
        <color indexed="64"/>
      </bottom>
      <diagonal/>
    </border>
    <border>
      <left style="thin">
        <color indexed="64"/>
      </left>
      <right/>
      <top style="thick">
        <color indexed="64"/>
      </top>
      <bottom style="hair">
        <color indexed="64"/>
      </bottom>
      <diagonal/>
    </border>
    <border>
      <left style="thin">
        <color indexed="64"/>
      </left>
      <right/>
      <top style="hair">
        <color indexed="64"/>
      </top>
      <bottom style="thick">
        <color indexed="64"/>
      </bottom>
      <diagonal/>
    </border>
    <border>
      <left style="medium">
        <color indexed="64"/>
      </left>
      <right/>
      <top style="thick">
        <color indexed="64"/>
      </top>
      <bottom style="thick">
        <color indexed="64"/>
      </bottom>
      <diagonal/>
    </border>
    <border>
      <left/>
      <right style="medium">
        <color indexed="64"/>
      </right>
      <top style="thick">
        <color indexed="64"/>
      </top>
      <bottom style="thick">
        <color indexed="64"/>
      </bottom>
      <diagonal/>
    </border>
    <border>
      <left style="thick">
        <color indexed="64"/>
      </left>
      <right style="thin">
        <color indexed="64"/>
      </right>
      <top style="thick">
        <color indexed="64"/>
      </top>
      <bottom/>
      <diagonal/>
    </border>
    <border>
      <left style="thin">
        <color indexed="64"/>
      </left>
      <right style="thin">
        <color indexed="64"/>
      </right>
      <top style="thick">
        <color indexed="64"/>
      </top>
      <bottom/>
      <diagonal/>
    </border>
    <border>
      <left/>
      <right style="thick">
        <color indexed="64"/>
      </right>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
      <left style="thin">
        <color indexed="64"/>
      </left>
      <right style="thin">
        <color indexed="64"/>
      </right>
      <top/>
      <bottom style="thick">
        <color indexed="64"/>
      </bottom>
      <diagonal/>
    </border>
    <border>
      <left/>
      <right style="thick">
        <color indexed="64"/>
      </right>
      <top/>
      <bottom style="thick">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9" borderId="64" applyNumberFormat="0" applyFont="0" applyAlignment="0" applyProtection="0">
      <alignment vertical="center"/>
    </xf>
    <xf numFmtId="0" fontId="11" fillId="0" borderId="0" applyNumberFormat="0" applyFill="0" applyBorder="0" applyAlignment="0" applyProtection="0">
      <alignment vertical="center"/>
    </xf>
  </cellStyleXfs>
  <cellXfs count="382">
    <xf numFmtId="0" fontId="0" fillId="0" borderId="0" xfId="0">
      <alignment vertical="center"/>
    </xf>
    <xf numFmtId="38" fontId="3" fillId="0" borderId="19" xfId="1" applyFont="1" applyFill="1" applyBorder="1" applyAlignment="1">
      <alignment vertical="center" wrapText="1"/>
    </xf>
    <xf numFmtId="38" fontId="4" fillId="0" borderId="19" xfId="1" applyFont="1" applyFill="1" applyBorder="1" applyAlignment="1">
      <alignment horizontal="right" vertical="center"/>
    </xf>
    <xf numFmtId="38" fontId="3" fillId="0" borderId="21" xfId="1" applyFont="1" applyFill="1" applyBorder="1">
      <alignment vertical="center"/>
    </xf>
    <xf numFmtId="38" fontId="3" fillId="0" borderId="21" xfId="1" applyFont="1" applyFill="1" applyBorder="1" applyAlignment="1">
      <alignment vertical="center" wrapText="1"/>
    </xf>
    <xf numFmtId="38" fontId="4" fillId="0" borderId="21" xfId="1" applyFont="1" applyFill="1" applyBorder="1" applyAlignment="1">
      <alignment horizontal="right" vertical="center"/>
    </xf>
    <xf numFmtId="38" fontId="4" fillId="0" borderId="23" xfId="1" applyFont="1" applyFill="1" applyBorder="1" applyAlignment="1">
      <alignment horizontal="right" vertical="center"/>
    </xf>
    <xf numFmtId="38" fontId="3" fillId="0" borderId="29" xfId="1" applyFont="1" applyFill="1" applyBorder="1" applyAlignment="1">
      <alignment horizontal="left" vertical="center" wrapText="1"/>
    </xf>
    <xf numFmtId="38" fontId="3" fillId="0" borderId="17" xfId="1" applyFont="1" applyFill="1" applyBorder="1" applyAlignment="1">
      <alignment horizontal="left" vertical="center" wrapText="1"/>
    </xf>
    <xf numFmtId="38" fontId="3" fillId="0" borderId="17" xfId="1" applyFont="1" applyFill="1" applyBorder="1" applyAlignment="1">
      <alignment vertical="center" wrapText="1"/>
    </xf>
    <xf numFmtId="38" fontId="3" fillId="0" borderId="30" xfId="1" applyFont="1" applyFill="1" applyBorder="1" applyAlignment="1">
      <alignment vertical="center" wrapText="1"/>
    </xf>
    <xf numFmtId="38" fontId="3" fillId="0" borderId="17" xfId="1" applyFont="1" applyFill="1" applyBorder="1">
      <alignment vertical="center"/>
    </xf>
    <xf numFmtId="38" fontId="3" fillId="0" borderId="10" xfId="1" applyFont="1" applyFill="1" applyBorder="1">
      <alignment vertical="center"/>
    </xf>
    <xf numFmtId="38" fontId="3" fillId="0" borderId="37" xfId="1" applyFont="1" applyFill="1" applyBorder="1" applyAlignment="1">
      <alignment horizontal="left" vertical="center" wrapText="1"/>
    </xf>
    <xf numFmtId="38" fontId="3" fillId="0" borderId="41" xfId="1" applyFont="1" applyFill="1" applyBorder="1">
      <alignment vertical="center"/>
    </xf>
    <xf numFmtId="38" fontId="3" fillId="0" borderId="24" xfId="1" applyFont="1" applyFill="1" applyBorder="1">
      <alignment vertical="center"/>
    </xf>
    <xf numFmtId="38" fontId="5" fillId="0" borderId="0" xfId="1" applyFont="1" applyFill="1" applyBorder="1">
      <alignment vertical="center"/>
    </xf>
    <xf numFmtId="38" fontId="3" fillId="0" borderId="0" xfId="1" applyFont="1" applyFill="1" applyBorder="1">
      <alignment vertical="center"/>
    </xf>
    <xf numFmtId="38" fontId="3" fillId="0" borderId="42" xfId="1" applyFont="1" applyFill="1" applyBorder="1">
      <alignment vertical="center"/>
    </xf>
    <xf numFmtId="38" fontId="3" fillId="0" borderId="26" xfId="1" applyFont="1" applyFill="1" applyBorder="1">
      <alignment vertical="center"/>
    </xf>
    <xf numFmtId="38" fontId="3" fillId="0" borderId="28" xfId="1" applyFont="1" applyFill="1" applyBorder="1">
      <alignment vertical="center"/>
    </xf>
    <xf numFmtId="38" fontId="3" fillId="0" borderId="29" xfId="1" applyFont="1" applyFill="1" applyBorder="1">
      <alignment vertical="center"/>
    </xf>
    <xf numFmtId="38" fontId="3" fillId="0" borderId="34" xfId="1" applyFont="1" applyFill="1" applyBorder="1">
      <alignment vertical="center"/>
    </xf>
    <xf numFmtId="38" fontId="3" fillId="0" borderId="30" xfId="1" applyFont="1" applyFill="1" applyBorder="1">
      <alignment vertical="center"/>
    </xf>
    <xf numFmtId="38" fontId="3" fillId="0" borderId="42" xfId="1" applyFont="1" applyFill="1" applyBorder="1" applyAlignment="1">
      <alignment vertical="center" wrapText="1"/>
    </xf>
    <xf numFmtId="0" fontId="3" fillId="0" borderId="0" xfId="0" applyFont="1" applyAlignment="1">
      <alignment vertical="center" shrinkToFit="1"/>
    </xf>
    <xf numFmtId="38" fontId="6" fillId="0" borderId="6" xfId="1" applyFont="1" applyFill="1" applyBorder="1" applyAlignment="1">
      <alignment vertical="center" wrapText="1"/>
    </xf>
    <xf numFmtId="38" fontId="3" fillId="2" borderId="1" xfId="1" applyFont="1" applyFill="1" applyBorder="1" applyAlignment="1">
      <alignment vertical="center" wrapText="1"/>
    </xf>
    <xf numFmtId="38" fontId="4" fillId="2" borderId="1" xfId="1" applyFont="1" applyFill="1" applyBorder="1" applyAlignment="1">
      <alignment horizontal="right" vertical="center"/>
    </xf>
    <xf numFmtId="0" fontId="3" fillId="2" borderId="47" xfId="0" applyFont="1" applyFill="1" applyBorder="1">
      <alignment vertical="center"/>
    </xf>
    <xf numFmtId="38" fontId="3" fillId="5" borderId="32" xfId="1" applyFont="1" applyFill="1" applyBorder="1" applyAlignment="1">
      <alignment vertical="center" wrapText="1"/>
    </xf>
    <xf numFmtId="38" fontId="3" fillId="5" borderId="46" xfId="1" applyFont="1" applyFill="1" applyBorder="1" applyAlignment="1">
      <alignment vertical="center" wrapText="1"/>
    </xf>
    <xf numFmtId="38" fontId="3" fillId="4" borderId="15" xfId="1" applyFont="1" applyFill="1" applyBorder="1" applyAlignment="1">
      <alignment horizontal="left" vertical="center"/>
    </xf>
    <xf numFmtId="38" fontId="3" fillId="4" borderId="4" xfId="1" applyFont="1" applyFill="1" applyBorder="1" applyAlignment="1">
      <alignment vertical="center" wrapText="1"/>
    </xf>
    <xf numFmtId="38" fontId="6" fillId="0" borderId="6" xfId="1" applyFont="1" applyFill="1" applyBorder="1" applyAlignment="1">
      <alignment vertical="center" wrapText="1" shrinkToFit="1"/>
    </xf>
    <xf numFmtId="38" fontId="3" fillId="3" borderId="41" xfId="1" applyFont="1" applyFill="1" applyBorder="1" applyAlignment="1">
      <alignment vertical="center" wrapText="1"/>
    </xf>
    <xf numFmtId="38" fontId="3" fillId="3" borderId="21" xfId="1" applyFont="1" applyFill="1" applyBorder="1" applyAlignment="1">
      <alignment vertical="center" wrapText="1"/>
    </xf>
    <xf numFmtId="38" fontId="3" fillId="3" borderId="23" xfId="1" applyFont="1" applyFill="1" applyBorder="1" applyAlignment="1">
      <alignment vertical="center" wrapText="1"/>
    </xf>
    <xf numFmtId="38" fontId="3" fillId="3" borderId="42" xfId="1" applyFont="1" applyFill="1" applyBorder="1" applyAlignment="1">
      <alignment vertical="center" wrapText="1"/>
    </xf>
    <xf numFmtId="38" fontId="3" fillId="3" borderId="26" xfId="1" applyFont="1" applyFill="1" applyBorder="1" applyAlignment="1">
      <alignment vertical="center" wrapText="1"/>
    </xf>
    <xf numFmtId="38" fontId="7" fillId="0" borderId="0" xfId="1" applyFont="1" applyFill="1" applyBorder="1" applyAlignment="1">
      <alignment horizontal="right" vertical="center"/>
    </xf>
    <xf numFmtId="49" fontId="3" fillId="6" borderId="32" xfId="0" applyNumberFormat="1" applyFont="1" applyFill="1" applyBorder="1">
      <alignment vertical="center"/>
    </xf>
    <xf numFmtId="49" fontId="3" fillId="6" borderId="32" xfId="1" applyNumberFormat="1" applyFont="1" applyFill="1" applyBorder="1" applyAlignment="1">
      <alignment vertical="center" wrapText="1"/>
    </xf>
    <xf numFmtId="49" fontId="3" fillId="6" borderId="46" xfId="0" applyNumberFormat="1" applyFont="1" applyFill="1" applyBorder="1">
      <alignment vertical="center"/>
    </xf>
    <xf numFmtId="0" fontId="3" fillId="7" borderId="45" xfId="0" applyFont="1" applyFill="1" applyBorder="1" applyAlignment="1">
      <alignment horizontal="center" vertical="center" shrinkToFit="1"/>
    </xf>
    <xf numFmtId="0" fontId="3" fillId="7" borderId="21" xfId="0" applyFont="1" applyFill="1" applyBorder="1" applyAlignment="1">
      <alignment vertical="center" wrapText="1"/>
    </xf>
    <xf numFmtId="0" fontId="3" fillId="7" borderId="21" xfId="0" applyFont="1" applyFill="1" applyBorder="1">
      <alignment vertical="center"/>
    </xf>
    <xf numFmtId="38" fontId="3" fillId="7" borderId="21" xfId="1" applyFont="1" applyFill="1" applyBorder="1">
      <alignment vertical="center"/>
    </xf>
    <xf numFmtId="0" fontId="3" fillId="7" borderId="20" xfId="0" applyFont="1" applyFill="1" applyBorder="1" applyAlignment="1">
      <alignment horizontal="center" vertical="center" shrinkToFit="1"/>
    </xf>
    <xf numFmtId="0" fontId="3" fillId="8" borderId="49" xfId="0" applyFont="1" applyFill="1" applyBorder="1">
      <alignment vertical="center"/>
    </xf>
    <xf numFmtId="0" fontId="3" fillId="8" borderId="50" xfId="0" applyFont="1" applyFill="1" applyBorder="1">
      <alignment vertical="center"/>
    </xf>
    <xf numFmtId="0" fontId="5" fillId="8" borderId="51" xfId="0" applyFont="1" applyFill="1" applyBorder="1">
      <alignment vertical="center"/>
    </xf>
    <xf numFmtId="0" fontId="3" fillId="8" borderId="52" xfId="0" applyFont="1" applyFill="1" applyBorder="1">
      <alignment vertical="center"/>
    </xf>
    <xf numFmtId="0" fontId="8" fillId="8" borderId="51" xfId="0" applyFont="1" applyFill="1" applyBorder="1">
      <alignment vertical="center"/>
    </xf>
    <xf numFmtId="0" fontId="3" fillId="8" borderId="51" xfId="0" applyFont="1" applyFill="1" applyBorder="1">
      <alignment vertical="center"/>
    </xf>
    <xf numFmtId="0" fontId="3" fillId="8" borderId="54" xfId="0" applyFont="1" applyFill="1" applyBorder="1">
      <alignment vertical="center"/>
    </xf>
    <xf numFmtId="0" fontId="3" fillId="8" borderId="55" xfId="0" applyFont="1" applyFill="1" applyBorder="1">
      <alignment vertical="center"/>
    </xf>
    <xf numFmtId="38" fontId="3" fillId="7" borderId="21" xfId="1" applyFont="1" applyFill="1" applyBorder="1" applyAlignment="1">
      <alignment vertical="center" wrapText="1"/>
    </xf>
    <xf numFmtId="38" fontId="3" fillId="7" borderId="39" xfId="1" applyFont="1" applyFill="1" applyBorder="1" applyAlignment="1">
      <alignment vertical="center" wrapText="1"/>
    </xf>
    <xf numFmtId="0" fontId="3" fillId="7" borderId="41" xfId="0" applyFont="1" applyFill="1" applyBorder="1" applyAlignment="1">
      <alignment horizontal="center" vertical="center" shrinkToFit="1"/>
    </xf>
    <xf numFmtId="38" fontId="3" fillId="7" borderId="43" xfId="1" applyFont="1" applyFill="1" applyBorder="1" applyAlignment="1">
      <alignment vertical="center" wrapText="1"/>
    </xf>
    <xf numFmtId="38" fontId="3" fillId="7" borderId="44" xfId="1" applyFont="1" applyFill="1" applyBorder="1" applyAlignment="1">
      <alignment vertical="center" wrapText="1"/>
    </xf>
    <xf numFmtId="38" fontId="3" fillId="7" borderId="40" xfId="1" applyFont="1" applyFill="1" applyBorder="1" applyAlignment="1">
      <alignment vertical="center" wrapText="1"/>
    </xf>
    <xf numFmtId="38" fontId="3" fillId="7" borderId="42" xfId="1" applyFont="1" applyFill="1" applyBorder="1">
      <alignment vertical="center"/>
    </xf>
    <xf numFmtId="38" fontId="3" fillId="7" borderId="35" xfId="1" applyFont="1" applyFill="1" applyBorder="1" applyAlignment="1">
      <alignment vertical="center" wrapText="1"/>
    </xf>
    <xf numFmtId="0" fontId="3" fillId="7" borderId="21" xfId="0" applyFont="1" applyFill="1" applyBorder="1" applyAlignment="1">
      <alignment horizontal="center" vertical="center" shrinkToFit="1"/>
    </xf>
    <xf numFmtId="38" fontId="3" fillId="7" borderId="38" xfId="1" applyFont="1" applyFill="1" applyBorder="1" applyAlignment="1">
      <alignment vertical="center" wrapText="1"/>
    </xf>
    <xf numFmtId="38" fontId="3" fillId="7" borderId="26" xfId="1" applyFont="1" applyFill="1" applyBorder="1">
      <alignment vertical="center"/>
    </xf>
    <xf numFmtId="38" fontId="3" fillId="7" borderId="41" xfId="1" applyFont="1" applyFill="1" applyBorder="1">
      <alignment vertical="center"/>
    </xf>
    <xf numFmtId="38" fontId="3" fillId="7" borderId="21" xfId="1" applyFont="1" applyFill="1" applyBorder="1" applyAlignment="1">
      <alignment vertical="center" shrinkToFit="1"/>
    </xf>
    <xf numFmtId="38" fontId="3" fillId="7" borderId="36" xfId="1" applyFont="1" applyFill="1" applyBorder="1" applyAlignment="1">
      <alignment vertical="center" wrapText="1"/>
    </xf>
    <xf numFmtId="38" fontId="3" fillId="7" borderId="24" xfId="1" applyFont="1" applyFill="1" applyBorder="1" applyAlignment="1">
      <alignment vertical="center" wrapText="1"/>
    </xf>
    <xf numFmtId="38" fontId="3" fillId="7" borderId="24" xfId="1" applyFont="1" applyFill="1" applyBorder="1" applyAlignment="1">
      <alignment vertical="center" shrinkToFit="1"/>
    </xf>
    <xf numFmtId="38" fontId="3" fillId="7" borderId="24" xfId="1" applyFont="1" applyFill="1" applyBorder="1">
      <alignment vertical="center"/>
    </xf>
    <xf numFmtId="38" fontId="3" fillId="7" borderId="41" xfId="1" applyFont="1" applyFill="1" applyBorder="1" applyAlignment="1">
      <alignment vertical="center" wrapText="1"/>
    </xf>
    <xf numFmtId="38" fontId="3" fillId="0" borderId="41" xfId="1" applyFont="1" applyFill="1" applyBorder="1" applyAlignment="1">
      <alignment vertical="center" wrapText="1"/>
    </xf>
    <xf numFmtId="0" fontId="12" fillId="8" borderId="0" xfId="0" applyFont="1" applyFill="1" applyBorder="1" applyAlignment="1">
      <alignment vertical="center" wrapText="1"/>
    </xf>
    <xf numFmtId="0" fontId="19" fillId="0" borderId="0" xfId="0" applyFont="1" applyAlignment="1">
      <alignment horizontal="left" vertical="center"/>
    </xf>
    <xf numFmtId="0" fontId="18" fillId="0" borderId="0" xfId="0" applyFont="1">
      <alignment vertical="center"/>
    </xf>
    <xf numFmtId="0" fontId="20" fillId="0" borderId="0" xfId="0" applyFont="1" applyAlignment="1">
      <alignment horizontal="left" vertical="center"/>
    </xf>
    <xf numFmtId="0" fontId="21" fillId="0" borderId="0" xfId="0" applyFont="1">
      <alignment vertical="center"/>
    </xf>
    <xf numFmtId="0" fontId="19" fillId="0" borderId="0" xfId="0" applyFont="1" applyAlignment="1">
      <alignment horizontal="left" vertical="top"/>
    </xf>
    <xf numFmtId="0" fontId="0" fillId="0" borderId="0" xfId="0" applyAlignment="1"/>
    <xf numFmtId="0" fontId="21" fillId="0" borderId="0" xfId="0" applyFont="1" applyAlignment="1"/>
    <xf numFmtId="0" fontId="22" fillId="0" borderId="0" xfId="0" applyFont="1">
      <alignment vertical="center"/>
    </xf>
    <xf numFmtId="0" fontId="3" fillId="0" borderId="0" xfId="0" applyFont="1">
      <alignment vertical="center"/>
    </xf>
    <xf numFmtId="0" fontId="21" fillId="0" borderId="0" xfId="0" applyFont="1" applyAlignment="1">
      <alignment horizontal="left"/>
    </xf>
    <xf numFmtId="0" fontId="21" fillId="0" borderId="0" xfId="0" applyFont="1" applyAlignment="1">
      <alignment vertical="top"/>
    </xf>
    <xf numFmtId="0" fontId="0" fillId="0" borderId="0" xfId="0" applyAlignment="1">
      <alignment vertical="top"/>
    </xf>
    <xf numFmtId="0" fontId="23" fillId="0" borderId="0" xfId="0" applyFont="1" applyAlignment="1">
      <alignment horizontal="left" vertical="center"/>
    </xf>
    <xf numFmtId="0" fontId="0" fillId="0" borderId="0" xfId="0" applyBorder="1" applyAlignment="1">
      <alignment vertical="center"/>
    </xf>
    <xf numFmtId="0" fontId="12" fillId="0" borderId="0" xfId="0" applyFont="1" applyFill="1" applyBorder="1" applyAlignment="1">
      <alignment vertical="center" wrapText="1"/>
    </xf>
    <xf numFmtId="0" fontId="17" fillId="0" borderId="0" xfId="3" applyFont="1" applyFill="1" applyBorder="1" applyAlignment="1">
      <alignment horizontal="center" vertical="center" wrapText="1"/>
    </xf>
    <xf numFmtId="0" fontId="0" fillId="0" borderId="0" xfId="0" applyFill="1">
      <alignment vertical="center"/>
    </xf>
    <xf numFmtId="0" fontId="24" fillId="0" borderId="0" xfId="0" applyFont="1" applyAlignment="1">
      <alignment horizontal="left" vertical="center"/>
    </xf>
    <xf numFmtId="0" fontId="25" fillId="0" borderId="0" xfId="0" applyFont="1" applyAlignment="1">
      <alignment horizontal="left" vertical="center"/>
    </xf>
    <xf numFmtId="0" fontId="27" fillId="8" borderId="0" xfId="3" applyFont="1" applyFill="1" applyBorder="1" applyAlignment="1">
      <alignment horizontal="left" vertical="center" wrapText="1"/>
    </xf>
    <xf numFmtId="0" fontId="29" fillId="8" borderId="48" xfId="0" applyFont="1" applyFill="1" applyBorder="1">
      <alignment vertical="center"/>
    </xf>
    <xf numFmtId="0" fontId="3" fillId="8" borderId="0" xfId="0" applyFont="1" applyFill="1">
      <alignment vertical="center"/>
    </xf>
    <xf numFmtId="0" fontId="8" fillId="8" borderId="0" xfId="0" applyFont="1" applyFill="1">
      <alignment vertical="center"/>
    </xf>
    <xf numFmtId="0" fontId="8" fillId="8" borderId="0" xfId="0" applyFont="1" applyFill="1" applyAlignment="1">
      <alignment horizontal="center" vertical="center"/>
    </xf>
    <xf numFmtId="0" fontId="7" fillId="8" borderId="0" xfId="0" applyFont="1" applyFill="1">
      <alignment vertical="center"/>
    </xf>
    <xf numFmtId="0" fontId="10" fillId="8" borderId="51" xfId="0" applyFont="1" applyFill="1" applyBorder="1">
      <alignment vertical="center"/>
    </xf>
    <xf numFmtId="0" fontId="31" fillId="8" borderId="53" xfId="0" applyFont="1" applyFill="1" applyBorder="1">
      <alignment vertical="center"/>
    </xf>
    <xf numFmtId="0" fontId="9" fillId="0" borderId="0" xfId="0" applyFont="1">
      <alignment vertical="center"/>
    </xf>
    <xf numFmtId="0" fontId="8" fillId="0" borderId="0" xfId="0" applyFont="1" applyAlignment="1">
      <alignment horizontal="right" vertical="center"/>
    </xf>
    <xf numFmtId="38" fontId="33" fillId="0" borderId="9" xfId="1" applyFont="1" applyFill="1" applyBorder="1" applyAlignment="1">
      <alignment horizontal="left" vertical="center" wrapText="1"/>
    </xf>
    <xf numFmtId="38" fontId="33" fillId="0" borderId="6" xfId="1" applyFont="1" applyFill="1" applyBorder="1" applyAlignment="1">
      <alignment horizontal="left" vertical="center" wrapText="1"/>
    </xf>
    <xf numFmtId="38" fontId="33" fillId="0" borderId="6" xfId="1" applyFont="1" applyFill="1" applyBorder="1" applyAlignment="1">
      <alignment vertical="center" wrapText="1"/>
    </xf>
    <xf numFmtId="38" fontId="33" fillId="0" borderId="6" xfId="1" applyFont="1" applyFill="1" applyBorder="1" applyAlignment="1">
      <alignment vertical="center" wrapText="1" shrinkToFit="1"/>
    </xf>
    <xf numFmtId="38" fontId="33" fillId="0" borderId="7" xfId="1" applyFont="1" applyFill="1" applyBorder="1" applyAlignment="1">
      <alignment vertical="center" wrapText="1"/>
    </xf>
    <xf numFmtId="38" fontId="33" fillId="5" borderId="14" xfId="1" applyFont="1" applyFill="1" applyBorder="1" applyAlignment="1">
      <alignment horizontal="left" vertical="center"/>
    </xf>
    <xf numFmtId="38" fontId="34" fillId="5" borderId="32" xfId="1" applyFont="1" applyFill="1" applyBorder="1" applyAlignment="1">
      <alignment vertical="center" wrapText="1"/>
    </xf>
    <xf numFmtId="38" fontId="3" fillId="5" borderId="1" xfId="1" applyFont="1" applyFill="1" applyBorder="1" applyAlignment="1">
      <alignment vertical="center" wrapText="1"/>
    </xf>
    <xf numFmtId="0" fontId="34" fillId="5" borderId="15" xfId="0" applyFont="1" applyFill="1" applyBorder="1" applyAlignment="1">
      <alignment horizontal="center" vertical="center" wrapText="1"/>
    </xf>
    <xf numFmtId="0" fontId="34" fillId="0" borderId="18" xfId="0" applyFont="1" applyBorder="1" applyAlignment="1">
      <alignment vertical="center" wrapText="1"/>
    </xf>
    <xf numFmtId="0" fontId="34" fillId="7" borderId="76" xfId="0" applyFont="1" applyFill="1" applyBorder="1" applyAlignment="1">
      <alignment horizontal="center" vertical="center" shrinkToFit="1"/>
    </xf>
    <xf numFmtId="0" fontId="3" fillId="7" borderId="77" xfId="0" applyFont="1" applyFill="1" applyBorder="1" applyAlignment="1">
      <alignment vertical="center" wrapText="1"/>
    </xf>
    <xf numFmtId="0" fontId="3" fillId="7" borderId="77" xfId="0" applyFont="1" applyFill="1" applyBorder="1">
      <alignment vertical="center"/>
    </xf>
    <xf numFmtId="38" fontId="3" fillId="7" borderId="77" xfId="1" applyFont="1" applyFill="1" applyBorder="1">
      <alignment vertical="center"/>
    </xf>
    <xf numFmtId="38" fontId="3" fillId="7" borderId="78" xfId="1" applyFont="1" applyFill="1" applyBorder="1">
      <alignment vertical="center"/>
    </xf>
    <xf numFmtId="38" fontId="4" fillId="0" borderId="2" xfId="1" applyFont="1" applyFill="1" applyBorder="1" applyAlignment="1">
      <alignment horizontal="right" vertical="center"/>
    </xf>
    <xf numFmtId="38" fontId="3" fillId="0" borderId="25" xfId="0" applyNumberFormat="1" applyFont="1" applyBorder="1">
      <alignment vertical="center"/>
    </xf>
    <xf numFmtId="0" fontId="34" fillId="5" borderId="15" xfId="0" applyFont="1" applyFill="1" applyBorder="1" applyAlignment="1">
      <alignment horizontal="center" vertical="center"/>
    </xf>
    <xf numFmtId="0" fontId="34" fillId="0" borderId="20" xfId="0" applyFont="1" applyBorder="1" applyAlignment="1">
      <alignment vertical="center" wrapText="1"/>
    </xf>
    <xf numFmtId="0" fontId="34" fillId="7" borderId="80" xfId="0" applyFont="1" applyFill="1" applyBorder="1" applyAlignment="1">
      <alignment horizontal="center" vertical="center" shrinkToFit="1"/>
    </xf>
    <xf numFmtId="38" fontId="3" fillId="7" borderId="81" xfId="1" applyFont="1" applyFill="1" applyBorder="1">
      <alignment vertical="center"/>
    </xf>
    <xf numFmtId="0" fontId="3" fillId="0" borderId="26" xfId="0" applyFont="1" applyBorder="1">
      <alignment vertical="center"/>
    </xf>
    <xf numFmtId="0" fontId="34" fillId="7" borderId="82" xfId="0" applyFont="1" applyFill="1" applyBorder="1" applyAlignment="1">
      <alignment horizontal="center" vertical="center" shrinkToFit="1"/>
    </xf>
    <xf numFmtId="38" fontId="4" fillId="0" borderId="41" xfId="1" applyFont="1" applyFill="1" applyBorder="1" applyAlignment="1">
      <alignment horizontal="right" vertical="center"/>
    </xf>
    <xf numFmtId="0" fontId="34" fillId="5" borderId="16" xfId="0" applyFont="1" applyFill="1" applyBorder="1" applyAlignment="1">
      <alignment horizontal="center" vertical="center"/>
    </xf>
    <xf numFmtId="0" fontId="34" fillId="0" borderId="22" xfId="0" applyFont="1" applyBorder="1" applyAlignment="1">
      <alignment vertical="center" wrapText="1"/>
    </xf>
    <xf numFmtId="0" fontId="34" fillId="7" borderId="83" xfId="0" applyFont="1" applyFill="1" applyBorder="1" applyAlignment="1">
      <alignment horizontal="center" vertical="center" shrinkToFit="1"/>
    </xf>
    <xf numFmtId="0" fontId="3" fillId="7" borderId="84" xfId="0" applyFont="1" applyFill="1" applyBorder="1" applyAlignment="1">
      <alignment vertical="center" wrapText="1"/>
    </xf>
    <xf numFmtId="0" fontId="3" fillId="7" borderId="84" xfId="0" applyFont="1" applyFill="1" applyBorder="1">
      <alignment vertical="center"/>
    </xf>
    <xf numFmtId="38" fontId="3" fillId="7" borderId="84" xfId="1" applyFont="1" applyFill="1" applyBorder="1">
      <alignment vertical="center"/>
    </xf>
    <xf numFmtId="38" fontId="3" fillId="7" borderId="85" xfId="1" applyFont="1" applyFill="1" applyBorder="1">
      <alignment vertical="center"/>
    </xf>
    <xf numFmtId="0" fontId="3" fillId="0" borderId="27" xfId="0" applyFont="1" applyBorder="1">
      <alignment vertical="center"/>
    </xf>
    <xf numFmtId="0" fontId="33" fillId="2" borderId="14" xfId="0" applyFont="1" applyFill="1" applyBorder="1" applyAlignment="1">
      <alignment horizontal="left" vertical="center"/>
    </xf>
    <xf numFmtId="0" fontId="34" fillId="2" borderId="1" xfId="0" applyFont="1" applyFill="1" applyBorder="1" applyAlignment="1">
      <alignment vertical="center" wrapText="1"/>
    </xf>
    <xf numFmtId="0" fontId="3" fillId="2" borderId="0" xfId="0" applyFont="1" applyFill="1" applyAlignment="1">
      <alignment vertical="center" wrapText="1"/>
    </xf>
    <xf numFmtId="0" fontId="3" fillId="2" borderId="0" xfId="0" applyFont="1" applyFill="1">
      <alignment vertical="center"/>
    </xf>
    <xf numFmtId="38" fontId="3" fillId="2" borderId="0" xfId="1" applyFont="1" applyFill="1" applyBorder="1">
      <alignment vertical="center"/>
    </xf>
    <xf numFmtId="38" fontId="33" fillId="7" borderId="87" xfId="1" applyFont="1" applyFill="1" applyBorder="1" applyAlignment="1">
      <alignment vertical="center" wrapText="1"/>
    </xf>
    <xf numFmtId="38" fontId="33" fillId="7" borderId="91" xfId="1" applyFont="1" applyFill="1" applyBorder="1" applyAlignment="1">
      <alignment vertical="center" wrapText="1"/>
    </xf>
    <xf numFmtId="0" fontId="33" fillId="6" borderId="14" xfId="0" applyFont="1" applyFill="1" applyBorder="1" applyAlignment="1">
      <alignment horizontal="left" vertical="center"/>
    </xf>
    <xf numFmtId="49" fontId="34" fillId="6" borderId="68" xfId="0" applyNumberFormat="1" applyFont="1" applyFill="1" applyBorder="1" applyAlignment="1">
      <alignment horizontal="left" vertical="center" wrapText="1"/>
    </xf>
    <xf numFmtId="49" fontId="3" fillId="6" borderId="0" xfId="0" applyNumberFormat="1" applyFont="1" applyFill="1" applyAlignment="1">
      <alignment horizontal="left" vertical="center" wrapText="1"/>
    </xf>
    <xf numFmtId="49" fontId="3" fillId="6" borderId="1" xfId="0" applyNumberFormat="1" applyFont="1" applyFill="1" applyBorder="1">
      <alignment vertical="center"/>
    </xf>
    <xf numFmtId="49" fontId="3" fillId="6" borderId="0" xfId="1" applyNumberFormat="1" applyFont="1" applyFill="1" applyBorder="1">
      <alignment vertical="center"/>
    </xf>
    <xf numFmtId="49" fontId="3" fillId="6" borderId="68" xfId="1" applyNumberFormat="1" applyFont="1" applyFill="1" applyBorder="1">
      <alignment vertical="center"/>
    </xf>
    <xf numFmtId="0" fontId="34" fillId="6" borderId="15" xfId="0" applyFont="1" applyFill="1" applyBorder="1" applyAlignment="1">
      <alignment horizontal="center" vertical="center"/>
    </xf>
    <xf numFmtId="0" fontId="34" fillId="7" borderId="87" xfId="0" applyFont="1" applyFill="1" applyBorder="1" applyAlignment="1">
      <alignment horizontal="center" vertical="center" shrinkToFit="1"/>
    </xf>
    <xf numFmtId="38" fontId="6" fillId="3" borderId="79" xfId="1" applyFont="1" applyFill="1" applyBorder="1">
      <alignment vertical="center"/>
    </xf>
    <xf numFmtId="38" fontId="6" fillId="3" borderId="19" xfId="1" applyFont="1" applyFill="1" applyBorder="1">
      <alignment vertical="center"/>
    </xf>
    <xf numFmtId="38" fontId="6" fillId="3" borderId="38" xfId="1" applyFont="1" applyFill="1" applyBorder="1">
      <alignment vertical="center"/>
    </xf>
    <xf numFmtId="38" fontId="6" fillId="3" borderId="21" xfId="1" applyFont="1" applyFill="1" applyBorder="1">
      <alignment vertical="center"/>
    </xf>
    <xf numFmtId="0" fontId="34" fillId="6" borderId="16" xfId="0" applyFont="1" applyFill="1" applyBorder="1" applyAlignment="1">
      <alignment horizontal="center" vertical="center"/>
    </xf>
    <xf numFmtId="38" fontId="6" fillId="3" borderId="86" xfId="1" applyFont="1" applyFill="1" applyBorder="1">
      <alignment vertical="center"/>
    </xf>
    <xf numFmtId="38" fontId="6" fillId="3" borderId="23" xfId="1" applyFont="1" applyFill="1" applyBorder="1">
      <alignment vertical="center"/>
    </xf>
    <xf numFmtId="0" fontId="35" fillId="0" borderId="16" xfId="0" applyFont="1" applyBorder="1">
      <alignment vertical="center"/>
    </xf>
    <xf numFmtId="0" fontId="3" fillId="0" borderId="3" xfId="0" applyFont="1" applyBorder="1">
      <alignment vertical="center"/>
    </xf>
    <xf numFmtId="0" fontId="3" fillId="0" borderId="10" xfId="0" applyFont="1" applyBorder="1">
      <alignment vertical="center"/>
    </xf>
    <xf numFmtId="38" fontId="6" fillId="0" borderId="10" xfId="1" applyFont="1" applyFill="1" applyBorder="1">
      <alignment vertical="center"/>
    </xf>
    <xf numFmtId="0" fontId="6" fillId="0" borderId="10" xfId="0" applyFont="1" applyBorder="1">
      <alignment vertical="center"/>
    </xf>
    <xf numFmtId="0" fontId="3" fillId="0" borderId="59" xfId="0" applyFont="1" applyBorder="1">
      <alignment vertical="center"/>
    </xf>
    <xf numFmtId="38" fontId="32" fillId="7" borderId="98" xfId="0" applyNumberFormat="1" applyFont="1" applyFill="1" applyBorder="1">
      <alignment vertical="center"/>
    </xf>
    <xf numFmtId="38" fontId="3" fillId="0" borderId="0" xfId="0" applyNumberFormat="1" applyFont="1">
      <alignment vertical="center"/>
    </xf>
    <xf numFmtId="0" fontId="5" fillId="0" borderId="0" xfId="0" applyFont="1">
      <alignment vertical="center"/>
    </xf>
    <xf numFmtId="38" fontId="32" fillId="0" borderId="6" xfId="1" applyFont="1" applyFill="1" applyBorder="1" applyAlignment="1">
      <alignment horizontal="left" vertical="center" wrapText="1"/>
    </xf>
    <xf numFmtId="38" fontId="32" fillId="0" borderId="6" xfId="1" applyFont="1" applyFill="1" applyBorder="1" applyAlignment="1">
      <alignment vertical="center" wrapText="1"/>
    </xf>
    <xf numFmtId="38" fontId="33" fillId="0" borderId="17" xfId="1" applyFont="1" applyFill="1" applyBorder="1" applyAlignment="1">
      <alignment vertical="center" wrapText="1"/>
    </xf>
    <xf numFmtId="38" fontId="33" fillId="0" borderId="30" xfId="1" applyFont="1" applyFill="1" applyBorder="1" applyAlignment="1">
      <alignment vertical="center" wrapText="1"/>
    </xf>
    <xf numFmtId="38" fontId="36" fillId="0" borderId="31" xfId="1" applyFont="1" applyFill="1" applyBorder="1" applyAlignment="1">
      <alignment horizontal="left" vertical="center"/>
    </xf>
    <xf numFmtId="38" fontId="36" fillId="0" borderId="32" xfId="1" applyFont="1" applyFill="1" applyBorder="1" applyAlignment="1">
      <alignment vertical="center" wrapText="1"/>
    </xf>
    <xf numFmtId="38" fontId="3" fillId="7" borderId="99" xfId="1" applyFont="1" applyFill="1" applyBorder="1" applyAlignment="1">
      <alignment horizontal="center" vertical="center" shrinkToFit="1"/>
    </xf>
    <xf numFmtId="38" fontId="3" fillId="7" borderId="100" xfId="1" applyFont="1" applyFill="1" applyBorder="1" applyAlignment="1">
      <alignment vertical="center" wrapText="1"/>
    </xf>
    <xf numFmtId="38" fontId="3" fillId="3" borderId="32" xfId="1" applyFont="1" applyFill="1" applyBorder="1" applyAlignment="1">
      <alignment vertical="center" wrapText="1"/>
    </xf>
    <xf numFmtId="38" fontId="36" fillId="4" borderId="56" xfId="1" applyFont="1" applyFill="1" applyBorder="1" applyAlignment="1">
      <alignment horizontal="left" vertical="center"/>
    </xf>
    <xf numFmtId="38" fontId="36" fillId="4" borderId="4" xfId="1" applyFont="1" applyFill="1" applyBorder="1" applyAlignment="1">
      <alignment vertical="center" wrapText="1"/>
    </xf>
    <xf numFmtId="38" fontId="3" fillId="4" borderId="0" xfId="1" applyFont="1" applyFill="1" applyBorder="1" applyAlignment="1">
      <alignment vertical="center" wrapText="1"/>
    </xf>
    <xf numFmtId="38" fontId="36" fillId="0" borderId="18" xfId="1" applyFont="1" applyFill="1" applyBorder="1" applyAlignment="1">
      <alignment vertical="center" shrinkToFit="1"/>
    </xf>
    <xf numFmtId="38" fontId="3" fillId="7" borderId="87" xfId="1" applyFont="1" applyFill="1" applyBorder="1" applyAlignment="1">
      <alignment horizontal="center" vertical="center" shrinkToFit="1"/>
    </xf>
    <xf numFmtId="38" fontId="3" fillId="7" borderId="77" xfId="1" applyFont="1" applyFill="1" applyBorder="1" applyAlignment="1">
      <alignment vertical="center" wrapText="1"/>
    </xf>
    <xf numFmtId="38" fontId="36" fillId="0" borderId="45" xfId="1" applyFont="1" applyFill="1" applyBorder="1" applyAlignment="1">
      <alignment vertical="center" shrinkToFit="1"/>
    </xf>
    <xf numFmtId="38" fontId="3" fillId="7" borderId="80" xfId="1" applyFont="1" applyFill="1" applyBorder="1" applyAlignment="1">
      <alignment horizontal="center" vertical="center" shrinkToFit="1"/>
    </xf>
    <xf numFmtId="38" fontId="36" fillId="0" borderId="20" xfId="1" applyFont="1" applyFill="1" applyBorder="1" applyAlignment="1">
      <alignment vertical="center" shrinkToFit="1"/>
    </xf>
    <xf numFmtId="38" fontId="3" fillId="7" borderId="82" xfId="1" applyFont="1" applyFill="1" applyBorder="1" applyAlignment="1">
      <alignment horizontal="center" vertical="center" shrinkToFit="1"/>
    </xf>
    <xf numFmtId="38" fontId="36" fillId="0" borderId="22" xfId="1" applyFont="1" applyFill="1" applyBorder="1" applyAlignment="1">
      <alignment vertical="center" shrinkToFit="1"/>
    </xf>
    <xf numFmtId="38" fontId="3" fillId="7" borderId="83" xfId="1" applyFont="1" applyFill="1" applyBorder="1" applyAlignment="1">
      <alignment horizontal="center" vertical="center" shrinkToFit="1"/>
    </xf>
    <xf numFmtId="38" fontId="3" fillId="7" borderId="84" xfId="1" applyFont="1" applyFill="1" applyBorder="1" applyAlignment="1">
      <alignment vertical="center" wrapText="1"/>
    </xf>
    <xf numFmtId="38" fontId="3" fillId="3" borderId="28" xfId="1" applyFont="1" applyFill="1" applyBorder="1" applyAlignment="1">
      <alignment vertical="center" wrapText="1"/>
    </xf>
    <xf numFmtId="0" fontId="35" fillId="0" borderId="12" xfId="0" applyFont="1" applyBorder="1">
      <alignment vertical="center"/>
    </xf>
    <xf numFmtId="0" fontId="3" fillId="0" borderId="33" xfId="0" applyFont="1" applyBorder="1">
      <alignment vertical="center"/>
    </xf>
    <xf numFmtId="0" fontId="3" fillId="0" borderId="17" xfId="0" applyFont="1" applyBorder="1">
      <alignment vertical="center"/>
    </xf>
    <xf numFmtId="38" fontId="3" fillId="0" borderId="101" xfId="1" applyFont="1" applyFill="1" applyBorder="1">
      <alignment vertical="center"/>
    </xf>
    <xf numFmtId="38" fontId="33" fillId="0" borderId="17" xfId="1" applyFont="1" applyFill="1" applyBorder="1" applyAlignment="1">
      <alignment vertical="center" wrapText="1" shrinkToFit="1"/>
    </xf>
    <xf numFmtId="0" fontId="3" fillId="0" borderId="101" xfId="0" applyFont="1" applyBorder="1">
      <alignment vertical="center"/>
    </xf>
    <xf numFmtId="0" fontId="37" fillId="0" borderId="0" xfId="0" applyFont="1">
      <alignment vertical="center"/>
    </xf>
    <xf numFmtId="38" fontId="3" fillId="0" borderId="7" xfId="1" applyFont="1" applyFill="1" applyBorder="1" applyAlignment="1">
      <alignment vertical="center" wrapText="1"/>
    </xf>
    <xf numFmtId="38" fontId="32" fillId="0" borderId="9" xfId="1" applyFont="1" applyFill="1" applyBorder="1" applyAlignment="1">
      <alignment horizontal="left" vertical="center" wrapText="1"/>
    </xf>
    <xf numFmtId="38" fontId="34" fillId="2" borderId="15" xfId="1" applyFont="1" applyFill="1" applyBorder="1" applyAlignment="1">
      <alignment horizontal="left" vertical="center"/>
    </xf>
    <xf numFmtId="38" fontId="32" fillId="0" borderId="9" xfId="1" applyFont="1" applyFill="1" applyBorder="1" applyAlignment="1">
      <alignment horizontal="left" vertical="center" wrapText="1"/>
    </xf>
    <xf numFmtId="38" fontId="34" fillId="2" borderId="15" xfId="1" applyFont="1" applyFill="1" applyBorder="1" applyAlignment="1">
      <alignment horizontal="left" vertical="center"/>
    </xf>
    <xf numFmtId="38" fontId="3" fillId="0" borderId="7" xfId="1" applyFont="1" applyFill="1" applyBorder="1" applyAlignment="1">
      <alignment vertical="center" wrapText="1"/>
    </xf>
    <xf numFmtId="0" fontId="38" fillId="0" borderId="0" xfId="0" applyFont="1">
      <alignment vertical="center"/>
    </xf>
    <xf numFmtId="38" fontId="39" fillId="0" borderId="6" xfId="1" applyFont="1" applyFill="1" applyBorder="1" applyAlignment="1">
      <alignment vertical="center" wrapText="1" shrinkToFit="1"/>
    </xf>
    <xf numFmtId="38" fontId="3" fillId="0" borderId="103" xfId="1" applyFont="1" applyFill="1" applyBorder="1" applyAlignment="1">
      <alignment vertical="center" wrapText="1"/>
    </xf>
    <xf numFmtId="38" fontId="3" fillId="0" borderId="104" xfId="1" applyFont="1" applyFill="1" applyBorder="1" applyAlignment="1">
      <alignment vertical="center" wrapText="1"/>
    </xf>
    <xf numFmtId="38" fontId="3" fillId="0" borderId="105" xfId="1" applyFont="1" applyFill="1" applyBorder="1" applyAlignment="1">
      <alignment vertical="center" wrapText="1"/>
    </xf>
    <xf numFmtId="0" fontId="3" fillId="0" borderId="0" xfId="0" applyFont="1" applyAlignment="1">
      <alignment vertical="center" wrapText="1"/>
    </xf>
    <xf numFmtId="38" fontId="6" fillId="7" borderId="94" xfId="1" applyFont="1" applyFill="1" applyBorder="1" applyAlignment="1">
      <alignment vertical="center" wrapText="1"/>
    </xf>
    <xf numFmtId="38" fontId="3" fillId="0" borderId="25" xfId="1" applyFont="1" applyFill="1" applyBorder="1">
      <alignment vertical="center"/>
    </xf>
    <xf numFmtId="38" fontId="3" fillId="0" borderId="24" xfId="1" applyFont="1" applyFill="1" applyBorder="1" applyAlignment="1">
      <alignment vertical="center" wrapText="1"/>
    </xf>
    <xf numFmtId="38" fontId="3" fillId="0" borderId="17" xfId="0" applyNumberFormat="1" applyFont="1" applyBorder="1">
      <alignment vertical="center"/>
    </xf>
    <xf numFmtId="38" fontId="3" fillId="7" borderId="71" xfId="1" applyFont="1" applyFill="1" applyBorder="1" applyAlignment="1">
      <alignment vertical="center" wrapText="1"/>
    </xf>
    <xf numFmtId="38" fontId="3" fillId="3" borderId="37" xfId="1" applyFont="1" applyFill="1" applyBorder="1" applyAlignment="1">
      <alignment vertical="center" wrapText="1"/>
    </xf>
    <xf numFmtId="38" fontId="3" fillId="3" borderId="6" xfId="1" applyFont="1" applyFill="1" applyBorder="1" applyAlignment="1">
      <alignment vertical="center" wrapText="1"/>
    </xf>
    <xf numFmtId="38" fontId="3" fillId="3" borderId="7" xfId="1" applyFont="1" applyFill="1" applyBorder="1" applyAlignment="1">
      <alignment vertical="center" wrapText="1"/>
    </xf>
    <xf numFmtId="38" fontId="3" fillId="3" borderId="104" xfId="1" applyFont="1" applyFill="1" applyBorder="1" applyAlignment="1">
      <alignment vertical="center" wrapText="1"/>
    </xf>
    <xf numFmtId="38" fontId="3" fillId="3" borderId="106" xfId="1" applyFont="1" applyFill="1" applyBorder="1" applyAlignment="1">
      <alignment vertical="center" wrapText="1"/>
    </xf>
    <xf numFmtId="38" fontId="3" fillId="7" borderId="107" xfId="1" applyFont="1" applyFill="1" applyBorder="1" applyAlignment="1">
      <alignment vertical="center" wrapText="1"/>
    </xf>
    <xf numFmtId="38" fontId="3" fillId="3" borderId="40" xfId="1" applyFont="1" applyFill="1" applyBorder="1" applyAlignment="1">
      <alignment vertical="center" wrapText="1"/>
    </xf>
    <xf numFmtId="38" fontId="3" fillId="7" borderId="45" xfId="1" applyFont="1" applyFill="1" applyBorder="1" applyAlignment="1">
      <alignment vertical="center" wrapText="1"/>
    </xf>
    <xf numFmtId="38" fontId="3" fillId="7" borderId="20" xfId="1" applyFont="1" applyFill="1" applyBorder="1" applyAlignment="1">
      <alignment vertical="center" wrapText="1"/>
    </xf>
    <xf numFmtId="38" fontId="3" fillId="3" borderId="38" xfId="1" applyFont="1" applyFill="1" applyBorder="1" applyAlignment="1">
      <alignment vertical="center" wrapText="1"/>
    </xf>
    <xf numFmtId="38" fontId="3" fillId="7" borderId="108" xfId="1" applyFont="1" applyFill="1" applyBorder="1" applyAlignment="1">
      <alignment vertical="center" wrapText="1"/>
    </xf>
    <xf numFmtId="38" fontId="3" fillId="3" borderId="86" xfId="1" applyFont="1" applyFill="1" applyBorder="1" applyAlignment="1">
      <alignment vertical="center" wrapText="1"/>
    </xf>
    <xf numFmtId="0" fontId="41" fillId="0" borderId="109" xfId="0" applyFont="1" applyBorder="1">
      <alignment vertical="center"/>
    </xf>
    <xf numFmtId="0" fontId="3" fillId="0" borderId="110" xfId="0" applyFont="1" applyBorder="1">
      <alignment vertical="center"/>
    </xf>
    <xf numFmtId="38" fontId="33" fillId="0" borderId="1" xfId="1" applyFont="1" applyFill="1" applyBorder="1" applyAlignment="1">
      <alignment horizontal="left" vertical="center" wrapText="1"/>
    </xf>
    <xf numFmtId="0" fontId="30" fillId="0" borderId="71" xfId="0" applyFont="1" applyBorder="1">
      <alignment vertical="center"/>
    </xf>
    <xf numFmtId="0" fontId="3" fillId="0" borderId="72" xfId="0" applyFont="1" applyBorder="1">
      <alignment vertical="center"/>
    </xf>
    <xf numFmtId="38" fontId="34" fillId="0" borderId="14" xfId="1" applyFont="1" applyFill="1" applyBorder="1" applyAlignment="1">
      <alignment horizontal="left" vertical="center"/>
    </xf>
    <xf numFmtId="38" fontId="34" fillId="0" borderId="1" xfId="1" applyFont="1" applyFill="1" applyBorder="1" applyAlignment="1">
      <alignment horizontal="left" vertical="center"/>
    </xf>
    <xf numFmtId="38" fontId="34" fillId="0" borderId="15" xfId="1" applyFont="1" applyFill="1" applyBorder="1" applyAlignment="1">
      <alignment horizontal="left" vertical="center"/>
    </xf>
    <xf numFmtId="38" fontId="34" fillId="0" borderId="0" xfId="1" applyFont="1" applyFill="1" applyBorder="1" applyAlignment="1">
      <alignment horizontal="left" vertical="center"/>
    </xf>
    <xf numFmtId="38" fontId="34" fillId="0" borderId="16" xfId="1" applyFont="1" applyFill="1" applyBorder="1" applyAlignment="1">
      <alignment horizontal="left" vertical="center"/>
    </xf>
    <xf numFmtId="38" fontId="34" fillId="0" borderId="3" xfId="1" applyFont="1" applyFill="1" applyBorder="1" applyAlignment="1">
      <alignment horizontal="left" vertical="center"/>
    </xf>
    <xf numFmtId="38" fontId="6" fillId="0" borderId="10" xfId="0" applyNumberFormat="1" applyFont="1" applyBorder="1">
      <alignment vertical="center"/>
    </xf>
    <xf numFmtId="0" fontId="4" fillId="0" borderId="0" xfId="0" applyFont="1" applyAlignment="1">
      <alignment vertical="center" shrinkToFit="1"/>
    </xf>
    <xf numFmtId="0" fontId="15" fillId="9" borderId="65" xfId="2" applyFont="1" applyBorder="1" applyAlignment="1">
      <alignment horizontal="center" vertical="center"/>
    </xf>
    <xf numFmtId="0" fontId="16" fillId="0" borderId="65" xfId="3" applyFont="1" applyBorder="1" applyAlignment="1">
      <alignment horizontal="center" vertical="center"/>
    </xf>
    <xf numFmtId="0" fontId="15" fillId="0" borderId="57" xfId="0" applyFont="1" applyBorder="1" applyAlignment="1">
      <alignment horizontal="center" vertical="center"/>
    </xf>
    <xf numFmtId="0" fontId="15" fillId="0" borderId="4" xfId="0" applyFont="1" applyBorder="1" applyAlignment="1">
      <alignment horizontal="center" vertical="center"/>
    </xf>
    <xf numFmtId="0" fontId="15" fillId="0" borderId="66" xfId="0" applyFont="1" applyBorder="1" applyAlignment="1">
      <alignment horizontal="center" vertical="center"/>
    </xf>
    <xf numFmtId="0" fontId="15" fillId="0" borderId="58" xfId="0" applyFont="1" applyBorder="1" applyAlignment="1">
      <alignment horizontal="center" vertical="center"/>
    </xf>
    <xf numFmtId="0" fontId="15" fillId="0" borderId="0" xfId="0" applyFont="1" applyBorder="1" applyAlignment="1">
      <alignment horizontal="center" vertical="center"/>
    </xf>
    <xf numFmtId="0" fontId="15" fillId="0" borderId="62" xfId="0" applyFont="1" applyBorder="1" applyAlignment="1">
      <alignment horizontal="center" vertical="center"/>
    </xf>
    <xf numFmtId="0" fontId="15" fillId="0" borderId="67" xfId="0" applyFont="1" applyBorder="1" applyAlignment="1">
      <alignment horizontal="center" vertical="center"/>
    </xf>
    <xf numFmtId="0" fontId="15" fillId="0" borderId="68" xfId="0" applyFont="1" applyBorder="1" applyAlignment="1">
      <alignment horizontal="center" vertical="center"/>
    </xf>
    <xf numFmtId="0" fontId="15" fillId="0" borderId="69" xfId="0" applyFont="1" applyBorder="1" applyAlignment="1">
      <alignment horizontal="center" vertical="center"/>
    </xf>
    <xf numFmtId="0" fontId="15" fillId="0" borderId="57" xfId="0" applyFont="1" applyFill="1" applyBorder="1" applyAlignment="1">
      <alignment horizontal="center" vertical="center" wrapText="1"/>
    </xf>
    <xf numFmtId="0" fontId="15" fillId="0" borderId="4" xfId="0" applyFont="1" applyFill="1" applyBorder="1" applyAlignment="1">
      <alignment horizontal="center" vertical="center" wrapText="1"/>
    </xf>
    <xf numFmtId="0" fontId="15" fillId="0" borderId="66" xfId="0" applyFont="1" applyFill="1" applyBorder="1" applyAlignment="1">
      <alignment horizontal="center" vertical="center" wrapText="1"/>
    </xf>
    <xf numFmtId="0" fontId="15" fillId="0" borderId="58"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2" xfId="0" applyFont="1" applyFill="1" applyBorder="1" applyAlignment="1">
      <alignment horizontal="center" vertical="center" wrapText="1"/>
    </xf>
    <xf numFmtId="0" fontId="15" fillId="0" borderId="67" xfId="0" applyFont="1" applyFill="1" applyBorder="1" applyAlignment="1">
      <alignment horizontal="center" vertical="center" wrapText="1"/>
    </xf>
    <xf numFmtId="0" fontId="15" fillId="0" borderId="68" xfId="0" applyFont="1" applyFill="1" applyBorder="1" applyAlignment="1">
      <alignment horizontal="center" vertical="center" wrapText="1"/>
    </xf>
    <xf numFmtId="0" fontId="15" fillId="0" borderId="69" xfId="0" applyFont="1" applyFill="1" applyBorder="1" applyAlignment="1">
      <alignment horizontal="center" vertical="center" wrapText="1"/>
    </xf>
    <xf numFmtId="0" fontId="12" fillId="8" borderId="0" xfId="0" applyFont="1" applyFill="1" applyBorder="1" applyAlignment="1">
      <alignment horizontal="center" vertical="center" wrapText="1"/>
    </xf>
    <xf numFmtId="0" fontId="26" fillId="7" borderId="57" xfId="0" applyFont="1" applyFill="1" applyBorder="1" applyAlignment="1">
      <alignment horizontal="center" vertical="center" wrapText="1"/>
    </xf>
    <xf numFmtId="0" fontId="26" fillId="7" borderId="4" xfId="0" applyFont="1" applyFill="1" applyBorder="1" applyAlignment="1">
      <alignment horizontal="center" vertical="center"/>
    </xf>
    <xf numFmtId="0" fontId="26" fillId="7" borderId="66" xfId="0" applyFont="1" applyFill="1" applyBorder="1" applyAlignment="1">
      <alignment horizontal="center" vertical="center"/>
    </xf>
    <xf numFmtId="0" fontId="26" fillId="7" borderId="58" xfId="0" applyFont="1" applyFill="1" applyBorder="1" applyAlignment="1">
      <alignment horizontal="center" vertical="center"/>
    </xf>
    <xf numFmtId="0" fontId="26" fillId="7" borderId="0" xfId="0" applyFont="1" applyFill="1" applyBorder="1" applyAlignment="1">
      <alignment horizontal="center" vertical="center"/>
    </xf>
    <xf numFmtId="0" fontId="26" fillId="7" borderId="62" xfId="0" applyFont="1" applyFill="1" applyBorder="1" applyAlignment="1">
      <alignment horizontal="center" vertical="center"/>
    </xf>
    <xf numFmtId="0" fontId="26" fillId="7" borderId="67" xfId="0" applyFont="1" applyFill="1" applyBorder="1" applyAlignment="1">
      <alignment horizontal="center" vertical="center"/>
    </xf>
    <xf numFmtId="0" fontId="26" fillId="7" borderId="68" xfId="0" applyFont="1" applyFill="1" applyBorder="1" applyAlignment="1">
      <alignment horizontal="center" vertical="center"/>
    </xf>
    <xf numFmtId="0" fontId="26" fillId="7" borderId="69" xfId="0" applyFont="1" applyFill="1" applyBorder="1" applyAlignment="1">
      <alignment horizontal="center" vertical="center"/>
    </xf>
    <xf numFmtId="0" fontId="15" fillId="7" borderId="2" xfId="2" applyFont="1" applyFill="1" applyBorder="1" applyAlignment="1">
      <alignment horizontal="center" vertical="center"/>
    </xf>
    <xf numFmtId="0" fontId="15" fillId="7" borderId="60" xfId="2" applyFont="1" applyFill="1" applyBorder="1" applyAlignment="1">
      <alignment horizontal="center" vertical="center"/>
    </xf>
    <xf numFmtId="0" fontId="15" fillId="7" borderId="70" xfId="2" applyFont="1" applyFill="1" applyBorder="1" applyAlignment="1">
      <alignment horizontal="center" vertical="center"/>
    </xf>
    <xf numFmtId="0" fontId="14" fillId="7" borderId="57" xfId="0" applyFont="1" applyFill="1" applyBorder="1" applyAlignment="1">
      <alignment horizontal="center" vertical="center" wrapText="1"/>
    </xf>
    <xf numFmtId="0" fontId="14" fillId="7" borderId="4" xfId="0" applyFont="1" applyFill="1" applyBorder="1" applyAlignment="1">
      <alignment horizontal="center" vertical="center" wrapText="1"/>
    </xf>
    <xf numFmtId="0" fontId="14" fillId="7" borderId="66" xfId="0" applyFont="1" applyFill="1" applyBorder="1" applyAlignment="1">
      <alignment horizontal="center" vertical="center" wrapText="1"/>
    </xf>
    <xf numFmtId="0" fontId="14" fillId="7" borderId="58" xfId="0" applyFont="1" applyFill="1" applyBorder="1" applyAlignment="1">
      <alignment horizontal="center" vertical="center" wrapText="1"/>
    </xf>
    <xf numFmtId="0" fontId="14" fillId="7" borderId="0" xfId="0" applyFont="1" applyFill="1" applyBorder="1" applyAlignment="1">
      <alignment horizontal="center" vertical="center" wrapText="1"/>
    </xf>
    <xf numFmtId="0" fontId="14" fillId="7" borderId="62" xfId="0" applyFont="1" applyFill="1" applyBorder="1" applyAlignment="1">
      <alignment horizontal="center" vertical="center" wrapText="1"/>
    </xf>
    <xf numFmtId="0" fontId="14" fillId="7" borderId="67" xfId="0" applyFont="1" applyFill="1" applyBorder="1" applyAlignment="1">
      <alignment horizontal="center" vertical="center" wrapText="1"/>
    </xf>
    <xf numFmtId="0" fontId="14" fillId="7" borderId="68" xfId="0" applyFont="1" applyFill="1" applyBorder="1" applyAlignment="1">
      <alignment horizontal="center" vertical="center" wrapText="1"/>
    </xf>
    <xf numFmtId="0" fontId="14" fillId="7" borderId="69" xfId="0" applyFont="1" applyFill="1" applyBorder="1" applyAlignment="1">
      <alignment horizontal="center" vertical="center" wrapText="1"/>
    </xf>
    <xf numFmtId="0" fontId="45" fillId="8" borderId="0" xfId="3" applyFont="1" applyFill="1" applyBorder="1" applyAlignment="1">
      <alignment horizontal="left" vertical="center" wrapText="1"/>
    </xf>
    <xf numFmtId="0" fontId="26" fillId="8" borderId="0" xfId="0" applyFont="1" applyFill="1" applyBorder="1" applyAlignment="1">
      <alignment vertical="center" wrapText="1"/>
    </xf>
    <xf numFmtId="0" fontId="15" fillId="0" borderId="65" xfId="0" applyFont="1" applyFill="1" applyBorder="1" applyAlignment="1">
      <alignment horizontal="center" vertical="center" wrapText="1"/>
    </xf>
    <xf numFmtId="0" fontId="16" fillId="0" borderId="65" xfId="3" applyFont="1" applyFill="1" applyBorder="1" applyAlignment="1">
      <alignment horizontal="center" vertical="center"/>
    </xf>
    <xf numFmtId="0" fontId="15" fillId="11" borderId="65" xfId="0" applyFont="1" applyFill="1" applyBorder="1" applyAlignment="1">
      <alignment vertical="center"/>
    </xf>
    <xf numFmtId="0" fontId="15" fillId="7" borderId="65" xfId="2" applyFont="1" applyFill="1" applyBorder="1" applyAlignment="1">
      <alignment horizontal="center" vertical="center"/>
    </xf>
    <xf numFmtId="0" fontId="16" fillId="0" borderId="57" xfId="3" applyFont="1" applyFill="1" applyBorder="1" applyAlignment="1">
      <alignment horizontal="center" vertical="center"/>
    </xf>
    <xf numFmtId="0" fontId="16" fillId="0" borderId="4" xfId="3" applyFont="1" applyFill="1" applyBorder="1" applyAlignment="1">
      <alignment horizontal="center" vertical="center"/>
    </xf>
    <xf numFmtId="0" fontId="16" fillId="0" borderId="66" xfId="3" applyFont="1" applyFill="1" applyBorder="1" applyAlignment="1">
      <alignment horizontal="center" vertical="center"/>
    </xf>
    <xf numFmtId="0" fontId="16" fillId="0" borderId="67" xfId="3" applyFont="1" applyFill="1" applyBorder="1" applyAlignment="1">
      <alignment horizontal="center" vertical="center"/>
    </xf>
    <xf numFmtId="0" fontId="16" fillId="0" borderId="68" xfId="3" applyFont="1" applyFill="1" applyBorder="1" applyAlignment="1">
      <alignment horizontal="center" vertical="center"/>
    </xf>
    <xf numFmtId="0" fontId="16" fillId="0" borderId="69" xfId="3" applyFont="1" applyFill="1" applyBorder="1" applyAlignment="1">
      <alignment horizontal="center" vertical="center"/>
    </xf>
    <xf numFmtId="0" fontId="32" fillId="7" borderId="73" xfId="0" applyFont="1" applyFill="1" applyBorder="1" applyAlignment="1">
      <alignment horizontal="center" vertical="center" wrapText="1"/>
    </xf>
    <xf numFmtId="0" fontId="32" fillId="7" borderId="74" xfId="0" applyFont="1" applyFill="1" applyBorder="1" applyAlignment="1">
      <alignment horizontal="center" vertical="center" wrapText="1"/>
    </xf>
    <xf numFmtId="0" fontId="32" fillId="7" borderId="75" xfId="0" applyFont="1" applyFill="1" applyBorder="1" applyAlignment="1">
      <alignment horizontal="center" vertical="center" wrapText="1"/>
    </xf>
    <xf numFmtId="0" fontId="30" fillId="7" borderId="71" xfId="0" applyFont="1" applyFill="1" applyBorder="1" applyAlignment="1">
      <alignment horizontal="center" vertical="center"/>
    </xf>
    <xf numFmtId="0" fontId="30" fillId="7" borderId="72" xfId="0" applyFont="1" applyFill="1" applyBorder="1" applyAlignment="1">
      <alignment horizontal="center" vertical="center"/>
    </xf>
    <xf numFmtId="0" fontId="32" fillId="0" borderId="14" xfId="0" applyFont="1" applyBorder="1" applyAlignment="1">
      <alignment horizontal="center" vertical="center"/>
    </xf>
    <xf numFmtId="0" fontId="32" fillId="0" borderId="1" xfId="0" applyFont="1" applyBorder="1" applyAlignment="1">
      <alignment horizontal="center" vertical="center"/>
    </xf>
    <xf numFmtId="0" fontId="32" fillId="0" borderId="15" xfId="0" applyFont="1" applyBorder="1" applyAlignment="1">
      <alignment horizontal="center" vertical="center"/>
    </xf>
    <xf numFmtId="0" fontId="32" fillId="0" borderId="0" xfId="0" applyFont="1" applyAlignment="1">
      <alignment horizontal="center" vertical="center"/>
    </xf>
    <xf numFmtId="0" fontId="32" fillId="0" borderId="16" xfId="0" applyFont="1" applyBorder="1" applyAlignment="1">
      <alignment horizontal="center" vertical="center"/>
    </xf>
    <xf numFmtId="0" fontId="32" fillId="0" borderId="3" xfId="0" applyFont="1" applyBorder="1" applyAlignment="1">
      <alignment horizontal="center" vertical="center"/>
    </xf>
    <xf numFmtId="0" fontId="32" fillId="7" borderId="73" xfId="0" applyFont="1" applyFill="1" applyBorder="1">
      <alignment vertical="center"/>
    </xf>
    <xf numFmtId="0" fontId="32" fillId="7" borderId="74" xfId="0" applyFont="1" applyFill="1" applyBorder="1">
      <alignment vertical="center"/>
    </xf>
    <xf numFmtId="0" fontId="32" fillId="7" borderId="75" xfId="0" applyFont="1" applyFill="1" applyBorder="1">
      <alignment vertical="center"/>
    </xf>
    <xf numFmtId="38" fontId="32" fillId="0" borderId="5" xfId="1" applyFont="1" applyFill="1" applyBorder="1" applyAlignment="1">
      <alignment horizontal="left" vertical="center" wrapText="1"/>
    </xf>
    <xf numFmtId="38" fontId="32" fillId="0" borderId="9" xfId="1" applyFont="1" applyFill="1" applyBorder="1" applyAlignment="1">
      <alignment horizontal="left" vertical="center" wrapText="1"/>
    </xf>
    <xf numFmtId="0" fontId="6" fillId="0" borderId="12" xfId="0" applyFont="1" applyBorder="1" applyAlignment="1">
      <alignment horizontal="left" vertical="center" wrapText="1"/>
    </xf>
    <xf numFmtId="0" fontId="6" fillId="0" borderId="13" xfId="0" applyFont="1" applyBorder="1" applyAlignment="1">
      <alignment horizontal="left" vertical="center" wrapText="1"/>
    </xf>
    <xf numFmtId="38" fontId="34" fillId="7" borderId="88" xfId="1" applyFont="1" applyFill="1" applyBorder="1" applyAlignment="1">
      <alignment horizontal="center" vertical="center" shrinkToFit="1"/>
    </xf>
    <xf numFmtId="38" fontId="34" fillId="7" borderId="58" xfId="1" applyFont="1" applyFill="1" applyBorder="1" applyAlignment="1">
      <alignment horizontal="center" vertical="center" shrinkToFit="1"/>
    </xf>
    <xf numFmtId="38" fontId="34" fillId="7" borderId="95" xfId="1" applyFont="1" applyFill="1" applyBorder="1" applyAlignment="1">
      <alignment horizontal="center" vertical="center" shrinkToFit="1"/>
    </xf>
    <xf numFmtId="38" fontId="3" fillId="7" borderId="89" xfId="1" applyFont="1" applyFill="1" applyBorder="1" applyAlignment="1">
      <alignment horizontal="center" vertical="center" wrapText="1"/>
    </xf>
    <xf numFmtId="38" fontId="3" fillId="7" borderId="92" xfId="1" applyFont="1" applyFill="1" applyBorder="1" applyAlignment="1">
      <alignment horizontal="center" vertical="center" wrapText="1"/>
    </xf>
    <xf numFmtId="38" fontId="3" fillId="7" borderId="96" xfId="1" applyFont="1" applyFill="1" applyBorder="1" applyAlignment="1">
      <alignment horizontal="center" vertical="center" wrapText="1"/>
    </xf>
    <xf numFmtId="38" fontId="6" fillId="3" borderId="4" xfId="1" applyFont="1" applyFill="1" applyBorder="1" applyAlignment="1">
      <alignment horizontal="center" vertical="center" wrapText="1"/>
    </xf>
    <xf numFmtId="38" fontId="6" fillId="3" borderId="0" xfId="1" applyFont="1" applyFill="1" applyBorder="1" applyAlignment="1">
      <alignment horizontal="center" vertical="center" wrapText="1"/>
    </xf>
    <xf numFmtId="38" fontId="6" fillId="3" borderId="3" xfId="1" applyFont="1" applyFill="1" applyBorder="1" applyAlignment="1">
      <alignment horizontal="center" vertical="center" wrapText="1"/>
    </xf>
    <xf numFmtId="38" fontId="3" fillId="7" borderId="90" xfId="1" applyFont="1" applyFill="1" applyBorder="1" applyAlignment="1">
      <alignment horizontal="center" vertical="center" wrapText="1"/>
    </xf>
    <xf numFmtId="38" fontId="3" fillId="7" borderId="93" xfId="1" applyFont="1" applyFill="1" applyBorder="1" applyAlignment="1">
      <alignment horizontal="center" vertical="center" wrapText="1"/>
    </xf>
    <xf numFmtId="38" fontId="3" fillId="7" borderId="97" xfId="1" applyFont="1" applyFill="1" applyBorder="1" applyAlignment="1">
      <alignment horizontal="center" vertical="center" wrapText="1"/>
    </xf>
    <xf numFmtId="38" fontId="3" fillId="7" borderId="88" xfId="1" applyFont="1" applyFill="1" applyBorder="1" applyAlignment="1">
      <alignment vertical="center" wrapText="1"/>
    </xf>
    <xf numFmtId="38" fontId="3" fillId="7" borderId="58" xfId="1" applyFont="1" applyFill="1" applyBorder="1" applyAlignment="1">
      <alignment vertical="center" wrapText="1"/>
    </xf>
    <xf numFmtId="38" fontId="3" fillId="7" borderId="95" xfId="1" applyFont="1" applyFill="1" applyBorder="1" applyAlignment="1">
      <alignment vertical="center" wrapText="1"/>
    </xf>
    <xf numFmtId="38" fontId="3" fillId="0" borderId="4" xfId="1" applyFont="1" applyFill="1" applyBorder="1" applyAlignment="1">
      <alignment horizontal="right" vertical="center" wrapText="1"/>
    </xf>
    <xf numFmtId="38" fontId="3" fillId="0" borderId="0" xfId="1" applyFont="1" applyFill="1" applyBorder="1" applyAlignment="1">
      <alignment horizontal="right" vertical="center" wrapText="1"/>
    </xf>
    <xf numFmtId="38" fontId="3" fillId="0" borderId="3" xfId="1" applyFont="1" applyFill="1" applyBorder="1" applyAlignment="1">
      <alignment horizontal="right" vertical="center" wrapText="1"/>
    </xf>
    <xf numFmtId="38" fontId="3" fillId="0" borderId="2" xfId="1" applyFont="1" applyFill="1" applyBorder="1" applyAlignment="1">
      <alignment horizontal="right" vertical="center" wrapText="1"/>
    </xf>
    <xf numFmtId="38" fontId="3" fillId="0" borderId="60" xfId="1" applyFont="1" applyFill="1" applyBorder="1" applyAlignment="1">
      <alignment horizontal="right" vertical="center" wrapText="1"/>
    </xf>
    <xf numFmtId="38" fontId="3" fillId="0" borderId="10" xfId="1" applyFont="1" applyFill="1" applyBorder="1" applyAlignment="1">
      <alignment horizontal="right" vertical="center" wrapText="1"/>
    </xf>
    <xf numFmtId="38" fontId="3" fillId="0" borderId="8" xfId="1" applyFont="1" applyFill="1" applyBorder="1" applyAlignment="1">
      <alignment horizontal="right" vertical="center" wrapText="1"/>
    </xf>
    <xf numFmtId="38" fontId="3" fillId="0" borderId="61" xfId="1" applyFont="1" applyFill="1" applyBorder="1" applyAlignment="1">
      <alignment horizontal="right" vertical="center" wrapText="1"/>
    </xf>
    <xf numFmtId="38" fontId="3" fillId="0" borderId="11" xfId="1" applyFont="1" applyFill="1" applyBorder="1" applyAlignment="1">
      <alignment horizontal="right" vertical="center" wrapText="1"/>
    </xf>
    <xf numFmtId="38" fontId="34" fillId="2" borderId="15" xfId="1" applyFont="1" applyFill="1" applyBorder="1" applyAlignment="1">
      <alignment horizontal="left" vertical="center"/>
    </xf>
    <xf numFmtId="38" fontId="34" fillId="2" borderId="16" xfId="1" applyFont="1" applyFill="1" applyBorder="1" applyAlignment="1">
      <alignment horizontal="left" vertical="center"/>
    </xf>
    <xf numFmtId="38" fontId="42" fillId="10" borderId="93" xfId="0" applyNumberFormat="1" applyFont="1" applyFill="1" applyBorder="1" applyAlignment="1">
      <alignment horizontal="center" vertical="center"/>
    </xf>
    <xf numFmtId="0" fontId="42" fillId="10" borderId="113" xfId="0" applyFont="1" applyFill="1" applyBorder="1" applyAlignment="1">
      <alignment horizontal="center" vertical="center"/>
    </xf>
    <xf numFmtId="0" fontId="42" fillId="10" borderId="93" xfId="0" applyFont="1" applyFill="1" applyBorder="1" applyAlignment="1">
      <alignment horizontal="center" vertical="center"/>
    </xf>
    <xf numFmtId="0" fontId="42" fillId="10" borderId="97" xfId="0" applyFont="1" applyFill="1" applyBorder="1" applyAlignment="1">
      <alignment horizontal="center" vertical="center"/>
    </xf>
    <xf numFmtId="0" fontId="42" fillId="10" borderId="117" xfId="0" applyFont="1" applyFill="1" applyBorder="1" applyAlignment="1">
      <alignment horizontal="center" vertical="center"/>
    </xf>
    <xf numFmtId="0" fontId="35" fillId="0" borderId="102" xfId="0" applyFont="1" applyBorder="1" applyAlignment="1">
      <alignment horizontal="left" vertical="center"/>
    </xf>
    <xf numFmtId="0" fontId="35" fillId="0" borderId="12" xfId="0" applyFont="1" applyBorder="1" applyAlignment="1">
      <alignment horizontal="left" vertical="center"/>
    </xf>
    <xf numFmtId="38" fontId="40" fillId="7" borderId="73" xfId="1" applyFont="1" applyFill="1" applyBorder="1" applyAlignment="1">
      <alignment horizontal="right" vertical="center" wrapText="1"/>
    </xf>
    <xf numFmtId="38" fontId="40" fillId="7" borderId="74" xfId="1" applyFont="1" applyFill="1" applyBorder="1" applyAlignment="1">
      <alignment horizontal="right" vertical="center" wrapText="1"/>
    </xf>
    <xf numFmtId="38" fontId="40" fillId="7" borderId="75" xfId="1" applyFont="1" applyFill="1" applyBorder="1" applyAlignment="1">
      <alignment horizontal="right" vertical="center" wrapText="1"/>
    </xf>
    <xf numFmtId="38" fontId="40" fillId="7" borderId="93" xfId="1" applyFont="1" applyFill="1" applyBorder="1" applyAlignment="1">
      <alignment horizontal="right" vertical="center" wrapText="1"/>
    </xf>
    <xf numFmtId="38" fontId="33" fillId="0" borderId="29" xfId="1" applyFont="1" applyFill="1" applyBorder="1" applyAlignment="1">
      <alignment horizontal="left" vertical="center" wrapText="1"/>
    </xf>
    <xf numFmtId="38" fontId="33" fillId="0" borderId="30" xfId="1" applyFont="1" applyFill="1" applyBorder="1" applyAlignment="1">
      <alignment horizontal="left" vertical="center" wrapText="1"/>
    </xf>
    <xf numFmtId="38" fontId="3" fillId="7" borderId="111" xfId="1" applyFont="1" applyFill="1" applyBorder="1" applyAlignment="1">
      <alignment horizontal="center" vertical="center" shrinkToFit="1"/>
    </xf>
    <xf numFmtId="38" fontId="3" fillId="7" borderId="114" xfId="1" applyFont="1" applyFill="1" applyBorder="1" applyAlignment="1">
      <alignment horizontal="center" vertical="center" shrinkToFit="1"/>
    </xf>
    <xf numFmtId="38" fontId="3" fillId="7" borderId="115" xfId="1" applyFont="1" applyFill="1" applyBorder="1" applyAlignment="1">
      <alignment horizontal="center" vertical="center" shrinkToFit="1"/>
    </xf>
    <xf numFmtId="38" fontId="3" fillId="7" borderId="112" xfId="1" applyFont="1" applyFill="1" applyBorder="1" applyAlignment="1">
      <alignment vertical="center" wrapText="1"/>
    </xf>
    <xf numFmtId="38" fontId="3" fillId="7" borderId="60" xfId="1" applyFont="1" applyFill="1" applyBorder="1" applyAlignment="1">
      <alignment vertical="center" wrapText="1"/>
    </xf>
    <xf numFmtId="38" fontId="3" fillId="7" borderId="116" xfId="1" applyFont="1" applyFill="1" applyBorder="1" applyAlignment="1">
      <alignment vertical="center" wrapText="1"/>
    </xf>
    <xf numFmtId="38" fontId="3" fillId="7" borderId="89" xfId="1" applyFont="1" applyFill="1" applyBorder="1" applyAlignment="1">
      <alignment vertical="center" wrapText="1"/>
    </xf>
    <xf numFmtId="38" fontId="3" fillId="7" borderId="92" xfId="1" applyFont="1" applyFill="1" applyBorder="1" applyAlignment="1">
      <alignment vertical="center" wrapText="1"/>
    </xf>
    <xf numFmtId="38" fontId="3" fillId="7" borderId="96" xfId="1" applyFont="1" applyFill="1" applyBorder="1" applyAlignment="1">
      <alignment vertical="center" wrapText="1"/>
    </xf>
    <xf numFmtId="38" fontId="3" fillId="0" borderId="37" xfId="1" applyFont="1" applyFill="1" applyBorder="1" applyAlignment="1">
      <alignment vertical="center" wrapText="1"/>
    </xf>
    <xf numFmtId="38" fontId="3" fillId="0" borderId="62" xfId="1" applyFont="1" applyFill="1" applyBorder="1" applyAlignment="1">
      <alignment vertical="center" wrapText="1"/>
    </xf>
    <xf numFmtId="38" fontId="3" fillId="0" borderId="63" xfId="1" applyFont="1" applyFill="1" applyBorder="1" applyAlignment="1">
      <alignment vertical="center" wrapText="1"/>
    </xf>
    <xf numFmtId="38" fontId="3" fillId="0" borderId="6" xfId="1" applyFont="1" applyFill="1" applyBorder="1" applyAlignment="1">
      <alignment vertical="center" wrapText="1"/>
    </xf>
    <xf numFmtId="38" fontId="3" fillId="0" borderId="60" xfId="1" applyFont="1" applyFill="1" applyBorder="1" applyAlignment="1">
      <alignment vertical="center" wrapText="1"/>
    </xf>
    <xf numFmtId="38" fontId="3" fillId="0" borderId="10" xfId="1" applyFont="1" applyFill="1" applyBorder="1" applyAlignment="1">
      <alignment vertical="center" wrapText="1"/>
    </xf>
    <xf numFmtId="38" fontId="3" fillId="0" borderId="7" xfId="1" applyFont="1" applyFill="1" applyBorder="1" applyAlignment="1">
      <alignment vertical="center" wrapText="1"/>
    </xf>
    <xf numFmtId="38" fontId="3" fillId="0" borderId="61" xfId="1" applyFont="1" applyFill="1" applyBorder="1" applyAlignment="1">
      <alignment vertical="center" wrapText="1"/>
    </xf>
    <xf numFmtId="38" fontId="3" fillId="0" borderId="0" xfId="1" applyFont="1" applyFill="1" applyBorder="1" applyAlignment="1">
      <alignment horizontal="left" vertical="center" wrapText="1"/>
    </xf>
    <xf numFmtId="38" fontId="3" fillId="7" borderId="89" xfId="1" applyFont="1" applyFill="1" applyBorder="1" applyAlignment="1">
      <alignment horizontal="left" vertical="center" wrapText="1"/>
    </xf>
    <xf numFmtId="38" fontId="3" fillId="7" borderId="92" xfId="1" applyFont="1" applyFill="1" applyBorder="1" applyAlignment="1">
      <alignment horizontal="left" vertical="center" wrapText="1"/>
    </xf>
    <xf numFmtId="38" fontId="3" fillId="7" borderId="96" xfId="1" applyFont="1" applyFill="1" applyBorder="1" applyAlignment="1">
      <alignment horizontal="left" vertical="center" wrapText="1"/>
    </xf>
    <xf numFmtId="38" fontId="6" fillId="3" borderId="4" xfId="1" applyFont="1" applyFill="1" applyBorder="1" applyAlignment="1">
      <alignment horizontal="left" vertical="center" wrapText="1"/>
    </xf>
    <xf numFmtId="38" fontId="6" fillId="3" borderId="0" xfId="1" applyFont="1" applyFill="1" applyBorder="1" applyAlignment="1">
      <alignment horizontal="left" vertical="center" wrapText="1"/>
    </xf>
    <xf numFmtId="38" fontId="6" fillId="3" borderId="3" xfId="1" applyFont="1" applyFill="1" applyBorder="1" applyAlignment="1">
      <alignment horizontal="left" vertical="center" wrapText="1"/>
    </xf>
    <xf numFmtId="38" fontId="3" fillId="7" borderId="90" xfId="1" applyFont="1" applyFill="1" applyBorder="1" applyAlignment="1">
      <alignment horizontal="right" vertical="center" wrapText="1"/>
    </xf>
    <xf numFmtId="38" fontId="3" fillId="7" borderId="93" xfId="1" applyFont="1" applyFill="1" applyBorder="1" applyAlignment="1">
      <alignment horizontal="right" vertical="center" wrapText="1"/>
    </xf>
    <xf numFmtId="38" fontId="3" fillId="7" borderId="97" xfId="1" applyFont="1" applyFill="1" applyBorder="1" applyAlignment="1">
      <alignment horizontal="right" vertical="center" wrapText="1"/>
    </xf>
    <xf numFmtId="38" fontId="3" fillId="7" borderId="89" xfId="1" applyFont="1" applyFill="1" applyBorder="1" applyAlignment="1">
      <alignment horizontal="right" vertical="center" wrapText="1"/>
    </xf>
    <xf numFmtId="38" fontId="3" fillId="7" borderId="92" xfId="1" applyFont="1" applyFill="1" applyBorder="1" applyAlignment="1">
      <alignment horizontal="right" vertical="center" wrapText="1"/>
    </xf>
    <xf numFmtId="38" fontId="3" fillId="7" borderId="96" xfId="1" applyFont="1" applyFill="1" applyBorder="1" applyAlignment="1">
      <alignment horizontal="right" vertical="center" wrapText="1"/>
    </xf>
  </cellXfs>
  <cellStyles count="4">
    <cellStyle name="ハイパーリンク" xfId="3" builtinId="8"/>
    <cellStyle name="メモ" xfId="2" builtinId="10"/>
    <cellStyle name="桁区切り" xfId="1" builtinId="6"/>
    <cellStyle name="標準" xfId="0" builtinId="0"/>
  </cellStyles>
  <dxfs count="180">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s>
  <tableStyles count="0" defaultTableStyle="TableStyleMedium2" defaultPivotStyle="PivotStyleLight16"/>
  <colors>
    <mruColors>
      <color rgb="FFD1AEF0"/>
      <color rgb="FFF09EB3"/>
      <color rgb="FFCFCCFC"/>
      <color rgb="FFFCE1D8"/>
      <color rgb="FFFFCCFF"/>
      <color rgb="FFCCFFFF"/>
      <color rgb="FFCCFFCC"/>
      <color rgb="FFFFD5D6"/>
      <color rgb="FFE1FDD7"/>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0.xml.rels><?xml version="1.0" encoding="UTF-8" standalone="yes"?>
<Relationships xmlns="http://schemas.openxmlformats.org/package/2006/relationships"><Relationship Id="rId1" Type="http://schemas.openxmlformats.org/officeDocument/2006/relationships/image" Target="../media/image16.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7.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8.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9.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5.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22.png"/></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1" Type="http://schemas.openxmlformats.org/officeDocument/2006/relationships/image" Target="../media/image9.png"/></Relationships>
</file>

<file path=xl/drawings/_rels/drawing4.xml.rels><?xml version="1.0" encoding="UTF-8" standalone="yes"?>
<Relationships xmlns="http://schemas.openxmlformats.org/package/2006/relationships"><Relationship Id="rId1" Type="http://schemas.openxmlformats.org/officeDocument/2006/relationships/image" Target="../media/image10.png"/></Relationships>
</file>

<file path=xl/drawings/_rels/drawing5.xml.rels><?xml version="1.0" encoding="UTF-8" standalone="yes"?>
<Relationships xmlns="http://schemas.openxmlformats.org/package/2006/relationships"><Relationship Id="rId1" Type="http://schemas.openxmlformats.org/officeDocument/2006/relationships/image" Target="../media/image1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2.png"/></Relationships>
</file>

<file path=xl/drawings/_rels/drawing7.xml.rels><?xml version="1.0" encoding="UTF-8" standalone="yes"?>
<Relationships xmlns="http://schemas.openxmlformats.org/package/2006/relationships"><Relationship Id="rId1" Type="http://schemas.openxmlformats.org/officeDocument/2006/relationships/image" Target="../media/image13.png"/></Relationships>
</file>

<file path=xl/drawings/_rels/drawing8.xml.rels><?xml version="1.0" encoding="UTF-8" standalone="yes"?>
<Relationships xmlns="http://schemas.openxmlformats.org/package/2006/relationships"><Relationship Id="rId1" Type="http://schemas.openxmlformats.org/officeDocument/2006/relationships/image" Target="../media/image14.png"/></Relationships>
</file>

<file path=xl/drawings/_rels/drawing9.xml.rels><?xml version="1.0" encoding="UTF-8" standalone="yes"?>
<Relationships xmlns="http://schemas.openxmlformats.org/package/2006/relationships"><Relationship Id="rId1" Type="http://schemas.openxmlformats.org/officeDocument/2006/relationships/image" Target="../media/image15.png"/></Relationships>
</file>

<file path=xl/drawings/drawing1.xml><?xml version="1.0" encoding="utf-8"?>
<xdr:wsDr xmlns:xdr="http://schemas.openxmlformats.org/drawingml/2006/spreadsheetDrawing" xmlns:a="http://schemas.openxmlformats.org/drawingml/2006/main">
  <xdr:twoCellAnchor>
    <xdr:from>
      <xdr:col>6</xdr:col>
      <xdr:colOff>141392</xdr:colOff>
      <xdr:row>5</xdr:row>
      <xdr:rowOff>162558</xdr:rowOff>
    </xdr:from>
    <xdr:to>
      <xdr:col>6</xdr:col>
      <xdr:colOff>527260</xdr:colOff>
      <xdr:row>7</xdr:row>
      <xdr:rowOff>33654</xdr:rowOff>
    </xdr:to>
    <xdr:sp macro="" textlink="">
      <xdr:nvSpPr>
        <xdr:cNvPr id="2" name="矢印: 左 1">
          <a:extLst>
            <a:ext uri="{FF2B5EF4-FFF2-40B4-BE49-F238E27FC236}">
              <a16:creationId xmlns:a16="http://schemas.microsoft.com/office/drawing/2014/main" id="{6BC28FC0-B53D-4676-B7B3-A3BC9B481D75}"/>
            </a:ext>
          </a:extLst>
        </xdr:cNvPr>
        <xdr:cNvSpPr/>
      </xdr:nvSpPr>
      <xdr:spPr>
        <a:xfrm>
          <a:off x="4332392" y="1326725"/>
          <a:ext cx="385868" cy="336762"/>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88407</xdr:colOff>
      <xdr:row>0</xdr:row>
      <xdr:rowOff>62936</xdr:rowOff>
    </xdr:from>
    <xdr:to>
      <xdr:col>2</xdr:col>
      <xdr:colOff>793750</xdr:colOff>
      <xdr:row>2</xdr:row>
      <xdr:rowOff>96096</xdr:rowOff>
    </xdr:to>
    <xdr:sp macro="" textlink="">
      <xdr:nvSpPr>
        <xdr:cNvPr id="3" name="四角形: 角を丸くする 2">
          <a:extLst>
            <a:ext uri="{FF2B5EF4-FFF2-40B4-BE49-F238E27FC236}">
              <a16:creationId xmlns:a16="http://schemas.microsoft.com/office/drawing/2014/main" id="{57AC3E60-5F9B-48A0-A22F-9CE78F6D582F}"/>
            </a:ext>
          </a:extLst>
        </xdr:cNvPr>
        <xdr:cNvSpPr/>
      </xdr:nvSpPr>
      <xdr:spPr>
        <a:xfrm>
          <a:off x="88407" y="62936"/>
          <a:ext cx="1509676" cy="498827"/>
        </a:xfrm>
        <a:prstGeom prst="round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600">
              <a:solidFill>
                <a:schemeClr val="tx1"/>
              </a:solidFill>
            </a:rPr>
            <a:t>R7.6.9</a:t>
          </a:r>
          <a:r>
            <a:rPr kumimoji="1" lang="ja-JP" altLang="en-US" sz="1600">
              <a:solidFill>
                <a:schemeClr val="tx1"/>
              </a:solidFill>
            </a:rPr>
            <a:t>時点版</a:t>
          </a:r>
          <a:endParaRPr kumimoji="1" lang="en-US" altLang="ja-JP" sz="1600">
            <a:solidFill>
              <a:schemeClr val="tx1"/>
            </a:solidFill>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8</xdr:col>
      <xdr:colOff>269474</xdr:colOff>
      <xdr:row>40</xdr:row>
      <xdr:rowOff>25309</xdr:rowOff>
    </xdr:from>
    <xdr:to>
      <xdr:col>9</xdr:col>
      <xdr:colOff>890178</xdr:colOff>
      <xdr:row>42</xdr:row>
      <xdr:rowOff>352778</xdr:rowOff>
    </xdr:to>
    <xdr:sp macro="" textlink="">
      <xdr:nvSpPr>
        <xdr:cNvPr id="2" name="テキスト ボックス 1">
          <a:extLst>
            <a:ext uri="{FF2B5EF4-FFF2-40B4-BE49-F238E27FC236}">
              <a16:creationId xmlns:a16="http://schemas.microsoft.com/office/drawing/2014/main" id="{4F8F8754-B29D-4644-A58E-CCE3AEA0F8A8}"/>
            </a:ext>
          </a:extLst>
        </xdr:cNvPr>
        <xdr:cNvSpPr txBox="1"/>
      </xdr:nvSpPr>
      <xdr:spPr>
        <a:xfrm>
          <a:off x="16185749" y="8393974"/>
          <a:ext cx="2815264" cy="838009"/>
        </a:xfrm>
        <a:prstGeom prst="rect">
          <a:avLst/>
        </a:prstGeom>
        <a:solidFill>
          <a:srgbClr val="FFCCFF"/>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l"/>
          <a:r>
            <a:rPr kumimoji="1" lang="ja-JP" altLang="en-US" sz="1100">
              <a:latin typeface="Meiryo UI" panose="020B0604030504040204" pitchFamily="50" charset="-128"/>
              <a:ea typeface="Meiryo UI" panose="020B0604030504040204" pitchFamily="50" charset="-128"/>
            </a:rPr>
            <a:t>別シートの「付帯経費、</a:t>
          </a:r>
          <a:r>
            <a:rPr kumimoji="1" lang="en-US" altLang="ja-JP" sz="1100">
              <a:latin typeface="Meiryo UI" panose="020B0604030504040204" pitchFamily="50" charset="-128"/>
              <a:ea typeface="Meiryo UI" panose="020B0604030504040204" pitchFamily="50" charset="-128"/>
            </a:rPr>
            <a:t>PC</a:t>
          </a:r>
          <a:r>
            <a:rPr kumimoji="1" lang="ja-JP" altLang="en-US" sz="1100">
              <a:latin typeface="Meiryo UI" panose="020B0604030504040204" pitchFamily="50" charset="-128"/>
              <a:ea typeface="Meiryo UI" panose="020B0604030504040204" pitchFamily="50" charset="-128"/>
            </a:rPr>
            <a:t>等計算表」で</a:t>
          </a:r>
          <a:endParaRPr kumimoji="1" lang="en-US" altLang="ja-JP" sz="1100">
            <a:latin typeface="Meiryo UI" panose="020B0604030504040204" pitchFamily="50" charset="-128"/>
            <a:ea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rPr>
            <a:t>計算した数値を入力してください。</a:t>
          </a:r>
        </a:p>
      </xdr:txBody>
    </xdr:sp>
    <xdr:clientData/>
  </xdr:twoCellAnchor>
  <xdr:twoCellAnchor>
    <xdr:from>
      <xdr:col>8</xdr:col>
      <xdr:colOff>806822</xdr:colOff>
      <xdr:row>72</xdr:row>
      <xdr:rowOff>123264</xdr:rowOff>
    </xdr:from>
    <xdr:to>
      <xdr:col>9</xdr:col>
      <xdr:colOff>1646464</xdr:colOff>
      <xdr:row>74</xdr:row>
      <xdr:rowOff>274431</xdr:rowOff>
    </xdr:to>
    <xdr:sp macro="" textlink="">
      <xdr:nvSpPr>
        <xdr:cNvPr id="3" name="テキスト ボックス 2">
          <a:extLst>
            <a:ext uri="{FF2B5EF4-FFF2-40B4-BE49-F238E27FC236}">
              <a16:creationId xmlns:a16="http://schemas.microsoft.com/office/drawing/2014/main" id="{56BAC2E6-4044-4FB3-A156-E7FB243A88B2}"/>
            </a:ext>
          </a:extLst>
        </xdr:cNvPr>
        <xdr:cNvSpPr txBox="1"/>
      </xdr:nvSpPr>
      <xdr:spPr>
        <a:xfrm>
          <a:off x="16725002" y="18432219"/>
          <a:ext cx="2649392" cy="694092"/>
        </a:xfrm>
        <a:prstGeom prst="rect">
          <a:avLst/>
        </a:prstGeom>
        <a:solidFill>
          <a:srgbClr val="FFCCFF"/>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r>
            <a:rPr kumimoji="1" lang="ja-JP" altLang="en-US" sz="1100">
              <a:latin typeface="Meiryo UI" panose="020B0604030504040204" pitchFamily="50" charset="-128"/>
              <a:ea typeface="Meiryo UI" panose="020B0604030504040204" pitchFamily="50" charset="-128"/>
            </a:rPr>
            <a:t>別シートの「</a:t>
          </a:r>
          <a:r>
            <a:rPr kumimoji="1" lang="ja-JP" altLang="ja-JP" sz="1100">
              <a:solidFill>
                <a:schemeClr val="dk1"/>
              </a:solidFill>
              <a:effectLst/>
              <a:latin typeface="+mn-lt"/>
              <a:ea typeface="+mn-ea"/>
              <a:cs typeface="+mn-cs"/>
            </a:rPr>
            <a:t>付帯経費、</a:t>
          </a:r>
          <a:r>
            <a:rPr kumimoji="1" lang="en-US" altLang="ja-JP" sz="1100">
              <a:solidFill>
                <a:schemeClr val="dk1"/>
              </a:solidFill>
              <a:effectLst/>
              <a:latin typeface="+mn-lt"/>
              <a:ea typeface="+mn-ea"/>
              <a:cs typeface="+mn-cs"/>
            </a:rPr>
            <a:t>PC</a:t>
          </a:r>
          <a:r>
            <a:rPr kumimoji="1" lang="ja-JP" altLang="ja-JP" sz="1100">
              <a:solidFill>
                <a:schemeClr val="dk1"/>
              </a:solidFill>
              <a:effectLst/>
              <a:latin typeface="+mn-lt"/>
              <a:ea typeface="+mn-ea"/>
              <a:cs typeface="+mn-cs"/>
            </a:rPr>
            <a:t>等計算表</a:t>
          </a:r>
          <a:r>
            <a:rPr kumimoji="1" lang="ja-JP" altLang="en-US" sz="1100">
              <a:latin typeface="Meiryo UI" panose="020B0604030504040204" pitchFamily="50" charset="-128"/>
              <a:ea typeface="Meiryo UI" panose="020B0604030504040204" pitchFamily="50" charset="-128"/>
            </a:rPr>
            <a:t>」で</a:t>
          </a:r>
          <a:endParaRPr kumimoji="1" lang="en-US" altLang="ja-JP" sz="1100">
            <a:latin typeface="Meiryo UI" panose="020B0604030504040204" pitchFamily="50" charset="-128"/>
            <a:ea typeface="Meiryo UI" panose="020B0604030504040204" pitchFamily="50" charset="-128"/>
          </a:endParaRPr>
        </a:p>
        <a:p>
          <a:r>
            <a:rPr kumimoji="1" lang="ja-JP" altLang="en-US" sz="1100">
              <a:latin typeface="Meiryo UI" panose="020B0604030504040204" pitchFamily="50" charset="-128"/>
              <a:ea typeface="Meiryo UI" panose="020B0604030504040204" pitchFamily="50" charset="-128"/>
            </a:rPr>
            <a:t>計算した数値を入力してください。</a:t>
          </a:r>
        </a:p>
      </xdr:txBody>
    </xdr:sp>
    <xdr:clientData/>
  </xdr:twoCellAnchor>
  <xdr:twoCellAnchor>
    <xdr:from>
      <xdr:col>2</xdr:col>
      <xdr:colOff>2537787</xdr:colOff>
      <xdr:row>92</xdr:row>
      <xdr:rowOff>68898</xdr:rowOff>
    </xdr:from>
    <xdr:to>
      <xdr:col>2</xdr:col>
      <xdr:colOff>2651134</xdr:colOff>
      <xdr:row>94</xdr:row>
      <xdr:rowOff>258921</xdr:rowOff>
    </xdr:to>
    <xdr:sp macro="" textlink="">
      <xdr:nvSpPr>
        <xdr:cNvPr id="4" name="右中かっこ 3">
          <a:extLst>
            <a:ext uri="{FF2B5EF4-FFF2-40B4-BE49-F238E27FC236}">
              <a16:creationId xmlns:a16="http://schemas.microsoft.com/office/drawing/2014/main" id="{3D858E11-B46D-4847-B6AD-EFD3639830D0}"/>
            </a:ext>
          </a:extLst>
        </xdr:cNvPr>
        <xdr:cNvSpPr/>
      </xdr:nvSpPr>
      <xdr:spPr>
        <a:xfrm>
          <a:off x="3238827" y="25813068"/>
          <a:ext cx="113347" cy="837723"/>
        </a:xfrm>
        <a:prstGeom prst="rightBrace">
          <a:avLst/>
        </a:prstGeom>
        <a:solidFill>
          <a:sysClr val="window" lastClr="FFFFFF"/>
        </a:solidFill>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2714308</xdr:colOff>
      <xdr:row>92</xdr:row>
      <xdr:rowOff>115409</xdr:rowOff>
    </xdr:from>
    <xdr:to>
      <xdr:col>2</xdr:col>
      <xdr:colOff>5257800</xdr:colOff>
      <xdr:row>94</xdr:row>
      <xdr:rowOff>203200</xdr:rowOff>
    </xdr:to>
    <xdr:sp macro="" textlink="">
      <xdr:nvSpPr>
        <xdr:cNvPr id="5" name="テキスト ボックス 4">
          <a:extLst>
            <a:ext uri="{FF2B5EF4-FFF2-40B4-BE49-F238E27FC236}">
              <a16:creationId xmlns:a16="http://schemas.microsoft.com/office/drawing/2014/main" id="{C18258EB-5D63-4603-B595-64879B9A5270}"/>
            </a:ext>
          </a:extLst>
        </xdr:cNvPr>
        <xdr:cNvSpPr txBox="1"/>
      </xdr:nvSpPr>
      <xdr:spPr>
        <a:xfrm>
          <a:off x="3421063" y="25861484"/>
          <a:ext cx="2541587" cy="73930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a:latin typeface="Meiryo UI" panose="020B0604030504040204" pitchFamily="50" charset="-128"/>
              <a:ea typeface="Meiryo UI" panose="020B0604030504040204" pitchFamily="50" charset="-128"/>
            </a:rPr>
            <a:t>※</a:t>
          </a:r>
          <a:r>
            <a:rPr kumimoji="1" lang="ja-JP" altLang="en-US" sz="1200">
              <a:latin typeface="Meiryo UI" panose="020B0604030504040204" pitchFamily="50" charset="-128"/>
              <a:ea typeface="Meiryo UI" panose="020B0604030504040204" pitchFamily="50" charset="-128"/>
            </a:rPr>
            <a:t>①から③の一連の契約が対象であり、</a:t>
          </a:r>
          <a:endParaRPr kumimoji="1" lang="en-US" altLang="ja-JP" sz="1200">
            <a:latin typeface="Meiryo UI" panose="020B0604030504040204" pitchFamily="50" charset="-128"/>
            <a:ea typeface="Meiryo UI" panose="020B0604030504040204" pitchFamily="50" charset="-128"/>
          </a:endParaRPr>
        </a:p>
        <a:p>
          <a:r>
            <a:rPr kumimoji="1" lang="ja-JP" altLang="en-US" sz="1200">
              <a:latin typeface="Meiryo UI" panose="020B0604030504040204" pitchFamily="50" charset="-128"/>
              <a:ea typeface="Meiryo UI" panose="020B0604030504040204" pitchFamily="50" charset="-128"/>
            </a:rPr>
            <a:t>　 いずれかのみの契約の申請は不可</a:t>
          </a:r>
        </a:p>
      </xdr:txBody>
    </xdr:sp>
    <xdr:clientData/>
  </xdr:twoCellAnchor>
  <xdr:twoCellAnchor>
    <xdr:from>
      <xdr:col>10</xdr:col>
      <xdr:colOff>1129393</xdr:colOff>
      <xdr:row>26</xdr:row>
      <xdr:rowOff>95250</xdr:rowOff>
    </xdr:from>
    <xdr:to>
      <xdr:col>11</xdr:col>
      <xdr:colOff>1196068</xdr:colOff>
      <xdr:row>28</xdr:row>
      <xdr:rowOff>153205</xdr:rowOff>
    </xdr:to>
    <xdr:sp macro="" textlink="">
      <xdr:nvSpPr>
        <xdr:cNvPr id="6" name="四角形: 角を丸くする 5">
          <a:extLst>
            <a:ext uri="{FF2B5EF4-FFF2-40B4-BE49-F238E27FC236}">
              <a16:creationId xmlns:a16="http://schemas.microsoft.com/office/drawing/2014/main" id="{1C16B09E-AC30-4658-A8D9-820E7E15750C}"/>
            </a:ext>
          </a:extLst>
        </xdr:cNvPr>
        <xdr:cNvSpPr/>
      </xdr:nvSpPr>
      <xdr:spPr>
        <a:xfrm>
          <a:off x="20499433" y="5320665"/>
          <a:ext cx="1341120" cy="423715"/>
        </a:xfrm>
        <a:prstGeom prst="round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600">
              <a:solidFill>
                <a:schemeClr val="tx1"/>
              </a:solidFill>
            </a:rPr>
            <a:t>R7.6.9</a:t>
          </a:r>
          <a:r>
            <a:rPr kumimoji="1" lang="ja-JP" altLang="en-US" sz="1600">
              <a:solidFill>
                <a:schemeClr val="tx1"/>
              </a:solidFill>
            </a:rPr>
            <a:t>時点版</a:t>
          </a:r>
          <a:endParaRPr kumimoji="1" lang="en-US" altLang="ja-JP" sz="1600">
            <a:solidFill>
              <a:schemeClr val="tx1"/>
            </a:solidFill>
          </a:endParaRPr>
        </a:p>
      </xdr:txBody>
    </xdr:sp>
    <xdr:clientData/>
  </xdr:twoCellAnchor>
  <xdr:twoCellAnchor editAs="oneCell">
    <xdr:from>
      <xdr:col>0</xdr:col>
      <xdr:colOff>0</xdr:colOff>
      <xdr:row>0</xdr:row>
      <xdr:rowOff>0</xdr:rowOff>
    </xdr:from>
    <xdr:to>
      <xdr:col>4</xdr:col>
      <xdr:colOff>898072</xdr:colOff>
      <xdr:row>23</xdr:row>
      <xdr:rowOff>172985</xdr:rowOff>
    </xdr:to>
    <xdr:pic>
      <xdr:nvPicPr>
        <xdr:cNvPr id="7" name="図 6">
          <a:extLst>
            <a:ext uri="{FF2B5EF4-FFF2-40B4-BE49-F238E27FC236}">
              <a16:creationId xmlns:a16="http://schemas.microsoft.com/office/drawing/2014/main" id="{24294F2D-73C5-4E1C-95C8-E0DB4C3CA736}"/>
            </a:ext>
          </a:extLst>
        </xdr:cNvPr>
        <xdr:cNvPicPr>
          <a:picLocks noChangeAspect="1"/>
        </xdr:cNvPicPr>
      </xdr:nvPicPr>
      <xdr:blipFill>
        <a:blip xmlns:r="http://schemas.openxmlformats.org/officeDocument/2006/relationships" r:embed="rId1"/>
        <a:stretch>
          <a:fillRect/>
        </a:stretch>
      </xdr:blipFill>
      <xdr:spPr>
        <a:xfrm>
          <a:off x="0" y="0"/>
          <a:ext cx="8069036" cy="4543055"/>
        </a:xfrm>
        <a:prstGeom prst="rect">
          <a:avLst/>
        </a:prstGeom>
      </xdr:spPr>
    </xdr:pic>
    <xdr:clientData/>
  </xdr:twoCellAnchor>
  <xdr:twoCellAnchor>
    <xdr:from>
      <xdr:col>5</xdr:col>
      <xdr:colOff>13607</xdr:colOff>
      <xdr:row>10</xdr:row>
      <xdr:rowOff>176892</xdr:rowOff>
    </xdr:from>
    <xdr:to>
      <xdr:col>7</xdr:col>
      <xdr:colOff>2119177</xdr:colOff>
      <xdr:row>23</xdr:row>
      <xdr:rowOff>24492</xdr:rowOff>
    </xdr:to>
    <xdr:sp macro="" textlink="">
      <xdr:nvSpPr>
        <xdr:cNvPr id="8" name="テキスト ボックス 7">
          <a:extLst>
            <a:ext uri="{FF2B5EF4-FFF2-40B4-BE49-F238E27FC236}">
              <a16:creationId xmlns:a16="http://schemas.microsoft.com/office/drawing/2014/main" id="{CD2AA1B7-C56E-4633-B8EF-7CDA661A60C4}"/>
            </a:ext>
          </a:extLst>
        </xdr:cNvPr>
        <xdr:cNvSpPr txBox="1"/>
      </xdr:nvSpPr>
      <xdr:spPr>
        <a:xfrm>
          <a:off x="9837964" y="2081892"/>
          <a:ext cx="5602606" cy="2324100"/>
        </a:xfrm>
        <a:prstGeom prst="roundRect">
          <a:avLst/>
        </a:prstGeom>
        <a:solidFill>
          <a:sysClr val="window" lastClr="FFFFFF"/>
        </a:solidFill>
        <a:ln w="76200" cap="flat" cmpd="sng" algn="ctr">
          <a:solidFill>
            <a:srgbClr val="FFFF00"/>
          </a:solidFill>
          <a:prstDash val="solid"/>
          <a:miter lim="800000"/>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2000" b="0" i="0" u="none" strike="noStrike" kern="0" cap="none" spc="0" normalizeH="0" baseline="0" noProof="0">
              <a:ln>
                <a:noFill/>
              </a:ln>
              <a:solidFill>
                <a:srgbClr val="FF0000"/>
              </a:solidFill>
              <a:effectLst/>
              <a:uLnTx/>
              <a:uFillTx/>
              <a:latin typeface="UD デジタル 教科書体 NK-B" panose="02020700000000000000" pitchFamily="18" charset="-128"/>
              <a:ea typeface="UD デジタル 教科書体 NK-B" panose="02020700000000000000" pitchFamily="18" charset="-128"/>
              <a:cs typeface="+mn-cs"/>
            </a:rPr>
            <a:t>★介護テクノロジーの導入支援★</a:t>
          </a:r>
          <a:endParaRPr kumimoji="1" lang="en-US" altLang="ja-JP" sz="2000" b="0" i="0" u="none" strike="noStrike" kern="0" cap="none" spc="0" normalizeH="0" baseline="0" noProof="0">
            <a:ln>
              <a:noFill/>
            </a:ln>
            <a:solidFill>
              <a:srgbClr val="FF0000"/>
            </a:solidFill>
            <a:effectLst/>
            <a:uLnTx/>
            <a:uFillTx/>
            <a:latin typeface="UD デジタル 教科書体 NK-B" panose="02020700000000000000" pitchFamily="18" charset="-128"/>
            <a:ea typeface="UD デジタル 教科書体 NK-B" panose="02020700000000000000" pitchFamily="18"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2000" b="0" i="0" u="none" strike="noStrike" kern="0" cap="none" spc="0" normalizeH="0" baseline="0" noProof="0">
              <a:ln>
                <a:noFill/>
              </a:ln>
              <a:solidFill>
                <a:sysClr val="windowText" lastClr="000000"/>
              </a:solidFill>
              <a:effectLst/>
              <a:uLnTx/>
              <a:uFillTx/>
              <a:latin typeface="UD デジタル 教科書体 NK-B" panose="02020700000000000000" pitchFamily="18" charset="-128"/>
              <a:ea typeface="UD デジタル 教科書体 NK-B" panose="02020700000000000000" pitchFamily="18" charset="-128"/>
              <a:cs typeface="+mn-cs"/>
            </a:rPr>
            <a:t>300</a:t>
          </a:r>
          <a:r>
            <a:rPr kumimoji="1" lang="ja-JP" altLang="en-US" sz="2000" b="0" i="0" u="none" strike="noStrike" kern="0" cap="none" spc="0" normalizeH="0" baseline="0" noProof="0">
              <a:ln>
                <a:noFill/>
              </a:ln>
              <a:solidFill>
                <a:sysClr val="windowText" lastClr="000000"/>
              </a:solidFill>
              <a:effectLst/>
              <a:uLnTx/>
              <a:uFillTx/>
              <a:latin typeface="UD デジタル 教科書体 NK-B" panose="02020700000000000000" pitchFamily="18" charset="-128"/>
              <a:ea typeface="UD デジタル 教科書体 NK-B" panose="02020700000000000000" pitchFamily="18" charset="-128"/>
              <a:cs typeface="+mn-cs"/>
            </a:rPr>
            <a:t>万円の介護ソフトを導入し、</a:t>
          </a:r>
          <a:endParaRPr kumimoji="1" lang="en-US" altLang="ja-JP" sz="2000" b="0" i="0" u="none" strike="noStrike" kern="0" cap="none" spc="0" normalizeH="0" baseline="0" noProof="0">
            <a:ln>
              <a:noFill/>
            </a:ln>
            <a:solidFill>
              <a:sysClr val="windowText" lastClr="000000"/>
            </a:solidFill>
            <a:effectLst/>
            <a:uLnTx/>
            <a:uFillTx/>
            <a:latin typeface="UD デジタル 教科書体 NK-B" panose="02020700000000000000" pitchFamily="18" charset="-128"/>
            <a:ea typeface="UD デジタル 教科書体 NK-B" panose="02020700000000000000" pitchFamily="18"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2000" b="0" i="0" u="none" strike="noStrike" kern="0" cap="none" spc="0" normalizeH="0" baseline="0" noProof="0">
              <a:ln>
                <a:noFill/>
              </a:ln>
              <a:solidFill>
                <a:sysClr val="windowText" lastClr="000000"/>
              </a:solidFill>
              <a:effectLst/>
              <a:uLnTx/>
              <a:uFillTx/>
              <a:latin typeface="UD デジタル 教科書体 NK-B" panose="02020700000000000000" pitchFamily="18" charset="-128"/>
              <a:ea typeface="UD デジタル 教科書体 NK-B" panose="02020700000000000000" pitchFamily="18" charset="-128"/>
              <a:cs typeface="+mn-cs"/>
            </a:rPr>
            <a:t>併せて</a:t>
          </a:r>
          <a:r>
            <a:rPr kumimoji="1" lang="en-US" altLang="ja-JP" sz="2000" b="0" i="0" u="none" strike="noStrike" kern="0" cap="none" spc="0" normalizeH="0" baseline="0" noProof="0">
              <a:ln>
                <a:noFill/>
              </a:ln>
              <a:solidFill>
                <a:sysClr val="windowText" lastClr="000000"/>
              </a:solidFill>
              <a:effectLst/>
              <a:uLnTx/>
              <a:uFillTx/>
              <a:latin typeface="UD デジタル 教科書体 NK-B" panose="02020700000000000000" pitchFamily="18" charset="-128"/>
              <a:ea typeface="UD デジタル 教科書体 NK-B" panose="02020700000000000000" pitchFamily="18" charset="-128"/>
              <a:cs typeface="+mn-cs"/>
            </a:rPr>
            <a:t>Wi-Fi</a:t>
          </a:r>
          <a:r>
            <a:rPr kumimoji="1" lang="ja-JP" altLang="en-US" sz="2000" b="0" i="0" u="none" strike="noStrike" kern="0" cap="none" spc="0" normalizeH="0" baseline="0" noProof="0">
              <a:ln>
                <a:noFill/>
              </a:ln>
              <a:solidFill>
                <a:sysClr val="windowText" lastClr="000000"/>
              </a:solidFill>
              <a:effectLst/>
              <a:uLnTx/>
              <a:uFillTx/>
              <a:latin typeface="UD デジタル 教科書体 NK-B" panose="02020700000000000000" pitchFamily="18" charset="-128"/>
              <a:ea typeface="UD デジタル 教科書体 NK-B" panose="02020700000000000000" pitchFamily="18" charset="-128"/>
              <a:cs typeface="+mn-cs"/>
            </a:rPr>
            <a:t>環境４万円と</a:t>
          </a:r>
          <a:endParaRPr kumimoji="1" lang="en-US" altLang="ja-JP" sz="2000" b="0" i="0" u="none" strike="noStrike" kern="0" cap="none" spc="0" normalizeH="0" baseline="0" noProof="0">
            <a:ln>
              <a:noFill/>
            </a:ln>
            <a:solidFill>
              <a:sysClr val="windowText" lastClr="000000"/>
            </a:solidFill>
            <a:effectLst/>
            <a:uLnTx/>
            <a:uFillTx/>
            <a:latin typeface="UD デジタル 教科書体 NK-B" panose="02020700000000000000" pitchFamily="18" charset="-128"/>
            <a:ea typeface="UD デジタル 教科書体 NK-B" panose="02020700000000000000" pitchFamily="18"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2000" b="0" i="0" u="none" strike="noStrike" kern="0" cap="none" spc="0" normalizeH="0" baseline="0" noProof="0">
              <a:ln>
                <a:noFill/>
              </a:ln>
              <a:solidFill>
                <a:prstClr val="black"/>
              </a:solidFill>
              <a:effectLst/>
              <a:uLnTx/>
              <a:uFillTx/>
              <a:latin typeface="UD デジタル 教科書体 NK-B" panose="02020700000000000000" pitchFamily="18" charset="-128"/>
              <a:ea typeface="UD デジタル 教科書体 NK-B" panose="02020700000000000000" pitchFamily="18" charset="-128"/>
              <a:cs typeface="+mn-cs"/>
            </a:rPr>
            <a:t>80</a:t>
          </a:r>
          <a:r>
            <a:rPr kumimoji="1" lang="ja-JP" altLang="en-US" sz="2000" b="0" i="0" u="none" strike="noStrike" kern="0" cap="none" spc="0" normalizeH="0" baseline="0" noProof="0">
              <a:ln>
                <a:noFill/>
              </a:ln>
              <a:solidFill>
                <a:prstClr val="black"/>
              </a:solidFill>
              <a:effectLst/>
              <a:uLnTx/>
              <a:uFillTx/>
              <a:latin typeface="UD デジタル 教科書体 NK-B" panose="02020700000000000000" pitchFamily="18" charset="-128"/>
              <a:ea typeface="UD デジタル 教科書体 NK-B" panose="02020700000000000000" pitchFamily="18" charset="-128"/>
              <a:cs typeface="+mn-cs"/>
            </a:rPr>
            <a:t>万円のバックオフィスソフトを導入する場合</a:t>
          </a:r>
          <a:endParaRPr kumimoji="1" lang="en-US" altLang="ja-JP" sz="2000" b="0" i="0" u="none" strike="noStrike" kern="0" cap="none" spc="0" normalizeH="0" baseline="0" noProof="0">
            <a:ln>
              <a:noFill/>
            </a:ln>
            <a:solidFill>
              <a:prstClr val="black"/>
            </a:solidFill>
            <a:effectLst/>
            <a:uLnTx/>
            <a:uFillTx/>
            <a:latin typeface="UD デジタル 教科書体 NK-B" panose="02020700000000000000" pitchFamily="18" charset="-128"/>
            <a:ea typeface="UD デジタル 教科書体 NK-B" panose="02020700000000000000" pitchFamily="18"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2000" b="0" i="0" u="none" strike="noStrike" kern="0" cap="none" spc="0" normalizeH="0" baseline="0" noProof="0">
              <a:ln>
                <a:noFill/>
              </a:ln>
              <a:solidFill>
                <a:prstClr val="black"/>
              </a:solidFill>
              <a:effectLst/>
              <a:uLnTx/>
              <a:uFillTx/>
              <a:latin typeface="UD デジタル 教科書体 NK-B" panose="02020700000000000000" pitchFamily="18" charset="-128"/>
              <a:ea typeface="UD デジタル 教科書体 NK-B" panose="02020700000000000000" pitchFamily="18" charset="-128"/>
              <a:cs typeface="+mn-cs"/>
            </a:rPr>
            <a:t>（対象の職員数が</a:t>
          </a:r>
          <a:r>
            <a:rPr kumimoji="1" lang="en-US" altLang="ja-JP" sz="2000" b="0" i="0" u="none" strike="noStrike" kern="0" cap="none" spc="0" normalizeH="0" baseline="0" noProof="0">
              <a:ln>
                <a:noFill/>
              </a:ln>
              <a:solidFill>
                <a:prstClr val="black"/>
              </a:solidFill>
              <a:effectLst/>
              <a:uLnTx/>
              <a:uFillTx/>
              <a:latin typeface="UD デジタル 教科書体 NK-B" panose="02020700000000000000" pitchFamily="18" charset="-128"/>
              <a:ea typeface="UD デジタル 教科書体 NK-B" panose="02020700000000000000" pitchFamily="18" charset="-128"/>
              <a:cs typeface="+mn-cs"/>
            </a:rPr>
            <a:t>21</a:t>
          </a:r>
          <a:r>
            <a:rPr kumimoji="1" lang="ja-JP" altLang="en-US" sz="2000" b="0" i="0" u="none" strike="noStrike" kern="0" cap="none" spc="0" normalizeH="0" baseline="0" noProof="0">
              <a:ln>
                <a:noFill/>
              </a:ln>
              <a:solidFill>
                <a:prstClr val="black"/>
              </a:solidFill>
              <a:effectLst/>
              <a:uLnTx/>
              <a:uFillTx/>
              <a:latin typeface="UD デジタル 教科書体 NK-B" panose="02020700000000000000" pitchFamily="18" charset="-128"/>
              <a:ea typeface="UD デジタル 教科書体 NK-B" panose="02020700000000000000" pitchFamily="18" charset="-128"/>
              <a:cs typeface="+mn-cs"/>
            </a:rPr>
            <a:t>名以上</a:t>
          </a:r>
          <a:r>
            <a:rPr kumimoji="1" lang="en-US" altLang="ja-JP" sz="2000" b="0" i="0" u="none" strike="noStrike" kern="0" cap="none" spc="0" normalizeH="0" baseline="0" noProof="0">
              <a:ln>
                <a:noFill/>
              </a:ln>
              <a:solidFill>
                <a:prstClr val="black"/>
              </a:solidFill>
              <a:effectLst/>
              <a:uLnTx/>
              <a:uFillTx/>
              <a:latin typeface="UD デジタル 教科書体 NK-B" panose="02020700000000000000" pitchFamily="18" charset="-128"/>
              <a:ea typeface="UD デジタル 教科書体 NK-B" panose="02020700000000000000" pitchFamily="18" charset="-128"/>
              <a:cs typeface="+mn-cs"/>
            </a:rPr>
            <a:t>30</a:t>
          </a:r>
          <a:r>
            <a:rPr kumimoji="1" lang="ja-JP" altLang="en-US" sz="2000" b="0" i="0" u="none" strike="noStrike" kern="0" cap="none" spc="0" normalizeH="0" baseline="0" noProof="0">
              <a:ln>
                <a:noFill/>
              </a:ln>
              <a:solidFill>
                <a:prstClr val="black"/>
              </a:solidFill>
              <a:effectLst/>
              <a:uLnTx/>
              <a:uFillTx/>
              <a:latin typeface="UD デジタル 教科書体 NK-B" panose="02020700000000000000" pitchFamily="18" charset="-128"/>
              <a:ea typeface="UD デジタル 教科書体 NK-B" panose="02020700000000000000" pitchFamily="18" charset="-128"/>
              <a:cs typeface="+mn-cs"/>
            </a:rPr>
            <a:t>名以下の場合）</a:t>
          </a:r>
          <a:endParaRPr kumimoji="1" lang="ja-JP" altLang="en-US" sz="1600" b="0" i="0" u="none" strike="noStrike" kern="0" cap="none" spc="0" normalizeH="0" baseline="0" noProof="0">
            <a:ln>
              <a:noFill/>
            </a:ln>
            <a:solidFill>
              <a:prstClr val="black"/>
            </a:solidFill>
            <a:effectLst/>
            <a:uLnTx/>
            <a:uFillTx/>
            <a:latin typeface="UD デジタル 教科書体 NK-B" panose="02020700000000000000" pitchFamily="18" charset="-128"/>
            <a:ea typeface="UD デジタル 教科書体 NK-B" panose="02020700000000000000" pitchFamily="18"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1600" b="0" i="0" u="none" strike="noStrike" kern="0" cap="none" spc="0" normalizeH="0" baseline="0" noProof="0">
            <a:ln>
              <a:noFill/>
            </a:ln>
            <a:solidFill>
              <a:sysClr val="windowText" lastClr="000000"/>
            </a:solidFill>
            <a:effectLst/>
            <a:uLnTx/>
            <a:uFillTx/>
            <a:latin typeface="UD デジタル 教科書体 NK-B" panose="02020700000000000000" pitchFamily="18" charset="-128"/>
            <a:ea typeface="UD デジタル 教科書体 NK-B" panose="02020700000000000000" pitchFamily="18" charset="-128"/>
            <a:cs typeface="+mn-cs"/>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5</xdr:col>
      <xdr:colOff>87629</xdr:colOff>
      <xdr:row>25</xdr:row>
      <xdr:rowOff>170980</xdr:rowOff>
    </xdr:from>
    <xdr:to>
      <xdr:col>7</xdr:col>
      <xdr:colOff>314320</xdr:colOff>
      <xdr:row>28</xdr:row>
      <xdr:rowOff>50425</xdr:rowOff>
    </xdr:to>
    <xdr:grpSp>
      <xdr:nvGrpSpPr>
        <xdr:cNvPr id="2" name="グループ化 1">
          <a:extLst>
            <a:ext uri="{FF2B5EF4-FFF2-40B4-BE49-F238E27FC236}">
              <a16:creationId xmlns:a16="http://schemas.microsoft.com/office/drawing/2014/main" id="{E5A502E8-84AC-4438-9AFF-D47ABBE21D22}"/>
            </a:ext>
          </a:extLst>
        </xdr:cNvPr>
        <xdr:cNvGrpSpPr/>
      </xdr:nvGrpSpPr>
      <xdr:grpSpPr>
        <a:xfrm>
          <a:off x="6959236" y="6144516"/>
          <a:ext cx="3995870" cy="1076873"/>
          <a:chOff x="7131081" y="2674054"/>
          <a:chExt cx="3973666" cy="995643"/>
        </a:xfrm>
      </xdr:grpSpPr>
      <xdr:sp macro="" textlink="">
        <xdr:nvSpPr>
          <xdr:cNvPr id="3" name="テキスト ボックス 2">
            <a:extLst>
              <a:ext uri="{FF2B5EF4-FFF2-40B4-BE49-F238E27FC236}">
                <a16:creationId xmlns:a16="http://schemas.microsoft.com/office/drawing/2014/main" id="{847C59C2-5AD2-4647-87EC-C6A3EDD1CC19}"/>
              </a:ext>
            </a:extLst>
          </xdr:cNvPr>
          <xdr:cNvSpPr txBox="1"/>
        </xdr:nvSpPr>
        <xdr:spPr>
          <a:xfrm>
            <a:off x="8310997" y="2674054"/>
            <a:ext cx="2793750" cy="995643"/>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l"/>
            <a:r>
              <a:rPr kumimoji="1" lang="ja-JP" altLang="en-US" sz="1100">
                <a:latin typeface="Meiryo UI" panose="020B0604030504040204" pitchFamily="50" charset="-128"/>
                <a:ea typeface="Meiryo UI" panose="020B0604030504040204" pitchFamily="50" charset="-128"/>
              </a:rPr>
              <a:t>「</a:t>
            </a:r>
            <a:r>
              <a:rPr kumimoji="1" lang="en-US" altLang="ja-JP" sz="1100">
                <a:latin typeface="Meiryo UI" panose="020B0604030504040204" pitchFamily="50" charset="-128"/>
                <a:ea typeface="Meiryo UI" panose="020B0604030504040204" pitchFamily="50" charset="-128"/>
              </a:rPr>
              <a:t>PC</a:t>
            </a:r>
            <a:r>
              <a:rPr kumimoji="1" lang="ja-JP" altLang="en-US" sz="1100">
                <a:latin typeface="Meiryo UI" panose="020B0604030504040204" pitchFamily="50" charset="-128"/>
                <a:ea typeface="Meiryo UI" panose="020B0604030504040204" pitchFamily="50" charset="-128"/>
              </a:rPr>
              <a:t>、タブレット端末の本体に付随して使用に必要なもの」として考えられるものを含めて計上してください。（キーボード、タッチペンなど）</a:t>
            </a:r>
          </a:p>
        </xdr:txBody>
      </xdr:sp>
      <xdr:cxnSp macro="">
        <xdr:nvCxnSpPr>
          <xdr:cNvPr id="4" name="直線矢印コネクタ 3">
            <a:extLst>
              <a:ext uri="{FF2B5EF4-FFF2-40B4-BE49-F238E27FC236}">
                <a16:creationId xmlns:a16="http://schemas.microsoft.com/office/drawing/2014/main" id="{9CAF99EE-B841-4983-9842-5163FAB157EB}"/>
              </a:ext>
            </a:extLst>
          </xdr:cNvPr>
          <xdr:cNvCxnSpPr/>
        </xdr:nvCxnSpPr>
        <xdr:spPr>
          <a:xfrm flipH="1" flipV="1">
            <a:off x="7131081" y="2685685"/>
            <a:ext cx="1190761" cy="866296"/>
          </a:xfrm>
          <a:prstGeom prst="straightConnector1">
            <a:avLst/>
          </a:prstGeom>
          <a:ln w="53975">
            <a:tailEnd type="triangle"/>
          </a:ln>
        </xdr:spPr>
        <xdr:style>
          <a:lnRef idx="3">
            <a:schemeClr val="dk1"/>
          </a:lnRef>
          <a:fillRef idx="0">
            <a:schemeClr val="dk1"/>
          </a:fillRef>
          <a:effectRef idx="2">
            <a:schemeClr val="dk1"/>
          </a:effectRef>
          <a:fontRef idx="minor">
            <a:schemeClr val="tx1"/>
          </a:fontRef>
        </xdr:style>
      </xdr:cxnSp>
    </xdr:grpSp>
    <xdr:clientData/>
  </xdr:twoCellAnchor>
  <xdr:twoCellAnchor>
    <xdr:from>
      <xdr:col>5</xdr:col>
      <xdr:colOff>21497</xdr:colOff>
      <xdr:row>22</xdr:row>
      <xdr:rowOff>175259</xdr:rowOff>
    </xdr:from>
    <xdr:to>
      <xdr:col>6</xdr:col>
      <xdr:colOff>1495151</xdr:colOff>
      <xdr:row>25</xdr:row>
      <xdr:rowOff>126272</xdr:rowOff>
    </xdr:to>
    <xdr:grpSp>
      <xdr:nvGrpSpPr>
        <xdr:cNvPr id="5" name="グループ化 4">
          <a:extLst>
            <a:ext uri="{FF2B5EF4-FFF2-40B4-BE49-F238E27FC236}">
              <a16:creationId xmlns:a16="http://schemas.microsoft.com/office/drawing/2014/main" id="{4F4E3BD6-6A15-4810-840A-693BB2031FB7}"/>
            </a:ext>
          </a:extLst>
        </xdr:cNvPr>
        <xdr:cNvGrpSpPr/>
      </xdr:nvGrpSpPr>
      <xdr:grpSpPr>
        <a:xfrm>
          <a:off x="6893104" y="5141866"/>
          <a:ext cx="2984047" cy="957942"/>
          <a:chOff x="6833946" y="1744312"/>
          <a:chExt cx="2980261" cy="1098396"/>
        </a:xfrm>
      </xdr:grpSpPr>
      <xdr:sp macro="" textlink="">
        <xdr:nvSpPr>
          <xdr:cNvPr id="6" name="テキスト ボックス 5">
            <a:extLst>
              <a:ext uri="{FF2B5EF4-FFF2-40B4-BE49-F238E27FC236}">
                <a16:creationId xmlns:a16="http://schemas.microsoft.com/office/drawing/2014/main" id="{957CAB1D-DD48-4FB0-807F-554FE6BBF076}"/>
              </a:ext>
            </a:extLst>
          </xdr:cNvPr>
          <xdr:cNvSpPr txBox="1"/>
        </xdr:nvSpPr>
        <xdr:spPr>
          <a:xfrm>
            <a:off x="7778110" y="1744312"/>
            <a:ext cx="2036097" cy="1008811"/>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l"/>
            <a:r>
              <a:rPr kumimoji="1" lang="ja-JP" altLang="en-US" sz="1100">
                <a:latin typeface="Meiryo UI" panose="020B0604030504040204" pitchFamily="50" charset="-128"/>
                <a:ea typeface="Meiryo UI" panose="020B0604030504040204" pitchFamily="50" charset="-128"/>
              </a:rPr>
              <a:t>付帯するテクノロジー毎に、</a:t>
            </a:r>
            <a:endParaRPr kumimoji="1" lang="en-US" altLang="ja-JP" sz="1100">
              <a:latin typeface="Meiryo UI" panose="020B0604030504040204" pitchFamily="50" charset="-128"/>
              <a:ea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rPr>
              <a:t>「★積算様式」のシート「</a:t>
            </a:r>
            <a:r>
              <a:rPr kumimoji="1" lang="en-US" altLang="ja-JP" sz="1100">
                <a:latin typeface="Meiryo UI" panose="020B0604030504040204" pitchFamily="50" charset="-128"/>
                <a:ea typeface="Meiryo UI" panose="020B0604030504040204" pitchFamily="50" charset="-128"/>
              </a:rPr>
              <a:t>H</a:t>
            </a:r>
            <a:r>
              <a:rPr kumimoji="1" lang="ja-JP" altLang="en-US" sz="1100">
                <a:latin typeface="Meiryo UI" panose="020B0604030504040204" pitchFamily="50" charset="-128"/>
                <a:ea typeface="Meiryo UI" panose="020B0604030504040204" pitchFamily="50" charset="-128"/>
              </a:rPr>
              <a:t>列」に入力してください。</a:t>
            </a:r>
          </a:p>
        </xdr:txBody>
      </xdr:sp>
      <xdr:cxnSp macro="">
        <xdr:nvCxnSpPr>
          <xdr:cNvPr id="7" name="直線矢印コネクタ 6">
            <a:extLst>
              <a:ext uri="{FF2B5EF4-FFF2-40B4-BE49-F238E27FC236}">
                <a16:creationId xmlns:a16="http://schemas.microsoft.com/office/drawing/2014/main" id="{061DE3CF-97E6-4584-AFC5-370A76BA7341}"/>
              </a:ext>
            </a:extLst>
          </xdr:cNvPr>
          <xdr:cNvCxnSpPr/>
        </xdr:nvCxnSpPr>
        <xdr:spPr>
          <a:xfrm flipH="1">
            <a:off x="6833946" y="2148504"/>
            <a:ext cx="942265" cy="694204"/>
          </a:xfrm>
          <a:prstGeom prst="straightConnector1">
            <a:avLst/>
          </a:prstGeom>
          <a:ln w="53975">
            <a:tailEnd type="triangle"/>
          </a:ln>
        </xdr:spPr>
        <xdr:style>
          <a:lnRef idx="3">
            <a:schemeClr val="dk1"/>
          </a:lnRef>
          <a:fillRef idx="0">
            <a:schemeClr val="dk1"/>
          </a:fillRef>
          <a:effectRef idx="2">
            <a:schemeClr val="dk1"/>
          </a:effectRef>
          <a:fontRef idx="minor">
            <a:schemeClr val="tx1"/>
          </a:fontRef>
        </xdr:style>
      </xdr:cxnSp>
    </xdr:grpSp>
    <xdr:clientData/>
  </xdr:twoCellAnchor>
  <xdr:twoCellAnchor>
    <xdr:from>
      <xdr:col>7</xdr:col>
      <xdr:colOff>550545</xdr:colOff>
      <xdr:row>41</xdr:row>
      <xdr:rowOff>280034</xdr:rowOff>
    </xdr:from>
    <xdr:to>
      <xdr:col>8</xdr:col>
      <xdr:colOff>1811655</xdr:colOff>
      <xdr:row>51</xdr:row>
      <xdr:rowOff>76197</xdr:rowOff>
    </xdr:to>
    <xdr:grpSp>
      <xdr:nvGrpSpPr>
        <xdr:cNvPr id="8" name="グループ化 7">
          <a:extLst>
            <a:ext uri="{FF2B5EF4-FFF2-40B4-BE49-F238E27FC236}">
              <a16:creationId xmlns:a16="http://schemas.microsoft.com/office/drawing/2014/main" id="{3D3FB282-E82E-4A31-B877-E85E76077E70}"/>
            </a:ext>
          </a:extLst>
        </xdr:cNvPr>
        <xdr:cNvGrpSpPr/>
      </xdr:nvGrpSpPr>
      <xdr:grpSpPr>
        <a:xfrm>
          <a:off x="11191331" y="11750855"/>
          <a:ext cx="2689860" cy="2231842"/>
          <a:chOff x="11210925" y="7471485"/>
          <a:chExt cx="2686050" cy="2109296"/>
        </a:xfrm>
      </xdr:grpSpPr>
      <xdr:cxnSp macro="">
        <xdr:nvCxnSpPr>
          <xdr:cNvPr id="9" name="直線矢印コネクタ 8">
            <a:extLst>
              <a:ext uri="{FF2B5EF4-FFF2-40B4-BE49-F238E27FC236}">
                <a16:creationId xmlns:a16="http://schemas.microsoft.com/office/drawing/2014/main" id="{8F11D11F-5CE7-4C19-8B32-4E7970C0EB26}"/>
              </a:ext>
            </a:extLst>
          </xdr:cNvPr>
          <xdr:cNvCxnSpPr/>
        </xdr:nvCxnSpPr>
        <xdr:spPr>
          <a:xfrm flipV="1">
            <a:off x="12812015" y="7471485"/>
            <a:ext cx="236533" cy="1258522"/>
          </a:xfrm>
          <a:prstGeom prst="straightConnector1">
            <a:avLst/>
          </a:prstGeom>
          <a:ln w="53975">
            <a:tailEnd type="triangle"/>
          </a:ln>
        </xdr:spPr>
        <xdr:style>
          <a:lnRef idx="3">
            <a:schemeClr val="dk1"/>
          </a:lnRef>
          <a:fillRef idx="0">
            <a:schemeClr val="dk1"/>
          </a:fillRef>
          <a:effectRef idx="2">
            <a:schemeClr val="dk1"/>
          </a:effectRef>
          <a:fontRef idx="minor">
            <a:schemeClr val="tx1"/>
          </a:fontRef>
        </xdr:style>
      </xdr:cxnSp>
      <xdr:sp macro="" textlink="">
        <xdr:nvSpPr>
          <xdr:cNvPr id="10" name="テキスト ボックス 9">
            <a:extLst>
              <a:ext uri="{FF2B5EF4-FFF2-40B4-BE49-F238E27FC236}">
                <a16:creationId xmlns:a16="http://schemas.microsoft.com/office/drawing/2014/main" id="{DDA9E1BE-A38C-4A10-8430-11873B428BB2}"/>
              </a:ext>
            </a:extLst>
          </xdr:cNvPr>
          <xdr:cNvSpPr txBox="1"/>
        </xdr:nvSpPr>
        <xdr:spPr>
          <a:xfrm>
            <a:off x="11210925" y="8715374"/>
            <a:ext cx="2686050" cy="865407"/>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l"/>
            <a:r>
              <a:rPr kumimoji="1" lang="ja-JP" altLang="en-US" sz="1100">
                <a:latin typeface="Meiryo UI" panose="020B0604030504040204" pitchFamily="50" charset="-128"/>
                <a:ea typeface="Meiryo UI" panose="020B0604030504040204" pitchFamily="50" charset="-128"/>
              </a:rPr>
              <a:t>付帯するテクノロジー毎に、</a:t>
            </a:r>
            <a:endParaRPr kumimoji="1" lang="en-US" altLang="ja-JP" sz="1100">
              <a:latin typeface="Meiryo UI" panose="020B0604030504040204" pitchFamily="50" charset="-128"/>
              <a:ea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rPr>
              <a:t>「★積算様式」のシート「</a:t>
            </a:r>
            <a:r>
              <a:rPr kumimoji="1" lang="en-US" altLang="ja-JP" sz="1100">
                <a:latin typeface="Meiryo UI" panose="020B0604030504040204" pitchFamily="50" charset="-128"/>
                <a:ea typeface="Meiryo UI" panose="020B0604030504040204" pitchFamily="50" charset="-128"/>
              </a:rPr>
              <a:t>I</a:t>
            </a:r>
            <a:r>
              <a:rPr kumimoji="1" lang="ja-JP" altLang="en-US" sz="1100">
                <a:latin typeface="Meiryo UI" panose="020B0604030504040204" pitchFamily="50" charset="-128"/>
                <a:ea typeface="Meiryo UI" panose="020B0604030504040204" pitchFamily="50" charset="-128"/>
              </a:rPr>
              <a:t>列」</a:t>
            </a:r>
            <a:endParaRPr kumimoji="1" lang="en-US" altLang="ja-JP" sz="1100">
              <a:latin typeface="Meiryo UI" panose="020B0604030504040204" pitchFamily="50" charset="-128"/>
              <a:ea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rPr>
              <a:t>入力してください。</a:t>
            </a:r>
          </a:p>
        </xdr:txBody>
      </xdr:sp>
    </xdr:grpSp>
    <xdr:clientData/>
  </xdr:twoCellAnchor>
  <xdr:twoCellAnchor>
    <xdr:from>
      <xdr:col>8</xdr:col>
      <xdr:colOff>609600</xdr:colOff>
      <xdr:row>17</xdr:row>
      <xdr:rowOff>152400</xdr:rowOff>
    </xdr:from>
    <xdr:to>
      <xdr:col>9</xdr:col>
      <xdr:colOff>171450</xdr:colOff>
      <xdr:row>19</xdr:row>
      <xdr:rowOff>70202</xdr:rowOff>
    </xdr:to>
    <xdr:sp macro="" textlink="">
      <xdr:nvSpPr>
        <xdr:cNvPr id="11" name="四角形: 角を丸くする 10">
          <a:extLst>
            <a:ext uri="{FF2B5EF4-FFF2-40B4-BE49-F238E27FC236}">
              <a16:creationId xmlns:a16="http://schemas.microsoft.com/office/drawing/2014/main" id="{87D71CC8-03BB-4B17-AF0C-E067AC15D21F}"/>
            </a:ext>
          </a:extLst>
        </xdr:cNvPr>
        <xdr:cNvSpPr/>
      </xdr:nvSpPr>
      <xdr:spPr>
        <a:xfrm>
          <a:off x="12696825" y="3390900"/>
          <a:ext cx="1396365" cy="449297"/>
        </a:xfrm>
        <a:prstGeom prst="round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600">
              <a:solidFill>
                <a:schemeClr val="tx1"/>
              </a:solidFill>
            </a:rPr>
            <a:t>R7.6.9</a:t>
          </a:r>
          <a:r>
            <a:rPr kumimoji="1" lang="ja-JP" altLang="en-US" sz="1600">
              <a:solidFill>
                <a:schemeClr val="tx1"/>
              </a:solidFill>
            </a:rPr>
            <a:t>時点版</a:t>
          </a:r>
          <a:endParaRPr kumimoji="1" lang="en-US" altLang="ja-JP" sz="1600">
            <a:solidFill>
              <a:schemeClr val="tx1"/>
            </a:solidFill>
          </a:endParaRPr>
        </a:p>
      </xdr:txBody>
    </xdr:sp>
    <xdr:clientData/>
  </xdr:twoCellAnchor>
  <xdr:twoCellAnchor>
    <xdr:from>
      <xdr:col>6</xdr:col>
      <xdr:colOff>1845187</xdr:colOff>
      <xdr:row>31</xdr:row>
      <xdr:rowOff>1782</xdr:rowOff>
    </xdr:from>
    <xdr:to>
      <xdr:col>8</xdr:col>
      <xdr:colOff>1621157</xdr:colOff>
      <xdr:row>34</xdr:row>
      <xdr:rowOff>171452</xdr:rowOff>
    </xdr:to>
    <xdr:grpSp>
      <xdr:nvGrpSpPr>
        <xdr:cNvPr id="12" name="グループ化 11">
          <a:extLst>
            <a:ext uri="{FF2B5EF4-FFF2-40B4-BE49-F238E27FC236}">
              <a16:creationId xmlns:a16="http://schemas.microsoft.com/office/drawing/2014/main" id="{970DA0F9-16FF-480E-A1DE-32B1BB2F1F6C}"/>
            </a:ext>
          </a:extLst>
        </xdr:cNvPr>
        <xdr:cNvGrpSpPr/>
      </xdr:nvGrpSpPr>
      <xdr:grpSpPr>
        <a:xfrm>
          <a:off x="10227187" y="7785068"/>
          <a:ext cx="3463506" cy="1081348"/>
          <a:chOff x="5393023" y="3610772"/>
          <a:chExt cx="2793750" cy="1007160"/>
        </a:xfrm>
      </xdr:grpSpPr>
      <xdr:sp macro="" textlink="">
        <xdr:nvSpPr>
          <xdr:cNvPr id="13" name="テキスト ボックス 12">
            <a:extLst>
              <a:ext uri="{FF2B5EF4-FFF2-40B4-BE49-F238E27FC236}">
                <a16:creationId xmlns:a16="http://schemas.microsoft.com/office/drawing/2014/main" id="{88A16739-5136-4BB8-962B-DA53B6FEBCBC}"/>
              </a:ext>
            </a:extLst>
          </xdr:cNvPr>
          <xdr:cNvSpPr txBox="1"/>
        </xdr:nvSpPr>
        <xdr:spPr>
          <a:xfrm>
            <a:off x="5393023" y="3610772"/>
            <a:ext cx="2793750" cy="483918"/>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l"/>
            <a:r>
              <a:rPr kumimoji="1" lang="en-US" altLang="ja-JP" sz="1400">
                <a:latin typeface="Meiryo UI" panose="020B0604030504040204" pitchFamily="50" charset="-128"/>
                <a:ea typeface="Meiryo UI" panose="020B0604030504040204" pitchFamily="50" charset="-128"/>
              </a:rPr>
              <a:t>PC</a:t>
            </a:r>
            <a:r>
              <a:rPr kumimoji="1" lang="ja-JP" altLang="en-US" sz="1400">
                <a:latin typeface="Meiryo UI" panose="020B0604030504040204" pitchFamily="50" charset="-128"/>
                <a:ea typeface="Meiryo UI" panose="020B0604030504040204" pitchFamily="50" charset="-128"/>
              </a:rPr>
              <a:t>、タブレット端末</a:t>
            </a:r>
            <a:r>
              <a:rPr kumimoji="1" lang="ja-JP" altLang="en-US" sz="1400">
                <a:solidFill>
                  <a:srgbClr val="FF0000"/>
                </a:solidFill>
                <a:latin typeface="Meiryo UI" panose="020B0604030504040204" pitchFamily="50" charset="-128"/>
                <a:ea typeface="Meiryo UI" panose="020B0604030504040204" pitchFamily="50" charset="-128"/>
              </a:rPr>
              <a:t>本体の単価のみ計上</a:t>
            </a:r>
          </a:p>
        </xdr:txBody>
      </xdr:sp>
      <xdr:cxnSp macro="">
        <xdr:nvCxnSpPr>
          <xdr:cNvPr id="14" name="直線矢印コネクタ 13">
            <a:extLst>
              <a:ext uri="{FF2B5EF4-FFF2-40B4-BE49-F238E27FC236}">
                <a16:creationId xmlns:a16="http://schemas.microsoft.com/office/drawing/2014/main" id="{8F467957-1189-4B3B-90D9-E31021B7F67F}"/>
              </a:ext>
            </a:extLst>
          </xdr:cNvPr>
          <xdr:cNvCxnSpPr/>
        </xdr:nvCxnSpPr>
        <xdr:spPr>
          <a:xfrm flipH="1">
            <a:off x="5451613" y="4011930"/>
            <a:ext cx="167981" cy="606002"/>
          </a:xfrm>
          <a:prstGeom prst="straightConnector1">
            <a:avLst/>
          </a:prstGeom>
          <a:ln w="53975">
            <a:tailEnd type="triangle"/>
          </a:ln>
        </xdr:spPr>
        <xdr:style>
          <a:lnRef idx="3">
            <a:schemeClr val="dk1"/>
          </a:lnRef>
          <a:fillRef idx="0">
            <a:schemeClr val="dk1"/>
          </a:fillRef>
          <a:effectRef idx="2">
            <a:schemeClr val="dk1"/>
          </a:effectRef>
          <a:fontRef idx="minor">
            <a:schemeClr val="tx1"/>
          </a:fontRef>
        </xdr:style>
      </xdr:cxnSp>
    </xdr:grpSp>
    <xdr:clientData/>
  </xdr:twoCellAnchor>
  <xdr:oneCellAnchor>
    <xdr:from>
      <xdr:col>4</xdr:col>
      <xdr:colOff>590550</xdr:colOff>
      <xdr:row>21</xdr:row>
      <xdr:rowOff>209550</xdr:rowOff>
    </xdr:from>
    <xdr:ext cx="607859" cy="328423"/>
    <xdr:sp macro="" textlink="">
      <xdr:nvSpPr>
        <xdr:cNvPr id="15" name="テキスト ボックス 14">
          <a:extLst>
            <a:ext uri="{FF2B5EF4-FFF2-40B4-BE49-F238E27FC236}">
              <a16:creationId xmlns:a16="http://schemas.microsoft.com/office/drawing/2014/main" id="{EB56E259-C2BF-4678-B74B-F0CE916AA14C}"/>
            </a:ext>
          </a:extLst>
        </xdr:cNvPr>
        <xdr:cNvSpPr txBox="1"/>
      </xdr:nvSpPr>
      <xdr:spPr>
        <a:xfrm>
          <a:off x="5358765" y="4625340"/>
          <a:ext cx="607859"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latin typeface="Meiryo UI" panose="020B0604030504040204" pitchFamily="50" charset="-128"/>
              <a:ea typeface="Meiryo UI" panose="020B0604030504040204" pitchFamily="50" charset="-128"/>
            </a:rPr>
            <a:t>（円）</a:t>
          </a:r>
        </a:p>
      </xdr:txBody>
    </xdr:sp>
    <xdr:clientData/>
  </xdr:oneCellAnchor>
  <xdr:twoCellAnchor editAs="oneCell">
    <xdr:from>
      <xdr:col>0</xdr:col>
      <xdr:colOff>0</xdr:colOff>
      <xdr:row>0</xdr:row>
      <xdr:rowOff>1</xdr:rowOff>
    </xdr:from>
    <xdr:to>
      <xdr:col>4</xdr:col>
      <xdr:colOff>929640</xdr:colOff>
      <xdr:row>16</xdr:row>
      <xdr:rowOff>179852</xdr:rowOff>
    </xdr:to>
    <xdr:pic>
      <xdr:nvPicPr>
        <xdr:cNvPr id="16" name="図 15">
          <a:extLst>
            <a:ext uri="{FF2B5EF4-FFF2-40B4-BE49-F238E27FC236}">
              <a16:creationId xmlns:a16="http://schemas.microsoft.com/office/drawing/2014/main" id="{537EB0B4-8631-4921-A39A-EDD7E1CE1D0B}"/>
            </a:ext>
          </a:extLst>
        </xdr:cNvPr>
        <xdr:cNvPicPr>
          <a:picLocks noChangeAspect="1"/>
        </xdr:cNvPicPr>
      </xdr:nvPicPr>
      <xdr:blipFill>
        <a:blip xmlns:r="http://schemas.openxmlformats.org/officeDocument/2006/relationships" r:embed="rId1"/>
        <a:stretch>
          <a:fillRect/>
        </a:stretch>
      </xdr:blipFill>
      <xdr:spPr>
        <a:xfrm>
          <a:off x="0" y="1"/>
          <a:ext cx="5705475" cy="3229756"/>
        </a:xfrm>
        <a:prstGeom prst="rect">
          <a:avLst/>
        </a:prstGeom>
      </xdr:spPr>
    </xdr:pic>
    <xdr:clientData/>
  </xdr:twoCellAnchor>
  <xdr:twoCellAnchor>
    <xdr:from>
      <xdr:col>5</xdr:col>
      <xdr:colOff>1905</xdr:colOff>
      <xdr:row>7</xdr:row>
      <xdr:rowOff>120015</xdr:rowOff>
    </xdr:from>
    <xdr:to>
      <xdr:col>7</xdr:col>
      <xdr:colOff>434340</xdr:colOff>
      <xdr:row>16</xdr:row>
      <xdr:rowOff>43815</xdr:rowOff>
    </xdr:to>
    <xdr:sp macro="" textlink="">
      <xdr:nvSpPr>
        <xdr:cNvPr id="17" name="テキスト ボックス 16">
          <a:extLst>
            <a:ext uri="{FF2B5EF4-FFF2-40B4-BE49-F238E27FC236}">
              <a16:creationId xmlns:a16="http://schemas.microsoft.com/office/drawing/2014/main" id="{28E60ADF-EA7D-40A9-B194-9C60A03A4E57}"/>
            </a:ext>
          </a:extLst>
        </xdr:cNvPr>
        <xdr:cNvSpPr txBox="1"/>
      </xdr:nvSpPr>
      <xdr:spPr>
        <a:xfrm>
          <a:off x="6888480" y="1453515"/>
          <a:ext cx="4204335" cy="1638300"/>
        </a:xfrm>
        <a:prstGeom prst="roundRect">
          <a:avLst/>
        </a:prstGeom>
        <a:solidFill>
          <a:sysClr val="window" lastClr="FFFFFF"/>
        </a:solidFill>
        <a:ln w="76200" cap="flat" cmpd="sng" algn="ctr">
          <a:solidFill>
            <a:srgbClr val="FFFF00"/>
          </a:solidFill>
          <a:prstDash val="solid"/>
          <a:miter lim="800000"/>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rgbClr val="FF0000"/>
              </a:solidFill>
              <a:effectLst/>
              <a:uLnTx/>
              <a:uFillTx/>
              <a:latin typeface="UD デジタル 教科書体 NK-B" panose="02020700000000000000" pitchFamily="18" charset="-128"/>
              <a:ea typeface="UD デジタル 教科書体 NK-B" panose="02020700000000000000" pitchFamily="18" charset="-128"/>
              <a:cs typeface="+mn-cs"/>
            </a:rPr>
            <a:t>★介護テクノロジーの導入支援★</a:t>
          </a:r>
          <a:endParaRPr kumimoji="1" lang="en-US" altLang="ja-JP" sz="1400" b="0" i="0" u="none" strike="noStrike" kern="0" cap="none" spc="0" normalizeH="0" baseline="0" noProof="0">
            <a:ln>
              <a:noFill/>
            </a:ln>
            <a:solidFill>
              <a:srgbClr val="FF0000"/>
            </a:solidFill>
            <a:effectLst/>
            <a:uLnTx/>
            <a:uFillTx/>
            <a:latin typeface="UD デジタル 教科書体 NK-B" panose="02020700000000000000" pitchFamily="18" charset="-128"/>
            <a:ea typeface="UD デジタル 教科書体 NK-B" panose="02020700000000000000" pitchFamily="18"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400" b="0" i="0" u="none" strike="noStrike" kern="0" cap="none" spc="0" normalizeH="0" baseline="0" noProof="0">
              <a:ln>
                <a:noFill/>
              </a:ln>
              <a:solidFill>
                <a:sysClr val="windowText" lastClr="000000"/>
              </a:solidFill>
              <a:effectLst/>
              <a:uLnTx/>
              <a:uFillTx/>
              <a:latin typeface="UD デジタル 教科書体 NK-B" panose="02020700000000000000" pitchFamily="18" charset="-128"/>
              <a:ea typeface="UD デジタル 教科書体 NK-B" panose="02020700000000000000" pitchFamily="18" charset="-128"/>
              <a:cs typeface="+mn-cs"/>
            </a:rPr>
            <a:t>300</a:t>
          </a:r>
          <a:r>
            <a:rPr kumimoji="1" lang="ja-JP" altLang="en-US" sz="1400" b="0" i="0" u="none" strike="noStrike" kern="0" cap="none" spc="0" normalizeH="0" baseline="0" noProof="0">
              <a:ln>
                <a:noFill/>
              </a:ln>
              <a:solidFill>
                <a:sysClr val="windowText" lastClr="000000"/>
              </a:solidFill>
              <a:effectLst/>
              <a:uLnTx/>
              <a:uFillTx/>
              <a:latin typeface="UD デジタル 教科書体 NK-B" panose="02020700000000000000" pitchFamily="18" charset="-128"/>
              <a:ea typeface="UD デジタル 教科書体 NK-B" panose="02020700000000000000" pitchFamily="18" charset="-128"/>
              <a:cs typeface="+mn-cs"/>
            </a:rPr>
            <a:t>万円の介護ソフトを導入し、</a:t>
          </a:r>
          <a:endParaRPr kumimoji="1" lang="en-US" altLang="ja-JP" sz="1400" b="0" i="0" u="none" strike="noStrike" kern="0" cap="none" spc="0" normalizeH="0" baseline="0" noProof="0">
            <a:ln>
              <a:noFill/>
            </a:ln>
            <a:solidFill>
              <a:sysClr val="windowText" lastClr="000000"/>
            </a:solidFill>
            <a:effectLst/>
            <a:uLnTx/>
            <a:uFillTx/>
            <a:latin typeface="UD デジタル 教科書体 NK-B" panose="02020700000000000000" pitchFamily="18" charset="-128"/>
            <a:ea typeface="UD デジタル 教科書体 NK-B" panose="02020700000000000000" pitchFamily="18"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UD デジタル 教科書体 NK-B" panose="02020700000000000000" pitchFamily="18" charset="-128"/>
              <a:ea typeface="UD デジタル 教科書体 NK-B" panose="02020700000000000000" pitchFamily="18" charset="-128"/>
              <a:cs typeface="+mn-cs"/>
            </a:rPr>
            <a:t>併せて</a:t>
          </a:r>
          <a:r>
            <a:rPr kumimoji="1" lang="en-US" altLang="ja-JP" sz="1400" b="0" i="0" u="none" strike="noStrike" kern="0" cap="none" spc="0" normalizeH="0" baseline="0" noProof="0">
              <a:ln>
                <a:noFill/>
              </a:ln>
              <a:solidFill>
                <a:sysClr val="windowText" lastClr="000000"/>
              </a:solidFill>
              <a:effectLst/>
              <a:uLnTx/>
              <a:uFillTx/>
              <a:latin typeface="UD デジタル 教科書体 NK-B" panose="02020700000000000000" pitchFamily="18" charset="-128"/>
              <a:ea typeface="UD デジタル 教科書体 NK-B" panose="02020700000000000000" pitchFamily="18" charset="-128"/>
              <a:cs typeface="+mn-cs"/>
            </a:rPr>
            <a:t>Wi-Fi</a:t>
          </a:r>
          <a:r>
            <a:rPr kumimoji="1" lang="ja-JP" altLang="en-US" sz="1400" b="0" i="0" u="none" strike="noStrike" kern="0" cap="none" spc="0" normalizeH="0" baseline="0" noProof="0">
              <a:ln>
                <a:noFill/>
              </a:ln>
              <a:solidFill>
                <a:sysClr val="windowText" lastClr="000000"/>
              </a:solidFill>
              <a:effectLst/>
              <a:uLnTx/>
              <a:uFillTx/>
              <a:latin typeface="UD デジタル 教科書体 NK-B" panose="02020700000000000000" pitchFamily="18" charset="-128"/>
              <a:ea typeface="UD デジタル 教科書体 NK-B" panose="02020700000000000000" pitchFamily="18" charset="-128"/>
              <a:cs typeface="+mn-cs"/>
            </a:rPr>
            <a:t>環境４万円と</a:t>
          </a:r>
          <a:endParaRPr kumimoji="1" lang="en-US" altLang="ja-JP" sz="1400" b="0" i="0" u="none" strike="noStrike" kern="0" cap="none" spc="0" normalizeH="0" baseline="0" noProof="0">
            <a:ln>
              <a:noFill/>
            </a:ln>
            <a:solidFill>
              <a:sysClr val="windowText" lastClr="000000"/>
            </a:solidFill>
            <a:effectLst/>
            <a:uLnTx/>
            <a:uFillTx/>
            <a:latin typeface="UD デジタル 教科書体 NK-B" panose="02020700000000000000" pitchFamily="18" charset="-128"/>
            <a:ea typeface="UD デジタル 教科書体 NK-B" panose="02020700000000000000" pitchFamily="18"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400" b="0" i="0" u="none" strike="noStrike" kern="0" cap="none" spc="0" normalizeH="0" baseline="0" noProof="0">
              <a:ln>
                <a:noFill/>
              </a:ln>
              <a:solidFill>
                <a:prstClr val="black"/>
              </a:solidFill>
              <a:effectLst/>
              <a:uLnTx/>
              <a:uFillTx/>
              <a:latin typeface="UD デジタル 教科書体 NK-B" panose="02020700000000000000" pitchFamily="18" charset="-128"/>
              <a:ea typeface="UD デジタル 教科書体 NK-B" panose="02020700000000000000" pitchFamily="18" charset="-128"/>
              <a:cs typeface="+mn-cs"/>
            </a:rPr>
            <a:t>80</a:t>
          </a:r>
          <a:r>
            <a:rPr kumimoji="1" lang="ja-JP" altLang="en-US" sz="1400" b="0" i="0" u="none" strike="noStrike" kern="0" cap="none" spc="0" normalizeH="0" baseline="0" noProof="0">
              <a:ln>
                <a:noFill/>
              </a:ln>
              <a:solidFill>
                <a:prstClr val="black"/>
              </a:solidFill>
              <a:effectLst/>
              <a:uLnTx/>
              <a:uFillTx/>
              <a:latin typeface="UD デジタル 教科書体 NK-B" panose="02020700000000000000" pitchFamily="18" charset="-128"/>
              <a:ea typeface="UD デジタル 教科書体 NK-B" panose="02020700000000000000" pitchFamily="18" charset="-128"/>
              <a:cs typeface="+mn-cs"/>
            </a:rPr>
            <a:t>万円のバックオフィスソフトを導入する場合</a:t>
          </a:r>
          <a:endParaRPr kumimoji="1" lang="en-US" altLang="ja-JP" sz="1400" b="0" i="0" u="none" strike="noStrike" kern="0" cap="none" spc="0" normalizeH="0" baseline="0" noProof="0">
            <a:ln>
              <a:noFill/>
            </a:ln>
            <a:solidFill>
              <a:prstClr val="black"/>
            </a:solidFill>
            <a:effectLst/>
            <a:uLnTx/>
            <a:uFillTx/>
            <a:latin typeface="UD デジタル 教科書体 NK-B" panose="02020700000000000000" pitchFamily="18" charset="-128"/>
            <a:ea typeface="UD デジタル 教科書体 NK-B" panose="02020700000000000000" pitchFamily="18"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prstClr val="black"/>
              </a:solidFill>
              <a:effectLst/>
              <a:uLnTx/>
              <a:uFillTx/>
              <a:latin typeface="UD デジタル 教科書体 NK-B" panose="02020700000000000000" pitchFamily="18" charset="-128"/>
              <a:ea typeface="UD デジタル 教科書体 NK-B" panose="02020700000000000000" pitchFamily="18" charset="-128"/>
              <a:cs typeface="+mn-cs"/>
            </a:rPr>
            <a:t>（対象の職員数が</a:t>
          </a:r>
          <a:r>
            <a:rPr kumimoji="1" lang="en-US" altLang="ja-JP" sz="1400" b="0" i="0" u="none" strike="noStrike" kern="0" cap="none" spc="0" normalizeH="0" baseline="0" noProof="0">
              <a:ln>
                <a:noFill/>
              </a:ln>
              <a:solidFill>
                <a:prstClr val="black"/>
              </a:solidFill>
              <a:effectLst/>
              <a:uLnTx/>
              <a:uFillTx/>
              <a:latin typeface="UD デジタル 教科書体 NK-B" panose="02020700000000000000" pitchFamily="18" charset="-128"/>
              <a:ea typeface="UD デジタル 教科書体 NK-B" panose="02020700000000000000" pitchFamily="18" charset="-128"/>
              <a:cs typeface="+mn-cs"/>
            </a:rPr>
            <a:t>21</a:t>
          </a:r>
          <a:r>
            <a:rPr kumimoji="1" lang="ja-JP" altLang="en-US" sz="1400" b="0" i="0" u="none" strike="noStrike" kern="0" cap="none" spc="0" normalizeH="0" baseline="0" noProof="0">
              <a:ln>
                <a:noFill/>
              </a:ln>
              <a:solidFill>
                <a:prstClr val="black"/>
              </a:solidFill>
              <a:effectLst/>
              <a:uLnTx/>
              <a:uFillTx/>
              <a:latin typeface="UD デジタル 教科書体 NK-B" panose="02020700000000000000" pitchFamily="18" charset="-128"/>
              <a:ea typeface="UD デジタル 教科書体 NK-B" panose="02020700000000000000" pitchFamily="18" charset="-128"/>
              <a:cs typeface="+mn-cs"/>
            </a:rPr>
            <a:t>名以上</a:t>
          </a:r>
          <a:r>
            <a:rPr kumimoji="1" lang="en-US" altLang="ja-JP" sz="1400" b="0" i="0" u="none" strike="noStrike" kern="0" cap="none" spc="0" normalizeH="0" baseline="0" noProof="0">
              <a:ln>
                <a:noFill/>
              </a:ln>
              <a:solidFill>
                <a:prstClr val="black"/>
              </a:solidFill>
              <a:effectLst/>
              <a:uLnTx/>
              <a:uFillTx/>
              <a:latin typeface="UD デジタル 教科書体 NK-B" panose="02020700000000000000" pitchFamily="18" charset="-128"/>
              <a:ea typeface="UD デジタル 教科書体 NK-B" panose="02020700000000000000" pitchFamily="18" charset="-128"/>
              <a:cs typeface="+mn-cs"/>
            </a:rPr>
            <a:t>30</a:t>
          </a:r>
          <a:r>
            <a:rPr kumimoji="1" lang="ja-JP" altLang="en-US" sz="1400" b="0" i="0" u="none" strike="noStrike" kern="0" cap="none" spc="0" normalizeH="0" baseline="0" noProof="0">
              <a:ln>
                <a:noFill/>
              </a:ln>
              <a:solidFill>
                <a:prstClr val="black"/>
              </a:solidFill>
              <a:effectLst/>
              <a:uLnTx/>
              <a:uFillTx/>
              <a:latin typeface="UD デジタル 教科書体 NK-B" panose="02020700000000000000" pitchFamily="18" charset="-128"/>
              <a:ea typeface="UD デジタル 教科書体 NK-B" panose="02020700000000000000" pitchFamily="18" charset="-128"/>
              <a:cs typeface="+mn-cs"/>
            </a:rPr>
            <a:t>名以下の場合）</a:t>
          </a:r>
          <a:endParaRPr kumimoji="1" lang="ja-JP" altLang="en-US" sz="1100" b="0" i="0" u="none" strike="noStrike" kern="0" cap="none" spc="0" normalizeH="0" baseline="0" noProof="0">
            <a:ln>
              <a:noFill/>
            </a:ln>
            <a:solidFill>
              <a:prstClr val="black"/>
            </a:solidFill>
            <a:effectLst/>
            <a:uLnTx/>
            <a:uFillTx/>
            <a:latin typeface="UD デジタル 教科書体 NK-B" panose="02020700000000000000" pitchFamily="18" charset="-128"/>
            <a:ea typeface="UD デジタル 教科書体 NK-B" panose="02020700000000000000" pitchFamily="18"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1600" b="0" i="0" u="none" strike="noStrike" kern="0" cap="none" spc="0" normalizeH="0" baseline="0" noProof="0">
            <a:ln>
              <a:noFill/>
            </a:ln>
            <a:solidFill>
              <a:sysClr val="windowText" lastClr="000000"/>
            </a:solidFill>
            <a:effectLst/>
            <a:uLnTx/>
            <a:uFillTx/>
            <a:latin typeface="UD デジタル 教科書体 NK-B" panose="02020700000000000000" pitchFamily="18" charset="-128"/>
            <a:ea typeface="UD デジタル 教科書体 NK-B" panose="02020700000000000000" pitchFamily="18" charset="-128"/>
            <a:cs typeface="+mn-cs"/>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8</xdr:col>
      <xdr:colOff>269474</xdr:colOff>
      <xdr:row>40</xdr:row>
      <xdr:rowOff>25309</xdr:rowOff>
    </xdr:from>
    <xdr:to>
      <xdr:col>9</xdr:col>
      <xdr:colOff>890178</xdr:colOff>
      <xdr:row>42</xdr:row>
      <xdr:rowOff>352778</xdr:rowOff>
    </xdr:to>
    <xdr:sp macro="" textlink="">
      <xdr:nvSpPr>
        <xdr:cNvPr id="2" name="テキスト ボックス 1">
          <a:extLst>
            <a:ext uri="{FF2B5EF4-FFF2-40B4-BE49-F238E27FC236}">
              <a16:creationId xmlns:a16="http://schemas.microsoft.com/office/drawing/2014/main" id="{BCD653BD-FC49-465D-AC2E-2B64288D2CDF}"/>
            </a:ext>
          </a:extLst>
        </xdr:cNvPr>
        <xdr:cNvSpPr txBox="1"/>
      </xdr:nvSpPr>
      <xdr:spPr>
        <a:xfrm>
          <a:off x="16185749" y="8393974"/>
          <a:ext cx="2815264" cy="838009"/>
        </a:xfrm>
        <a:prstGeom prst="rect">
          <a:avLst/>
        </a:prstGeom>
        <a:solidFill>
          <a:srgbClr val="FFCCFF"/>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l"/>
          <a:r>
            <a:rPr kumimoji="1" lang="ja-JP" altLang="en-US" sz="1100">
              <a:latin typeface="Meiryo UI" panose="020B0604030504040204" pitchFamily="50" charset="-128"/>
              <a:ea typeface="Meiryo UI" panose="020B0604030504040204" pitchFamily="50" charset="-128"/>
            </a:rPr>
            <a:t>別シートの「付帯経費、</a:t>
          </a:r>
          <a:r>
            <a:rPr kumimoji="1" lang="en-US" altLang="ja-JP" sz="1100">
              <a:latin typeface="Meiryo UI" panose="020B0604030504040204" pitchFamily="50" charset="-128"/>
              <a:ea typeface="Meiryo UI" panose="020B0604030504040204" pitchFamily="50" charset="-128"/>
            </a:rPr>
            <a:t>PC</a:t>
          </a:r>
          <a:r>
            <a:rPr kumimoji="1" lang="ja-JP" altLang="en-US" sz="1100">
              <a:latin typeface="Meiryo UI" panose="020B0604030504040204" pitchFamily="50" charset="-128"/>
              <a:ea typeface="Meiryo UI" panose="020B0604030504040204" pitchFamily="50" charset="-128"/>
            </a:rPr>
            <a:t>等計算表」で</a:t>
          </a:r>
          <a:endParaRPr kumimoji="1" lang="en-US" altLang="ja-JP" sz="1100">
            <a:latin typeface="Meiryo UI" panose="020B0604030504040204" pitchFamily="50" charset="-128"/>
            <a:ea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rPr>
            <a:t>計算した数値を入力してください。</a:t>
          </a:r>
        </a:p>
      </xdr:txBody>
    </xdr:sp>
    <xdr:clientData/>
  </xdr:twoCellAnchor>
  <xdr:twoCellAnchor>
    <xdr:from>
      <xdr:col>8</xdr:col>
      <xdr:colOff>806822</xdr:colOff>
      <xdr:row>72</xdr:row>
      <xdr:rowOff>123264</xdr:rowOff>
    </xdr:from>
    <xdr:to>
      <xdr:col>9</xdr:col>
      <xdr:colOff>1646464</xdr:colOff>
      <xdr:row>74</xdr:row>
      <xdr:rowOff>274431</xdr:rowOff>
    </xdr:to>
    <xdr:sp macro="" textlink="">
      <xdr:nvSpPr>
        <xdr:cNvPr id="3" name="テキスト ボックス 2">
          <a:extLst>
            <a:ext uri="{FF2B5EF4-FFF2-40B4-BE49-F238E27FC236}">
              <a16:creationId xmlns:a16="http://schemas.microsoft.com/office/drawing/2014/main" id="{4DD31BD2-C3EA-4A37-B149-47344F8F388F}"/>
            </a:ext>
          </a:extLst>
        </xdr:cNvPr>
        <xdr:cNvSpPr txBox="1"/>
      </xdr:nvSpPr>
      <xdr:spPr>
        <a:xfrm>
          <a:off x="16725002" y="18432219"/>
          <a:ext cx="2649392" cy="694092"/>
        </a:xfrm>
        <a:prstGeom prst="rect">
          <a:avLst/>
        </a:prstGeom>
        <a:solidFill>
          <a:srgbClr val="FFCCFF"/>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r>
            <a:rPr kumimoji="1" lang="ja-JP" altLang="en-US" sz="1100">
              <a:latin typeface="Meiryo UI" panose="020B0604030504040204" pitchFamily="50" charset="-128"/>
              <a:ea typeface="Meiryo UI" panose="020B0604030504040204" pitchFamily="50" charset="-128"/>
            </a:rPr>
            <a:t>別シートの「</a:t>
          </a:r>
          <a:r>
            <a:rPr kumimoji="1" lang="ja-JP" altLang="ja-JP" sz="1100">
              <a:solidFill>
                <a:schemeClr val="dk1"/>
              </a:solidFill>
              <a:effectLst/>
              <a:latin typeface="+mn-lt"/>
              <a:ea typeface="+mn-ea"/>
              <a:cs typeface="+mn-cs"/>
            </a:rPr>
            <a:t>付帯経費、</a:t>
          </a:r>
          <a:r>
            <a:rPr kumimoji="1" lang="en-US" altLang="ja-JP" sz="1100">
              <a:solidFill>
                <a:schemeClr val="dk1"/>
              </a:solidFill>
              <a:effectLst/>
              <a:latin typeface="+mn-lt"/>
              <a:ea typeface="+mn-ea"/>
              <a:cs typeface="+mn-cs"/>
            </a:rPr>
            <a:t>PC</a:t>
          </a:r>
          <a:r>
            <a:rPr kumimoji="1" lang="ja-JP" altLang="ja-JP" sz="1100">
              <a:solidFill>
                <a:schemeClr val="dk1"/>
              </a:solidFill>
              <a:effectLst/>
              <a:latin typeface="+mn-lt"/>
              <a:ea typeface="+mn-ea"/>
              <a:cs typeface="+mn-cs"/>
            </a:rPr>
            <a:t>等計算表</a:t>
          </a:r>
          <a:r>
            <a:rPr kumimoji="1" lang="ja-JP" altLang="en-US" sz="1100">
              <a:latin typeface="Meiryo UI" panose="020B0604030504040204" pitchFamily="50" charset="-128"/>
              <a:ea typeface="Meiryo UI" panose="020B0604030504040204" pitchFamily="50" charset="-128"/>
            </a:rPr>
            <a:t>」で</a:t>
          </a:r>
          <a:endParaRPr kumimoji="1" lang="en-US" altLang="ja-JP" sz="1100">
            <a:latin typeface="Meiryo UI" panose="020B0604030504040204" pitchFamily="50" charset="-128"/>
            <a:ea typeface="Meiryo UI" panose="020B0604030504040204" pitchFamily="50" charset="-128"/>
          </a:endParaRPr>
        </a:p>
        <a:p>
          <a:r>
            <a:rPr kumimoji="1" lang="ja-JP" altLang="en-US" sz="1100">
              <a:latin typeface="Meiryo UI" panose="020B0604030504040204" pitchFamily="50" charset="-128"/>
              <a:ea typeface="Meiryo UI" panose="020B0604030504040204" pitchFamily="50" charset="-128"/>
            </a:rPr>
            <a:t>計算した数値を入力してください。</a:t>
          </a:r>
        </a:p>
      </xdr:txBody>
    </xdr:sp>
    <xdr:clientData/>
  </xdr:twoCellAnchor>
  <xdr:twoCellAnchor>
    <xdr:from>
      <xdr:col>2</xdr:col>
      <xdr:colOff>2537787</xdr:colOff>
      <xdr:row>92</xdr:row>
      <xdr:rowOff>68898</xdr:rowOff>
    </xdr:from>
    <xdr:to>
      <xdr:col>2</xdr:col>
      <xdr:colOff>2651134</xdr:colOff>
      <xdr:row>94</xdr:row>
      <xdr:rowOff>258921</xdr:rowOff>
    </xdr:to>
    <xdr:sp macro="" textlink="">
      <xdr:nvSpPr>
        <xdr:cNvPr id="4" name="右中かっこ 3">
          <a:extLst>
            <a:ext uri="{FF2B5EF4-FFF2-40B4-BE49-F238E27FC236}">
              <a16:creationId xmlns:a16="http://schemas.microsoft.com/office/drawing/2014/main" id="{26AB5FC5-63D8-4E4A-9B63-201AFE4CDE36}"/>
            </a:ext>
          </a:extLst>
        </xdr:cNvPr>
        <xdr:cNvSpPr/>
      </xdr:nvSpPr>
      <xdr:spPr>
        <a:xfrm>
          <a:off x="3238827" y="25813068"/>
          <a:ext cx="113347" cy="837723"/>
        </a:xfrm>
        <a:prstGeom prst="rightBrace">
          <a:avLst/>
        </a:prstGeom>
        <a:solidFill>
          <a:sysClr val="window" lastClr="FFFFFF"/>
        </a:solidFill>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2714308</xdr:colOff>
      <xdr:row>92</xdr:row>
      <xdr:rowOff>115409</xdr:rowOff>
    </xdr:from>
    <xdr:to>
      <xdr:col>2</xdr:col>
      <xdr:colOff>5257800</xdr:colOff>
      <xdr:row>94</xdr:row>
      <xdr:rowOff>203200</xdr:rowOff>
    </xdr:to>
    <xdr:sp macro="" textlink="">
      <xdr:nvSpPr>
        <xdr:cNvPr id="5" name="テキスト ボックス 4">
          <a:extLst>
            <a:ext uri="{FF2B5EF4-FFF2-40B4-BE49-F238E27FC236}">
              <a16:creationId xmlns:a16="http://schemas.microsoft.com/office/drawing/2014/main" id="{370AFE1F-9581-4701-A01E-92E73A350B9E}"/>
            </a:ext>
          </a:extLst>
        </xdr:cNvPr>
        <xdr:cNvSpPr txBox="1"/>
      </xdr:nvSpPr>
      <xdr:spPr>
        <a:xfrm>
          <a:off x="3421063" y="25861484"/>
          <a:ext cx="2541587" cy="73930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a:latin typeface="Meiryo UI" panose="020B0604030504040204" pitchFamily="50" charset="-128"/>
              <a:ea typeface="Meiryo UI" panose="020B0604030504040204" pitchFamily="50" charset="-128"/>
            </a:rPr>
            <a:t>※</a:t>
          </a:r>
          <a:r>
            <a:rPr kumimoji="1" lang="ja-JP" altLang="en-US" sz="1200">
              <a:latin typeface="Meiryo UI" panose="020B0604030504040204" pitchFamily="50" charset="-128"/>
              <a:ea typeface="Meiryo UI" panose="020B0604030504040204" pitchFamily="50" charset="-128"/>
            </a:rPr>
            <a:t>①から③の一連の契約が対象であり、</a:t>
          </a:r>
          <a:endParaRPr kumimoji="1" lang="en-US" altLang="ja-JP" sz="1200">
            <a:latin typeface="Meiryo UI" panose="020B0604030504040204" pitchFamily="50" charset="-128"/>
            <a:ea typeface="Meiryo UI" panose="020B0604030504040204" pitchFamily="50" charset="-128"/>
          </a:endParaRPr>
        </a:p>
        <a:p>
          <a:r>
            <a:rPr kumimoji="1" lang="ja-JP" altLang="en-US" sz="1200">
              <a:latin typeface="Meiryo UI" panose="020B0604030504040204" pitchFamily="50" charset="-128"/>
              <a:ea typeface="Meiryo UI" panose="020B0604030504040204" pitchFamily="50" charset="-128"/>
            </a:rPr>
            <a:t>　 いずれかのみの契約の申請は不可</a:t>
          </a:r>
        </a:p>
      </xdr:txBody>
    </xdr:sp>
    <xdr:clientData/>
  </xdr:twoCellAnchor>
  <xdr:twoCellAnchor>
    <xdr:from>
      <xdr:col>10</xdr:col>
      <xdr:colOff>1129393</xdr:colOff>
      <xdr:row>26</xdr:row>
      <xdr:rowOff>95250</xdr:rowOff>
    </xdr:from>
    <xdr:to>
      <xdr:col>11</xdr:col>
      <xdr:colOff>1196068</xdr:colOff>
      <xdr:row>28</xdr:row>
      <xdr:rowOff>153205</xdr:rowOff>
    </xdr:to>
    <xdr:sp macro="" textlink="">
      <xdr:nvSpPr>
        <xdr:cNvPr id="6" name="四角形: 角を丸くする 5">
          <a:extLst>
            <a:ext uri="{FF2B5EF4-FFF2-40B4-BE49-F238E27FC236}">
              <a16:creationId xmlns:a16="http://schemas.microsoft.com/office/drawing/2014/main" id="{C4E30EC7-7188-40FD-937C-B2BDF433DC61}"/>
            </a:ext>
          </a:extLst>
        </xdr:cNvPr>
        <xdr:cNvSpPr/>
      </xdr:nvSpPr>
      <xdr:spPr>
        <a:xfrm>
          <a:off x="20499433" y="5320665"/>
          <a:ext cx="1341120" cy="423715"/>
        </a:xfrm>
        <a:prstGeom prst="round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600">
              <a:solidFill>
                <a:schemeClr val="tx1"/>
              </a:solidFill>
            </a:rPr>
            <a:t>R7.6.9</a:t>
          </a:r>
          <a:r>
            <a:rPr kumimoji="1" lang="ja-JP" altLang="en-US" sz="1600">
              <a:solidFill>
                <a:schemeClr val="tx1"/>
              </a:solidFill>
            </a:rPr>
            <a:t>時点版</a:t>
          </a:r>
          <a:endParaRPr kumimoji="1" lang="en-US" altLang="ja-JP" sz="1600">
            <a:solidFill>
              <a:schemeClr val="tx1"/>
            </a:solidFill>
          </a:endParaRPr>
        </a:p>
      </xdr:txBody>
    </xdr:sp>
    <xdr:clientData/>
  </xdr:twoCellAnchor>
  <xdr:twoCellAnchor editAs="oneCell">
    <xdr:from>
      <xdr:col>0</xdr:col>
      <xdr:colOff>0</xdr:colOff>
      <xdr:row>0</xdr:row>
      <xdr:rowOff>0</xdr:rowOff>
    </xdr:from>
    <xdr:to>
      <xdr:col>4</xdr:col>
      <xdr:colOff>931273</xdr:colOff>
      <xdr:row>23</xdr:row>
      <xdr:rowOff>170955</xdr:rowOff>
    </xdr:to>
    <xdr:pic>
      <xdr:nvPicPr>
        <xdr:cNvPr id="7" name="図 6">
          <a:extLst>
            <a:ext uri="{FF2B5EF4-FFF2-40B4-BE49-F238E27FC236}">
              <a16:creationId xmlns:a16="http://schemas.microsoft.com/office/drawing/2014/main" id="{00F0F811-E6AF-4D11-A635-53A7AE70328A}"/>
            </a:ext>
          </a:extLst>
        </xdr:cNvPr>
        <xdr:cNvPicPr>
          <a:picLocks noChangeAspect="1"/>
        </xdr:cNvPicPr>
      </xdr:nvPicPr>
      <xdr:blipFill>
        <a:blip xmlns:r="http://schemas.openxmlformats.org/officeDocument/2006/relationships" r:embed="rId1"/>
        <a:stretch>
          <a:fillRect/>
        </a:stretch>
      </xdr:blipFill>
      <xdr:spPr>
        <a:xfrm>
          <a:off x="0" y="0"/>
          <a:ext cx="8109857" cy="4552455"/>
        </a:xfrm>
        <a:prstGeom prst="rect">
          <a:avLst/>
        </a:prstGeom>
      </xdr:spPr>
    </xdr:pic>
    <xdr:clientData/>
  </xdr:twoCellAnchor>
  <xdr:twoCellAnchor>
    <xdr:from>
      <xdr:col>4</xdr:col>
      <xdr:colOff>2626179</xdr:colOff>
      <xdr:row>12</xdr:row>
      <xdr:rowOff>40821</xdr:rowOff>
    </xdr:from>
    <xdr:to>
      <xdr:col>7</xdr:col>
      <xdr:colOff>1062037</xdr:colOff>
      <xdr:row>23</xdr:row>
      <xdr:rowOff>115116</xdr:rowOff>
    </xdr:to>
    <xdr:sp macro="" textlink="">
      <xdr:nvSpPr>
        <xdr:cNvPr id="8" name="テキスト ボックス 7">
          <a:extLst>
            <a:ext uri="{FF2B5EF4-FFF2-40B4-BE49-F238E27FC236}">
              <a16:creationId xmlns:a16="http://schemas.microsoft.com/office/drawing/2014/main" id="{03021ABB-92BF-4B2F-887B-D305666BC6B0}"/>
            </a:ext>
          </a:extLst>
        </xdr:cNvPr>
        <xdr:cNvSpPr txBox="1"/>
      </xdr:nvSpPr>
      <xdr:spPr>
        <a:xfrm>
          <a:off x="9797143" y="2326821"/>
          <a:ext cx="4586287" cy="2169795"/>
        </a:xfrm>
        <a:prstGeom prst="roundRect">
          <a:avLst/>
        </a:prstGeom>
        <a:solidFill>
          <a:sysClr val="window" lastClr="FFFFFF"/>
        </a:solidFill>
        <a:ln w="76200" cap="flat" cmpd="sng" algn="ctr">
          <a:solidFill>
            <a:srgbClr val="FFFF00"/>
          </a:solidFill>
          <a:prstDash val="solid"/>
          <a:miter lim="800000"/>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2000" b="0" i="0" u="none" strike="noStrike" kern="0" cap="none" spc="0" normalizeH="0" baseline="0" noProof="0">
              <a:ln>
                <a:noFill/>
              </a:ln>
              <a:solidFill>
                <a:srgbClr val="FF0000"/>
              </a:solidFill>
              <a:effectLst/>
              <a:uLnTx/>
              <a:uFillTx/>
              <a:latin typeface="UD デジタル 教科書体 NK-B" panose="02020700000000000000" pitchFamily="18" charset="-128"/>
              <a:ea typeface="UD デジタル 教科書体 NK-B" panose="02020700000000000000" pitchFamily="18" charset="-128"/>
              <a:cs typeface="+mn-cs"/>
            </a:rPr>
            <a:t>★介護テクノロジーの導入支援★</a:t>
          </a:r>
          <a:endParaRPr kumimoji="1" lang="en-US" altLang="ja-JP" sz="2000" b="0" i="0" u="none" strike="noStrike" kern="0" cap="none" spc="0" normalizeH="0" baseline="0" noProof="0">
            <a:ln>
              <a:noFill/>
            </a:ln>
            <a:solidFill>
              <a:srgbClr val="FF0000"/>
            </a:solidFill>
            <a:effectLst/>
            <a:uLnTx/>
            <a:uFillTx/>
            <a:latin typeface="UD デジタル 教科書体 NK-B" panose="02020700000000000000" pitchFamily="18" charset="-128"/>
            <a:ea typeface="UD デジタル 教科書体 NK-B" panose="02020700000000000000" pitchFamily="18"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2000" b="0" i="0" u="none" strike="noStrike" kern="0" cap="none" spc="0" normalizeH="0" baseline="0" noProof="0">
              <a:ln>
                <a:noFill/>
              </a:ln>
              <a:solidFill>
                <a:sysClr val="windowText" lastClr="000000"/>
              </a:solidFill>
              <a:effectLst/>
              <a:uLnTx/>
              <a:uFillTx/>
              <a:latin typeface="UD デジタル 教科書体 NK-B" panose="02020700000000000000" pitchFamily="18" charset="-128"/>
              <a:ea typeface="UD デジタル 教科書体 NK-B" panose="02020700000000000000" pitchFamily="18" charset="-128"/>
              <a:cs typeface="+mn-cs"/>
            </a:rPr>
            <a:t>80</a:t>
          </a:r>
          <a:r>
            <a:rPr kumimoji="1" lang="ja-JP" altLang="en-US" sz="2000" b="0" i="0" u="none" strike="noStrike" kern="0" cap="none" spc="0" normalizeH="0" baseline="0" noProof="0">
              <a:ln>
                <a:noFill/>
              </a:ln>
              <a:solidFill>
                <a:sysClr val="windowText" lastClr="000000"/>
              </a:solidFill>
              <a:effectLst/>
              <a:uLnTx/>
              <a:uFillTx/>
              <a:latin typeface="UD デジタル 教科書体 NK-B" panose="02020700000000000000" pitchFamily="18" charset="-128"/>
              <a:ea typeface="UD デジタル 教科書体 NK-B" panose="02020700000000000000" pitchFamily="18" charset="-128"/>
              <a:cs typeface="+mn-cs"/>
            </a:rPr>
            <a:t>万円のバックオフィスソフトを</a:t>
          </a:r>
          <a:endParaRPr kumimoji="1" lang="en-US" altLang="ja-JP" sz="2000" b="0" i="0" u="none" strike="noStrike" kern="0" cap="none" spc="0" normalizeH="0" baseline="0" noProof="0">
            <a:ln>
              <a:noFill/>
            </a:ln>
            <a:solidFill>
              <a:sysClr val="windowText" lastClr="000000"/>
            </a:solidFill>
            <a:effectLst/>
            <a:uLnTx/>
            <a:uFillTx/>
            <a:latin typeface="UD デジタル 教科書体 NK-B" panose="02020700000000000000" pitchFamily="18" charset="-128"/>
            <a:ea typeface="UD デジタル 教科書体 NK-B" panose="02020700000000000000" pitchFamily="18"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2000" b="0" i="0" u="none" strike="noStrike" kern="0" cap="none" spc="0" normalizeH="0" baseline="0" noProof="0">
              <a:ln>
                <a:noFill/>
              </a:ln>
              <a:solidFill>
                <a:sysClr val="windowText" lastClr="000000"/>
              </a:solidFill>
              <a:effectLst/>
              <a:uLnTx/>
              <a:uFillTx/>
              <a:latin typeface="UD デジタル 教科書体 NK-B" panose="02020700000000000000" pitchFamily="18" charset="-128"/>
              <a:ea typeface="UD デジタル 教科書体 NK-B" panose="02020700000000000000" pitchFamily="18" charset="-128"/>
              <a:cs typeface="+mn-cs"/>
            </a:rPr>
            <a:t>導入する場合</a:t>
          </a:r>
          <a:endParaRPr kumimoji="1" lang="en-US" altLang="ja-JP" sz="2000" b="0" i="0" u="none" strike="noStrike" kern="0" cap="none" spc="0" normalizeH="0" baseline="0" noProof="0">
            <a:ln>
              <a:noFill/>
            </a:ln>
            <a:solidFill>
              <a:sysClr val="windowText" lastClr="000000"/>
            </a:solidFill>
            <a:effectLst/>
            <a:uLnTx/>
            <a:uFillTx/>
            <a:latin typeface="UD デジタル 教科書体 NK-B" panose="02020700000000000000" pitchFamily="18" charset="-128"/>
            <a:ea typeface="UD デジタル 教科書体 NK-B" panose="02020700000000000000" pitchFamily="18"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2000" b="0" i="0" u="none" strike="noStrike" kern="0" cap="none" spc="0" normalizeH="0" baseline="0" noProof="0">
              <a:ln>
                <a:noFill/>
              </a:ln>
              <a:solidFill>
                <a:sysClr val="windowText" lastClr="000000"/>
              </a:solidFill>
              <a:effectLst/>
              <a:uLnTx/>
              <a:uFillTx/>
              <a:latin typeface="UD デジタル 教科書体 NK-B" panose="02020700000000000000" pitchFamily="18" charset="-128"/>
              <a:ea typeface="UD デジタル 教科書体 NK-B" panose="02020700000000000000" pitchFamily="18" charset="-128"/>
              <a:cs typeface="+mn-cs"/>
            </a:rPr>
            <a:t>（その他機器等のみを導入する場合）</a:t>
          </a:r>
          <a:endParaRPr kumimoji="1" lang="en-US" altLang="ja-JP" sz="2000" b="0" i="0" u="none" strike="noStrike" kern="0" cap="none" spc="0" normalizeH="0" baseline="0" noProof="0">
            <a:ln>
              <a:noFill/>
            </a:ln>
            <a:solidFill>
              <a:sysClr val="windowText" lastClr="000000"/>
            </a:solidFill>
            <a:effectLst/>
            <a:uLnTx/>
            <a:uFillTx/>
            <a:latin typeface="UD デジタル 教科書体 NK-B" panose="02020700000000000000" pitchFamily="18" charset="-128"/>
            <a:ea typeface="UD デジタル 教科書体 NK-B" panose="02020700000000000000" pitchFamily="18" charset="-128"/>
            <a:cs typeface="+mn-cs"/>
          </a:endParaRP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8</xdr:col>
      <xdr:colOff>269474</xdr:colOff>
      <xdr:row>40</xdr:row>
      <xdr:rowOff>25309</xdr:rowOff>
    </xdr:from>
    <xdr:to>
      <xdr:col>9</xdr:col>
      <xdr:colOff>890178</xdr:colOff>
      <xdr:row>42</xdr:row>
      <xdr:rowOff>352778</xdr:rowOff>
    </xdr:to>
    <xdr:sp macro="" textlink="">
      <xdr:nvSpPr>
        <xdr:cNvPr id="2" name="テキスト ボックス 1">
          <a:extLst>
            <a:ext uri="{FF2B5EF4-FFF2-40B4-BE49-F238E27FC236}">
              <a16:creationId xmlns:a16="http://schemas.microsoft.com/office/drawing/2014/main" id="{086CBEF9-19E3-407C-B216-469F997B64D0}"/>
            </a:ext>
          </a:extLst>
        </xdr:cNvPr>
        <xdr:cNvSpPr txBox="1"/>
      </xdr:nvSpPr>
      <xdr:spPr>
        <a:xfrm>
          <a:off x="16185749" y="8393974"/>
          <a:ext cx="2815264" cy="838009"/>
        </a:xfrm>
        <a:prstGeom prst="rect">
          <a:avLst/>
        </a:prstGeom>
        <a:solidFill>
          <a:srgbClr val="FFCCFF"/>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l"/>
          <a:r>
            <a:rPr kumimoji="1" lang="ja-JP" altLang="en-US" sz="1100">
              <a:latin typeface="Meiryo UI" panose="020B0604030504040204" pitchFamily="50" charset="-128"/>
              <a:ea typeface="Meiryo UI" panose="020B0604030504040204" pitchFamily="50" charset="-128"/>
            </a:rPr>
            <a:t>別シートの「付帯経費、</a:t>
          </a:r>
          <a:r>
            <a:rPr kumimoji="1" lang="en-US" altLang="ja-JP" sz="1100">
              <a:latin typeface="Meiryo UI" panose="020B0604030504040204" pitchFamily="50" charset="-128"/>
              <a:ea typeface="Meiryo UI" panose="020B0604030504040204" pitchFamily="50" charset="-128"/>
            </a:rPr>
            <a:t>PC</a:t>
          </a:r>
          <a:r>
            <a:rPr kumimoji="1" lang="ja-JP" altLang="en-US" sz="1100">
              <a:latin typeface="Meiryo UI" panose="020B0604030504040204" pitchFamily="50" charset="-128"/>
              <a:ea typeface="Meiryo UI" panose="020B0604030504040204" pitchFamily="50" charset="-128"/>
            </a:rPr>
            <a:t>等計算表」で</a:t>
          </a:r>
          <a:endParaRPr kumimoji="1" lang="en-US" altLang="ja-JP" sz="1100">
            <a:latin typeface="Meiryo UI" panose="020B0604030504040204" pitchFamily="50" charset="-128"/>
            <a:ea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rPr>
            <a:t>計算した数値を入力してください。</a:t>
          </a:r>
        </a:p>
      </xdr:txBody>
    </xdr:sp>
    <xdr:clientData/>
  </xdr:twoCellAnchor>
  <xdr:twoCellAnchor>
    <xdr:from>
      <xdr:col>8</xdr:col>
      <xdr:colOff>806822</xdr:colOff>
      <xdr:row>72</xdr:row>
      <xdr:rowOff>123264</xdr:rowOff>
    </xdr:from>
    <xdr:to>
      <xdr:col>9</xdr:col>
      <xdr:colOff>1646464</xdr:colOff>
      <xdr:row>74</xdr:row>
      <xdr:rowOff>274431</xdr:rowOff>
    </xdr:to>
    <xdr:sp macro="" textlink="">
      <xdr:nvSpPr>
        <xdr:cNvPr id="3" name="テキスト ボックス 2">
          <a:extLst>
            <a:ext uri="{FF2B5EF4-FFF2-40B4-BE49-F238E27FC236}">
              <a16:creationId xmlns:a16="http://schemas.microsoft.com/office/drawing/2014/main" id="{8D53E815-A80D-4646-9A0C-B6C84D246C49}"/>
            </a:ext>
          </a:extLst>
        </xdr:cNvPr>
        <xdr:cNvSpPr txBox="1"/>
      </xdr:nvSpPr>
      <xdr:spPr>
        <a:xfrm>
          <a:off x="16725002" y="18432219"/>
          <a:ext cx="2649392" cy="694092"/>
        </a:xfrm>
        <a:prstGeom prst="rect">
          <a:avLst/>
        </a:prstGeom>
        <a:solidFill>
          <a:srgbClr val="FFCCFF"/>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r>
            <a:rPr kumimoji="1" lang="ja-JP" altLang="en-US" sz="1100">
              <a:latin typeface="Meiryo UI" panose="020B0604030504040204" pitchFamily="50" charset="-128"/>
              <a:ea typeface="Meiryo UI" panose="020B0604030504040204" pitchFamily="50" charset="-128"/>
            </a:rPr>
            <a:t>別シートの「</a:t>
          </a:r>
          <a:r>
            <a:rPr kumimoji="1" lang="ja-JP" altLang="ja-JP" sz="1100">
              <a:solidFill>
                <a:schemeClr val="dk1"/>
              </a:solidFill>
              <a:effectLst/>
              <a:latin typeface="+mn-lt"/>
              <a:ea typeface="+mn-ea"/>
              <a:cs typeface="+mn-cs"/>
            </a:rPr>
            <a:t>付帯経費、</a:t>
          </a:r>
          <a:r>
            <a:rPr kumimoji="1" lang="en-US" altLang="ja-JP" sz="1100">
              <a:solidFill>
                <a:schemeClr val="dk1"/>
              </a:solidFill>
              <a:effectLst/>
              <a:latin typeface="+mn-lt"/>
              <a:ea typeface="+mn-ea"/>
              <a:cs typeface="+mn-cs"/>
            </a:rPr>
            <a:t>PC</a:t>
          </a:r>
          <a:r>
            <a:rPr kumimoji="1" lang="ja-JP" altLang="ja-JP" sz="1100">
              <a:solidFill>
                <a:schemeClr val="dk1"/>
              </a:solidFill>
              <a:effectLst/>
              <a:latin typeface="+mn-lt"/>
              <a:ea typeface="+mn-ea"/>
              <a:cs typeface="+mn-cs"/>
            </a:rPr>
            <a:t>等計算表</a:t>
          </a:r>
          <a:r>
            <a:rPr kumimoji="1" lang="ja-JP" altLang="en-US" sz="1100">
              <a:latin typeface="Meiryo UI" panose="020B0604030504040204" pitchFamily="50" charset="-128"/>
              <a:ea typeface="Meiryo UI" panose="020B0604030504040204" pitchFamily="50" charset="-128"/>
            </a:rPr>
            <a:t>」で</a:t>
          </a:r>
          <a:endParaRPr kumimoji="1" lang="en-US" altLang="ja-JP" sz="1100">
            <a:latin typeface="Meiryo UI" panose="020B0604030504040204" pitchFamily="50" charset="-128"/>
            <a:ea typeface="Meiryo UI" panose="020B0604030504040204" pitchFamily="50" charset="-128"/>
          </a:endParaRPr>
        </a:p>
        <a:p>
          <a:r>
            <a:rPr kumimoji="1" lang="ja-JP" altLang="en-US" sz="1100">
              <a:latin typeface="Meiryo UI" panose="020B0604030504040204" pitchFamily="50" charset="-128"/>
              <a:ea typeface="Meiryo UI" panose="020B0604030504040204" pitchFamily="50" charset="-128"/>
            </a:rPr>
            <a:t>計算した数値を入力してください。</a:t>
          </a:r>
        </a:p>
      </xdr:txBody>
    </xdr:sp>
    <xdr:clientData/>
  </xdr:twoCellAnchor>
  <xdr:twoCellAnchor>
    <xdr:from>
      <xdr:col>2</xdr:col>
      <xdr:colOff>2537787</xdr:colOff>
      <xdr:row>92</xdr:row>
      <xdr:rowOff>68898</xdr:rowOff>
    </xdr:from>
    <xdr:to>
      <xdr:col>2</xdr:col>
      <xdr:colOff>2651134</xdr:colOff>
      <xdr:row>94</xdr:row>
      <xdr:rowOff>258921</xdr:rowOff>
    </xdr:to>
    <xdr:sp macro="" textlink="">
      <xdr:nvSpPr>
        <xdr:cNvPr id="4" name="右中かっこ 3">
          <a:extLst>
            <a:ext uri="{FF2B5EF4-FFF2-40B4-BE49-F238E27FC236}">
              <a16:creationId xmlns:a16="http://schemas.microsoft.com/office/drawing/2014/main" id="{065DDA4D-E2E6-4EA5-B1BA-1268B4A8773F}"/>
            </a:ext>
          </a:extLst>
        </xdr:cNvPr>
        <xdr:cNvSpPr/>
      </xdr:nvSpPr>
      <xdr:spPr>
        <a:xfrm>
          <a:off x="3238827" y="25813068"/>
          <a:ext cx="113347" cy="837723"/>
        </a:xfrm>
        <a:prstGeom prst="rightBrace">
          <a:avLst/>
        </a:prstGeom>
        <a:solidFill>
          <a:sysClr val="window" lastClr="FFFFFF"/>
        </a:solidFill>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2714308</xdr:colOff>
      <xdr:row>92</xdr:row>
      <xdr:rowOff>115409</xdr:rowOff>
    </xdr:from>
    <xdr:to>
      <xdr:col>2</xdr:col>
      <xdr:colOff>5257800</xdr:colOff>
      <xdr:row>94</xdr:row>
      <xdr:rowOff>203200</xdr:rowOff>
    </xdr:to>
    <xdr:sp macro="" textlink="">
      <xdr:nvSpPr>
        <xdr:cNvPr id="5" name="テキスト ボックス 4">
          <a:extLst>
            <a:ext uri="{FF2B5EF4-FFF2-40B4-BE49-F238E27FC236}">
              <a16:creationId xmlns:a16="http://schemas.microsoft.com/office/drawing/2014/main" id="{73789C3A-AFA4-4239-8319-3FC0DB454917}"/>
            </a:ext>
          </a:extLst>
        </xdr:cNvPr>
        <xdr:cNvSpPr txBox="1"/>
      </xdr:nvSpPr>
      <xdr:spPr>
        <a:xfrm>
          <a:off x="3421063" y="25861484"/>
          <a:ext cx="2541587" cy="73930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a:latin typeface="Meiryo UI" panose="020B0604030504040204" pitchFamily="50" charset="-128"/>
              <a:ea typeface="Meiryo UI" panose="020B0604030504040204" pitchFamily="50" charset="-128"/>
            </a:rPr>
            <a:t>※</a:t>
          </a:r>
          <a:r>
            <a:rPr kumimoji="1" lang="ja-JP" altLang="en-US" sz="1200">
              <a:latin typeface="Meiryo UI" panose="020B0604030504040204" pitchFamily="50" charset="-128"/>
              <a:ea typeface="Meiryo UI" panose="020B0604030504040204" pitchFamily="50" charset="-128"/>
            </a:rPr>
            <a:t>①から③の一連の契約が対象であり、</a:t>
          </a:r>
          <a:endParaRPr kumimoji="1" lang="en-US" altLang="ja-JP" sz="1200">
            <a:latin typeface="Meiryo UI" panose="020B0604030504040204" pitchFamily="50" charset="-128"/>
            <a:ea typeface="Meiryo UI" panose="020B0604030504040204" pitchFamily="50" charset="-128"/>
          </a:endParaRPr>
        </a:p>
        <a:p>
          <a:r>
            <a:rPr kumimoji="1" lang="ja-JP" altLang="en-US" sz="1200">
              <a:latin typeface="Meiryo UI" panose="020B0604030504040204" pitchFamily="50" charset="-128"/>
              <a:ea typeface="Meiryo UI" panose="020B0604030504040204" pitchFamily="50" charset="-128"/>
            </a:rPr>
            <a:t>　 いずれかのみの契約の申請は不可</a:t>
          </a:r>
        </a:p>
      </xdr:txBody>
    </xdr:sp>
    <xdr:clientData/>
  </xdr:twoCellAnchor>
  <xdr:twoCellAnchor>
    <xdr:from>
      <xdr:col>10</xdr:col>
      <xdr:colOff>1129393</xdr:colOff>
      <xdr:row>26</xdr:row>
      <xdr:rowOff>95250</xdr:rowOff>
    </xdr:from>
    <xdr:to>
      <xdr:col>11</xdr:col>
      <xdr:colOff>1196068</xdr:colOff>
      <xdr:row>28</xdr:row>
      <xdr:rowOff>153205</xdr:rowOff>
    </xdr:to>
    <xdr:sp macro="" textlink="">
      <xdr:nvSpPr>
        <xdr:cNvPr id="6" name="四角形: 角を丸くする 5">
          <a:extLst>
            <a:ext uri="{FF2B5EF4-FFF2-40B4-BE49-F238E27FC236}">
              <a16:creationId xmlns:a16="http://schemas.microsoft.com/office/drawing/2014/main" id="{72F18522-BE47-468D-B8CF-C95F0D2DAF18}"/>
            </a:ext>
          </a:extLst>
        </xdr:cNvPr>
        <xdr:cNvSpPr/>
      </xdr:nvSpPr>
      <xdr:spPr>
        <a:xfrm>
          <a:off x="20499433" y="5320665"/>
          <a:ext cx="1341120" cy="423715"/>
        </a:xfrm>
        <a:prstGeom prst="round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600">
              <a:solidFill>
                <a:schemeClr val="tx1"/>
              </a:solidFill>
            </a:rPr>
            <a:t>R7.6.9</a:t>
          </a:r>
          <a:r>
            <a:rPr kumimoji="1" lang="ja-JP" altLang="en-US" sz="1600">
              <a:solidFill>
                <a:schemeClr val="tx1"/>
              </a:solidFill>
            </a:rPr>
            <a:t>時点版</a:t>
          </a:r>
          <a:endParaRPr kumimoji="1" lang="en-US" altLang="ja-JP" sz="1600">
            <a:solidFill>
              <a:schemeClr val="tx1"/>
            </a:solidFill>
          </a:endParaRPr>
        </a:p>
      </xdr:txBody>
    </xdr:sp>
    <xdr:clientData/>
  </xdr:twoCellAnchor>
  <xdr:twoCellAnchor editAs="oneCell">
    <xdr:from>
      <xdr:col>0</xdr:col>
      <xdr:colOff>0</xdr:colOff>
      <xdr:row>0</xdr:row>
      <xdr:rowOff>0</xdr:rowOff>
    </xdr:from>
    <xdr:to>
      <xdr:col>4</xdr:col>
      <xdr:colOff>931273</xdr:colOff>
      <xdr:row>23</xdr:row>
      <xdr:rowOff>169847</xdr:rowOff>
    </xdr:to>
    <xdr:pic>
      <xdr:nvPicPr>
        <xdr:cNvPr id="7" name="図 6">
          <a:extLst>
            <a:ext uri="{FF2B5EF4-FFF2-40B4-BE49-F238E27FC236}">
              <a16:creationId xmlns:a16="http://schemas.microsoft.com/office/drawing/2014/main" id="{24807721-8E72-40BD-90A2-9E7D2908ABB4}"/>
            </a:ext>
          </a:extLst>
        </xdr:cNvPr>
        <xdr:cNvPicPr>
          <a:picLocks noChangeAspect="1"/>
        </xdr:cNvPicPr>
      </xdr:nvPicPr>
      <xdr:blipFill>
        <a:blip xmlns:r="http://schemas.openxmlformats.org/officeDocument/2006/relationships" r:embed="rId1"/>
        <a:stretch>
          <a:fillRect/>
        </a:stretch>
      </xdr:blipFill>
      <xdr:spPr>
        <a:xfrm>
          <a:off x="0" y="0"/>
          <a:ext cx="8109857" cy="4551347"/>
        </a:xfrm>
        <a:prstGeom prst="rect">
          <a:avLst/>
        </a:prstGeom>
      </xdr:spPr>
    </xdr:pic>
    <xdr:clientData/>
  </xdr:twoCellAnchor>
  <xdr:twoCellAnchor>
    <xdr:from>
      <xdr:col>5</xdr:col>
      <xdr:colOff>58239</xdr:colOff>
      <xdr:row>10</xdr:row>
      <xdr:rowOff>37012</xdr:rowOff>
    </xdr:from>
    <xdr:to>
      <xdr:col>7</xdr:col>
      <xdr:colOff>1774235</xdr:colOff>
      <xdr:row>23</xdr:row>
      <xdr:rowOff>71303</xdr:rowOff>
    </xdr:to>
    <xdr:sp macro="" textlink="">
      <xdr:nvSpPr>
        <xdr:cNvPr id="8" name="テキスト ボックス 7">
          <a:extLst>
            <a:ext uri="{FF2B5EF4-FFF2-40B4-BE49-F238E27FC236}">
              <a16:creationId xmlns:a16="http://schemas.microsoft.com/office/drawing/2014/main" id="{82829FA3-4D8A-465C-915D-81421E18F915}"/>
            </a:ext>
          </a:extLst>
        </xdr:cNvPr>
        <xdr:cNvSpPr txBox="1"/>
      </xdr:nvSpPr>
      <xdr:spPr>
        <a:xfrm>
          <a:off x="9882596" y="1942012"/>
          <a:ext cx="5213032" cy="2510791"/>
        </a:xfrm>
        <a:prstGeom prst="roundRect">
          <a:avLst/>
        </a:prstGeom>
        <a:solidFill>
          <a:sysClr val="window" lastClr="FFFFFF"/>
        </a:solidFill>
        <a:ln w="76200" cap="flat" cmpd="sng" algn="ctr">
          <a:solidFill>
            <a:srgbClr val="FFFF00"/>
          </a:solidFill>
          <a:prstDash val="solid"/>
          <a:miter lim="800000"/>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800" b="0" i="0" u="none" strike="noStrike" kern="0" cap="none" spc="0" normalizeH="0" baseline="0" noProof="0">
              <a:ln>
                <a:noFill/>
              </a:ln>
              <a:solidFill>
                <a:srgbClr val="FF0000"/>
              </a:solidFill>
              <a:effectLst/>
              <a:uLnTx/>
              <a:uFillTx/>
              <a:latin typeface="UD デジタル 教科書体 NK-B" panose="02020700000000000000" pitchFamily="18" charset="-128"/>
              <a:ea typeface="UD デジタル 教科書体 NK-B" panose="02020700000000000000" pitchFamily="18" charset="-128"/>
              <a:cs typeface="+mn-cs"/>
            </a:rPr>
            <a:t>★パッケージ型導入支援★</a:t>
          </a:r>
          <a:endParaRPr kumimoji="1" lang="en-US" altLang="ja-JP" sz="1800" b="0" i="0" u="none" strike="noStrike" kern="0" cap="none" spc="0" normalizeH="0" baseline="0" noProof="0">
            <a:ln>
              <a:noFill/>
            </a:ln>
            <a:solidFill>
              <a:srgbClr val="FF0000"/>
            </a:solidFill>
            <a:effectLst/>
            <a:uLnTx/>
            <a:uFillTx/>
            <a:latin typeface="UD デジタル 教科書体 NK-B" panose="02020700000000000000" pitchFamily="18" charset="-128"/>
            <a:ea typeface="UD デジタル 教科書体 NK-B" panose="02020700000000000000" pitchFamily="18"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800" b="0" i="0" u="none" strike="noStrike" kern="0" cap="none" spc="0" normalizeH="0" baseline="0" noProof="0">
              <a:ln>
                <a:noFill/>
              </a:ln>
              <a:solidFill>
                <a:sysClr val="windowText" lastClr="000000"/>
              </a:solidFill>
              <a:effectLst/>
              <a:uLnTx/>
              <a:uFillTx/>
              <a:latin typeface="UD デジタル 教科書体 NK-B" panose="02020700000000000000" pitchFamily="18" charset="-128"/>
              <a:ea typeface="UD デジタル 教科書体 NK-B" panose="02020700000000000000" pitchFamily="18" charset="-128"/>
              <a:cs typeface="+mn-cs"/>
            </a:rPr>
            <a:t>300</a:t>
          </a:r>
          <a:r>
            <a:rPr kumimoji="1" lang="ja-JP" altLang="en-US" sz="1800" b="0" i="0" u="none" strike="noStrike" kern="0" cap="none" spc="0" normalizeH="0" baseline="0" noProof="0">
              <a:ln>
                <a:noFill/>
              </a:ln>
              <a:solidFill>
                <a:sysClr val="windowText" lastClr="000000"/>
              </a:solidFill>
              <a:effectLst/>
              <a:uLnTx/>
              <a:uFillTx/>
              <a:latin typeface="UD デジタル 教科書体 NK-B" panose="02020700000000000000" pitchFamily="18" charset="-128"/>
              <a:ea typeface="UD デジタル 教科書体 NK-B" panose="02020700000000000000" pitchFamily="18" charset="-128"/>
              <a:cs typeface="+mn-cs"/>
            </a:rPr>
            <a:t>万円の介護ソフトとそれに連動する</a:t>
          </a: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800" b="0" i="0" u="none" strike="noStrike" kern="0" cap="none" spc="0" normalizeH="0" baseline="0" noProof="0">
              <a:ln>
                <a:noFill/>
              </a:ln>
              <a:solidFill>
                <a:sysClr val="windowText" lastClr="000000"/>
              </a:solidFill>
              <a:effectLst/>
              <a:uLnTx/>
              <a:uFillTx/>
              <a:latin typeface="UD デジタル 教科書体 NK-B" panose="02020700000000000000" pitchFamily="18" charset="-128"/>
              <a:ea typeface="UD デジタル 教科書体 NK-B" panose="02020700000000000000" pitchFamily="18" charset="-128"/>
              <a:cs typeface="+mn-cs"/>
            </a:rPr>
            <a:t>１台</a:t>
          </a:r>
          <a:r>
            <a:rPr kumimoji="1" lang="en-US" altLang="ja-JP" sz="1800" b="0" i="0" u="none" strike="noStrike" kern="0" cap="none" spc="0" normalizeH="0" baseline="0" noProof="0">
              <a:ln>
                <a:noFill/>
              </a:ln>
              <a:solidFill>
                <a:sysClr val="windowText" lastClr="000000"/>
              </a:solidFill>
              <a:effectLst/>
              <a:uLnTx/>
              <a:uFillTx/>
              <a:latin typeface="UD デジタル 教科書体 NK-B" panose="02020700000000000000" pitchFamily="18" charset="-128"/>
              <a:ea typeface="UD デジタル 教科書体 NK-B" panose="02020700000000000000" pitchFamily="18" charset="-128"/>
              <a:cs typeface="+mn-cs"/>
            </a:rPr>
            <a:t>12</a:t>
          </a:r>
          <a:r>
            <a:rPr kumimoji="1" lang="ja-JP" altLang="en-US" sz="1800" b="0" i="0" u="none" strike="noStrike" kern="0" cap="none" spc="0" normalizeH="0" baseline="0" noProof="0">
              <a:ln>
                <a:noFill/>
              </a:ln>
              <a:solidFill>
                <a:sysClr val="windowText" lastClr="000000"/>
              </a:solidFill>
              <a:effectLst/>
              <a:uLnTx/>
              <a:uFillTx/>
              <a:latin typeface="UD デジタル 教科書体 NK-B" panose="02020700000000000000" pitchFamily="18" charset="-128"/>
              <a:ea typeface="UD デジタル 教科書体 NK-B" panose="02020700000000000000" pitchFamily="18" charset="-128"/>
              <a:cs typeface="+mn-cs"/>
            </a:rPr>
            <a:t>万円の見守り機器</a:t>
          </a:r>
          <a:r>
            <a:rPr kumimoji="1" lang="en-US" altLang="ja-JP" sz="1800" b="0" i="0" u="none" strike="noStrike" kern="0" cap="none" spc="0" normalizeH="0" baseline="0" noProof="0">
              <a:ln>
                <a:noFill/>
              </a:ln>
              <a:solidFill>
                <a:sysClr val="windowText" lastClr="000000"/>
              </a:solidFill>
              <a:effectLst/>
              <a:uLnTx/>
              <a:uFillTx/>
              <a:latin typeface="UD デジタル 教科書体 NK-B" panose="02020700000000000000" pitchFamily="18" charset="-128"/>
              <a:ea typeface="UD デジタル 教科書体 NK-B" panose="02020700000000000000" pitchFamily="18" charset="-128"/>
              <a:cs typeface="+mn-cs"/>
            </a:rPr>
            <a:t>50</a:t>
          </a:r>
          <a:r>
            <a:rPr kumimoji="1" lang="ja-JP" altLang="en-US" sz="1800" b="0" i="0" u="none" strike="noStrike" kern="0" cap="none" spc="0" normalizeH="0" baseline="0" noProof="0">
              <a:ln>
                <a:noFill/>
              </a:ln>
              <a:solidFill>
                <a:sysClr val="windowText" lastClr="000000"/>
              </a:solidFill>
              <a:effectLst/>
              <a:uLnTx/>
              <a:uFillTx/>
              <a:latin typeface="UD デジタル 教科書体 NK-B" panose="02020700000000000000" pitchFamily="18" charset="-128"/>
              <a:ea typeface="UD デジタル 教科書体 NK-B" panose="02020700000000000000" pitchFamily="18" charset="-128"/>
              <a:cs typeface="+mn-cs"/>
            </a:rPr>
            <a:t>台に併せて</a:t>
          </a:r>
          <a:endParaRPr kumimoji="1" lang="en-US" altLang="ja-JP" sz="1800" b="0" i="0" u="none" strike="noStrike" kern="0" cap="none" spc="0" normalizeH="0" baseline="0" noProof="0">
            <a:ln>
              <a:noFill/>
            </a:ln>
            <a:solidFill>
              <a:sysClr val="windowText" lastClr="000000"/>
            </a:solidFill>
            <a:effectLst/>
            <a:uLnTx/>
            <a:uFillTx/>
            <a:latin typeface="UD デジタル 教科書体 NK-B" panose="02020700000000000000" pitchFamily="18" charset="-128"/>
            <a:ea typeface="UD デジタル 教科書体 NK-B" panose="02020700000000000000" pitchFamily="18"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800" b="0" i="0" u="none" strike="noStrike" kern="0" cap="none" spc="0" normalizeH="0" baseline="0" noProof="0">
              <a:ln>
                <a:noFill/>
              </a:ln>
              <a:solidFill>
                <a:sysClr val="windowText" lastClr="000000"/>
              </a:solidFill>
              <a:effectLst/>
              <a:uLnTx/>
              <a:uFillTx/>
              <a:latin typeface="UD デジタル 教科書体 NK-B" panose="02020700000000000000" pitchFamily="18" charset="-128"/>
              <a:ea typeface="UD デジタル 教科書体 NK-B" panose="02020700000000000000" pitchFamily="18" charset="-128"/>
              <a:cs typeface="+mn-cs"/>
            </a:rPr>
            <a:t>500</a:t>
          </a:r>
          <a:r>
            <a:rPr kumimoji="1" lang="ja-JP" altLang="en-US" sz="1800" b="0" i="0" u="none" strike="noStrike" kern="0" cap="none" spc="0" normalizeH="0" baseline="0" noProof="0">
              <a:ln>
                <a:noFill/>
              </a:ln>
              <a:solidFill>
                <a:sysClr val="windowText" lastClr="000000"/>
              </a:solidFill>
              <a:effectLst/>
              <a:uLnTx/>
              <a:uFillTx/>
              <a:latin typeface="UD デジタル 教科書体 NK-B" panose="02020700000000000000" pitchFamily="18" charset="-128"/>
              <a:ea typeface="UD デジタル 教科書体 NK-B" panose="02020700000000000000" pitchFamily="18" charset="-128"/>
              <a:cs typeface="+mn-cs"/>
            </a:rPr>
            <a:t>万円で</a:t>
          </a:r>
          <a:r>
            <a:rPr kumimoji="1" lang="en-US" altLang="ja-JP" sz="1800" b="0" i="0" u="none" strike="noStrike" kern="0" cap="none" spc="0" normalizeH="0" baseline="0" noProof="0">
              <a:ln>
                <a:noFill/>
              </a:ln>
              <a:solidFill>
                <a:sysClr val="windowText" lastClr="000000"/>
              </a:solidFill>
              <a:effectLst/>
              <a:uLnTx/>
              <a:uFillTx/>
              <a:latin typeface="UD デジタル 教科書体 NK-B" panose="02020700000000000000" pitchFamily="18" charset="-128"/>
              <a:ea typeface="UD デジタル 教科書体 NK-B" panose="02020700000000000000" pitchFamily="18" charset="-128"/>
              <a:cs typeface="+mn-cs"/>
            </a:rPr>
            <a:t>Wi-Fi</a:t>
          </a:r>
          <a:r>
            <a:rPr kumimoji="1" lang="ja-JP" altLang="en-US" sz="1800" b="0" i="0" u="none" strike="noStrike" kern="0" cap="none" spc="0" normalizeH="0" baseline="0" noProof="0">
              <a:ln>
                <a:noFill/>
              </a:ln>
              <a:solidFill>
                <a:sysClr val="windowText" lastClr="000000"/>
              </a:solidFill>
              <a:effectLst/>
              <a:uLnTx/>
              <a:uFillTx/>
              <a:latin typeface="UD デジタル 教科書体 NK-B" panose="02020700000000000000" pitchFamily="18" charset="-128"/>
              <a:ea typeface="UD デジタル 教科書体 NK-B" panose="02020700000000000000" pitchFamily="18" charset="-128"/>
              <a:cs typeface="+mn-cs"/>
            </a:rPr>
            <a:t>環境整備と</a:t>
          </a:r>
          <a:endParaRPr kumimoji="1" lang="en-US" altLang="ja-JP" sz="1800" b="0" i="0" u="none" strike="noStrike" kern="0" cap="none" spc="0" normalizeH="0" baseline="0" noProof="0">
            <a:ln>
              <a:noFill/>
            </a:ln>
            <a:solidFill>
              <a:sysClr val="windowText" lastClr="000000"/>
            </a:solidFill>
            <a:effectLst/>
            <a:uLnTx/>
            <a:uFillTx/>
            <a:latin typeface="UD デジタル 教科書体 NK-B" panose="02020700000000000000" pitchFamily="18" charset="-128"/>
            <a:ea typeface="UD デジタル 教科書体 NK-B" panose="02020700000000000000" pitchFamily="18"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800" b="0" i="0" u="none" strike="noStrike" kern="0" cap="none" spc="0" normalizeH="0" baseline="0" noProof="0">
              <a:ln>
                <a:noFill/>
              </a:ln>
              <a:solidFill>
                <a:sysClr val="windowText" lastClr="000000"/>
              </a:solidFill>
              <a:effectLst/>
              <a:uLnTx/>
              <a:uFillTx/>
              <a:latin typeface="UD デジタル 教科書体 NK-B" panose="02020700000000000000" pitchFamily="18" charset="-128"/>
              <a:ea typeface="UD デジタル 教科書体 NK-B" panose="02020700000000000000" pitchFamily="18" charset="-128"/>
              <a:cs typeface="+mn-cs"/>
            </a:rPr>
            <a:t>１台２万円のタブレット</a:t>
          </a:r>
          <a:r>
            <a:rPr kumimoji="1" lang="en-US" altLang="ja-JP" sz="1800" b="0" i="0" u="none" strike="noStrike" kern="0" cap="none" spc="0" normalizeH="0" baseline="0" noProof="0">
              <a:ln>
                <a:noFill/>
              </a:ln>
              <a:solidFill>
                <a:sysClr val="windowText" lastClr="000000"/>
              </a:solidFill>
              <a:effectLst/>
              <a:uLnTx/>
              <a:uFillTx/>
              <a:latin typeface="UD デジタル 教科書体 NK-B" panose="02020700000000000000" pitchFamily="18" charset="-128"/>
              <a:ea typeface="UD デジタル 教科書体 NK-B" panose="02020700000000000000" pitchFamily="18" charset="-128"/>
              <a:cs typeface="+mn-cs"/>
            </a:rPr>
            <a:t>20</a:t>
          </a:r>
          <a:r>
            <a:rPr kumimoji="1" lang="ja-JP" altLang="en-US" sz="1800" b="0" i="0" u="none" strike="noStrike" kern="0" cap="none" spc="0" normalizeH="0" baseline="0" noProof="0">
              <a:ln>
                <a:noFill/>
              </a:ln>
              <a:solidFill>
                <a:sysClr val="windowText" lastClr="000000"/>
              </a:solidFill>
              <a:effectLst/>
              <a:uLnTx/>
              <a:uFillTx/>
              <a:latin typeface="UD デジタル 教科書体 NK-B" panose="02020700000000000000" pitchFamily="18" charset="-128"/>
              <a:ea typeface="UD デジタル 教科書体 NK-B" panose="02020700000000000000" pitchFamily="18" charset="-128"/>
              <a:cs typeface="+mn-cs"/>
            </a:rPr>
            <a:t>台と</a:t>
          </a:r>
          <a:endParaRPr kumimoji="1" lang="en-US" altLang="ja-JP" sz="1800" b="0" i="0" u="none" strike="noStrike" kern="0" cap="none" spc="0" normalizeH="0" baseline="0" noProof="0">
            <a:ln>
              <a:noFill/>
            </a:ln>
            <a:solidFill>
              <a:sysClr val="windowText" lastClr="000000"/>
            </a:solidFill>
            <a:effectLst/>
            <a:uLnTx/>
            <a:uFillTx/>
            <a:latin typeface="UD デジタル 教科書体 NK-B" panose="02020700000000000000" pitchFamily="18" charset="-128"/>
            <a:ea typeface="UD デジタル 教科書体 NK-B" panose="02020700000000000000" pitchFamily="18"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800" b="0" i="0" u="none" strike="noStrike" kern="0" cap="none" spc="0" normalizeH="0" baseline="0" noProof="0">
              <a:ln>
                <a:noFill/>
              </a:ln>
              <a:solidFill>
                <a:sysClr val="windowText" lastClr="000000"/>
              </a:solidFill>
              <a:effectLst/>
              <a:uLnTx/>
              <a:uFillTx/>
              <a:latin typeface="UD デジタル 教科書体 NK-B" panose="02020700000000000000" pitchFamily="18" charset="-128"/>
              <a:ea typeface="UD デジタル 教科書体 NK-B" panose="02020700000000000000" pitchFamily="18" charset="-128"/>
              <a:cs typeface="+mn-cs"/>
            </a:rPr>
            <a:t>１台</a:t>
          </a:r>
          <a:r>
            <a:rPr kumimoji="1" lang="en-US" altLang="ja-JP" sz="1800" b="0" i="0" u="none" strike="noStrike" kern="0" cap="none" spc="0" normalizeH="0" baseline="0" noProof="0">
              <a:ln>
                <a:noFill/>
              </a:ln>
              <a:solidFill>
                <a:sysClr val="windowText" lastClr="000000"/>
              </a:solidFill>
              <a:effectLst/>
              <a:uLnTx/>
              <a:uFillTx/>
              <a:latin typeface="UD デジタル 教科書体 NK-B" panose="02020700000000000000" pitchFamily="18" charset="-128"/>
              <a:ea typeface="UD デジタル 教科書体 NK-B" panose="02020700000000000000" pitchFamily="18" charset="-128"/>
              <a:cs typeface="+mn-cs"/>
            </a:rPr>
            <a:t>12</a:t>
          </a:r>
          <a:r>
            <a:rPr kumimoji="1" lang="ja-JP" altLang="en-US" sz="1800" b="0" i="0" u="none" strike="noStrike" kern="0" cap="none" spc="0" normalizeH="0" baseline="0" noProof="0">
              <a:ln>
                <a:noFill/>
              </a:ln>
              <a:solidFill>
                <a:sysClr val="windowText" lastClr="000000"/>
              </a:solidFill>
              <a:effectLst/>
              <a:uLnTx/>
              <a:uFillTx/>
              <a:latin typeface="UD デジタル 教科書体 NK-B" panose="02020700000000000000" pitchFamily="18" charset="-128"/>
              <a:ea typeface="UD デジタル 教科書体 NK-B" panose="02020700000000000000" pitchFamily="18" charset="-128"/>
              <a:cs typeface="+mn-cs"/>
            </a:rPr>
            <a:t>万円のパソコンを５台導入する場合</a:t>
          </a:r>
          <a:endParaRPr kumimoji="1" lang="en-US" altLang="ja-JP" sz="1800" b="0" i="0" u="none" strike="noStrike" kern="0" cap="none" spc="0" normalizeH="0" baseline="0" noProof="0">
            <a:ln>
              <a:noFill/>
            </a:ln>
            <a:solidFill>
              <a:sysClr val="windowText" lastClr="000000"/>
            </a:solidFill>
            <a:effectLst/>
            <a:uLnTx/>
            <a:uFillTx/>
            <a:latin typeface="UD デジタル 教科書体 NK-B" panose="02020700000000000000" pitchFamily="18" charset="-128"/>
            <a:ea typeface="UD デジタル 教科書体 NK-B" panose="02020700000000000000" pitchFamily="18" charset="-128"/>
            <a:cs typeface="+mn-cs"/>
          </a:endParaRP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5</xdr:col>
      <xdr:colOff>87629</xdr:colOff>
      <xdr:row>25</xdr:row>
      <xdr:rowOff>170980</xdr:rowOff>
    </xdr:from>
    <xdr:to>
      <xdr:col>7</xdr:col>
      <xdr:colOff>314320</xdr:colOff>
      <xdr:row>28</xdr:row>
      <xdr:rowOff>50425</xdr:rowOff>
    </xdr:to>
    <xdr:grpSp>
      <xdr:nvGrpSpPr>
        <xdr:cNvPr id="2" name="グループ化 1">
          <a:extLst>
            <a:ext uri="{FF2B5EF4-FFF2-40B4-BE49-F238E27FC236}">
              <a16:creationId xmlns:a16="http://schemas.microsoft.com/office/drawing/2014/main" id="{57F91690-7630-4F4A-8CA7-0303499A62EA}"/>
            </a:ext>
          </a:extLst>
        </xdr:cNvPr>
        <xdr:cNvGrpSpPr/>
      </xdr:nvGrpSpPr>
      <xdr:grpSpPr>
        <a:xfrm>
          <a:off x="6959236" y="6144516"/>
          <a:ext cx="3995870" cy="1076873"/>
          <a:chOff x="7131081" y="2674054"/>
          <a:chExt cx="3973666" cy="995643"/>
        </a:xfrm>
      </xdr:grpSpPr>
      <xdr:sp macro="" textlink="">
        <xdr:nvSpPr>
          <xdr:cNvPr id="3" name="テキスト ボックス 2">
            <a:extLst>
              <a:ext uri="{FF2B5EF4-FFF2-40B4-BE49-F238E27FC236}">
                <a16:creationId xmlns:a16="http://schemas.microsoft.com/office/drawing/2014/main" id="{5F199B82-1AC4-4E1C-BE79-F25E18E6D9C4}"/>
              </a:ext>
            </a:extLst>
          </xdr:cNvPr>
          <xdr:cNvSpPr txBox="1"/>
        </xdr:nvSpPr>
        <xdr:spPr>
          <a:xfrm>
            <a:off x="8310997" y="2674054"/>
            <a:ext cx="2793750" cy="995643"/>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l"/>
            <a:r>
              <a:rPr kumimoji="1" lang="ja-JP" altLang="en-US" sz="1100">
                <a:latin typeface="Meiryo UI" panose="020B0604030504040204" pitchFamily="50" charset="-128"/>
                <a:ea typeface="Meiryo UI" panose="020B0604030504040204" pitchFamily="50" charset="-128"/>
              </a:rPr>
              <a:t>「</a:t>
            </a:r>
            <a:r>
              <a:rPr kumimoji="1" lang="en-US" altLang="ja-JP" sz="1100">
                <a:latin typeface="Meiryo UI" panose="020B0604030504040204" pitchFamily="50" charset="-128"/>
                <a:ea typeface="Meiryo UI" panose="020B0604030504040204" pitchFamily="50" charset="-128"/>
              </a:rPr>
              <a:t>PC</a:t>
            </a:r>
            <a:r>
              <a:rPr kumimoji="1" lang="ja-JP" altLang="en-US" sz="1100">
                <a:latin typeface="Meiryo UI" panose="020B0604030504040204" pitchFamily="50" charset="-128"/>
                <a:ea typeface="Meiryo UI" panose="020B0604030504040204" pitchFamily="50" charset="-128"/>
              </a:rPr>
              <a:t>、タブレット端末の本体に付随して使用に必要なもの」として考えられるものを含めて計上してください。（キーボード、タッチペンなど）</a:t>
            </a:r>
          </a:p>
        </xdr:txBody>
      </xdr:sp>
      <xdr:cxnSp macro="">
        <xdr:nvCxnSpPr>
          <xdr:cNvPr id="4" name="直線矢印コネクタ 3">
            <a:extLst>
              <a:ext uri="{FF2B5EF4-FFF2-40B4-BE49-F238E27FC236}">
                <a16:creationId xmlns:a16="http://schemas.microsoft.com/office/drawing/2014/main" id="{EB7B9BB7-6C95-4432-916E-256E68443FCD}"/>
              </a:ext>
            </a:extLst>
          </xdr:cNvPr>
          <xdr:cNvCxnSpPr/>
        </xdr:nvCxnSpPr>
        <xdr:spPr>
          <a:xfrm flipH="1" flipV="1">
            <a:off x="7131081" y="2685685"/>
            <a:ext cx="1190761" cy="866296"/>
          </a:xfrm>
          <a:prstGeom prst="straightConnector1">
            <a:avLst/>
          </a:prstGeom>
          <a:ln w="53975">
            <a:tailEnd type="triangle"/>
          </a:ln>
        </xdr:spPr>
        <xdr:style>
          <a:lnRef idx="3">
            <a:schemeClr val="dk1"/>
          </a:lnRef>
          <a:fillRef idx="0">
            <a:schemeClr val="dk1"/>
          </a:fillRef>
          <a:effectRef idx="2">
            <a:schemeClr val="dk1"/>
          </a:effectRef>
          <a:fontRef idx="minor">
            <a:schemeClr val="tx1"/>
          </a:fontRef>
        </xdr:style>
      </xdr:cxnSp>
    </xdr:grpSp>
    <xdr:clientData/>
  </xdr:twoCellAnchor>
  <xdr:twoCellAnchor>
    <xdr:from>
      <xdr:col>5</xdr:col>
      <xdr:colOff>21497</xdr:colOff>
      <xdr:row>22</xdr:row>
      <xdr:rowOff>175259</xdr:rowOff>
    </xdr:from>
    <xdr:to>
      <xdr:col>6</xdr:col>
      <xdr:colOff>1495151</xdr:colOff>
      <xdr:row>25</xdr:row>
      <xdr:rowOff>126272</xdr:rowOff>
    </xdr:to>
    <xdr:grpSp>
      <xdr:nvGrpSpPr>
        <xdr:cNvPr id="5" name="グループ化 4">
          <a:extLst>
            <a:ext uri="{FF2B5EF4-FFF2-40B4-BE49-F238E27FC236}">
              <a16:creationId xmlns:a16="http://schemas.microsoft.com/office/drawing/2014/main" id="{13FC4167-0F25-49AD-8684-EF85A2D5ADBB}"/>
            </a:ext>
          </a:extLst>
        </xdr:cNvPr>
        <xdr:cNvGrpSpPr/>
      </xdr:nvGrpSpPr>
      <xdr:grpSpPr>
        <a:xfrm>
          <a:off x="6893104" y="5141866"/>
          <a:ext cx="2984047" cy="957942"/>
          <a:chOff x="6833946" y="1744312"/>
          <a:chExt cx="2980261" cy="1098396"/>
        </a:xfrm>
      </xdr:grpSpPr>
      <xdr:sp macro="" textlink="">
        <xdr:nvSpPr>
          <xdr:cNvPr id="6" name="テキスト ボックス 5">
            <a:extLst>
              <a:ext uri="{FF2B5EF4-FFF2-40B4-BE49-F238E27FC236}">
                <a16:creationId xmlns:a16="http://schemas.microsoft.com/office/drawing/2014/main" id="{ED77020D-9058-40D0-8C16-C197EBCF6AAA}"/>
              </a:ext>
            </a:extLst>
          </xdr:cNvPr>
          <xdr:cNvSpPr txBox="1"/>
        </xdr:nvSpPr>
        <xdr:spPr>
          <a:xfrm>
            <a:off x="7778110" y="1744312"/>
            <a:ext cx="2036097" cy="1008811"/>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l"/>
            <a:r>
              <a:rPr kumimoji="1" lang="ja-JP" altLang="en-US" sz="1100">
                <a:latin typeface="Meiryo UI" panose="020B0604030504040204" pitchFamily="50" charset="-128"/>
                <a:ea typeface="Meiryo UI" panose="020B0604030504040204" pitchFamily="50" charset="-128"/>
              </a:rPr>
              <a:t>付帯するテクノロジー毎に、</a:t>
            </a:r>
            <a:endParaRPr kumimoji="1" lang="en-US" altLang="ja-JP" sz="1100">
              <a:latin typeface="Meiryo UI" panose="020B0604030504040204" pitchFamily="50" charset="-128"/>
              <a:ea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rPr>
              <a:t>「★積算様式」のシート「</a:t>
            </a:r>
            <a:r>
              <a:rPr kumimoji="1" lang="en-US" altLang="ja-JP" sz="1100">
                <a:latin typeface="Meiryo UI" panose="020B0604030504040204" pitchFamily="50" charset="-128"/>
                <a:ea typeface="Meiryo UI" panose="020B0604030504040204" pitchFamily="50" charset="-128"/>
              </a:rPr>
              <a:t>H</a:t>
            </a:r>
            <a:r>
              <a:rPr kumimoji="1" lang="ja-JP" altLang="en-US" sz="1100">
                <a:latin typeface="Meiryo UI" panose="020B0604030504040204" pitchFamily="50" charset="-128"/>
                <a:ea typeface="Meiryo UI" panose="020B0604030504040204" pitchFamily="50" charset="-128"/>
              </a:rPr>
              <a:t>列」に入力してください。</a:t>
            </a:r>
          </a:p>
        </xdr:txBody>
      </xdr:sp>
      <xdr:cxnSp macro="">
        <xdr:nvCxnSpPr>
          <xdr:cNvPr id="7" name="直線矢印コネクタ 6">
            <a:extLst>
              <a:ext uri="{FF2B5EF4-FFF2-40B4-BE49-F238E27FC236}">
                <a16:creationId xmlns:a16="http://schemas.microsoft.com/office/drawing/2014/main" id="{DA23A2C6-196F-469F-A9A9-F049D6D4DB3E}"/>
              </a:ext>
            </a:extLst>
          </xdr:cNvPr>
          <xdr:cNvCxnSpPr/>
        </xdr:nvCxnSpPr>
        <xdr:spPr>
          <a:xfrm flipH="1">
            <a:off x="6833946" y="2148504"/>
            <a:ext cx="942265" cy="694204"/>
          </a:xfrm>
          <a:prstGeom prst="straightConnector1">
            <a:avLst/>
          </a:prstGeom>
          <a:ln w="53975">
            <a:tailEnd type="triangle"/>
          </a:ln>
        </xdr:spPr>
        <xdr:style>
          <a:lnRef idx="3">
            <a:schemeClr val="dk1"/>
          </a:lnRef>
          <a:fillRef idx="0">
            <a:schemeClr val="dk1"/>
          </a:fillRef>
          <a:effectRef idx="2">
            <a:schemeClr val="dk1"/>
          </a:effectRef>
          <a:fontRef idx="minor">
            <a:schemeClr val="tx1"/>
          </a:fontRef>
        </xdr:style>
      </xdr:cxnSp>
    </xdr:grpSp>
    <xdr:clientData/>
  </xdr:twoCellAnchor>
  <xdr:twoCellAnchor>
    <xdr:from>
      <xdr:col>7</xdr:col>
      <xdr:colOff>550545</xdr:colOff>
      <xdr:row>41</xdr:row>
      <xdr:rowOff>280034</xdr:rowOff>
    </xdr:from>
    <xdr:to>
      <xdr:col>8</xdr:col>
      <xdr:colOff>1811655</xdr:colOff>
      <xdr:row>51</xdr:row>
      <xdr:rowOff>76197</xdr:rowOff>
    </xdr:to>
    <xdr:grpSp>
      <xdr:nvGrpSpPr>
        <xdr:cNvPr id="8" name="グループ化 7">
          <a:extLst>
            <a:ext uri="{FF2B5EF4-FFF2-40B4-BE49-F238E27FC236}">
              <a16:creationId xmlns:a16="http://schemas.microsoft.com/office/drawing/2014/main" id="{C14E0584-2155-48D6-BEDD-562963132931}"/>
            </a:ext>
          </a:extLst>
        </xdr:cNvPr>
        <xdr:cNvGrpSpPr/>
      </xdr:nvGrpSpPr>
      <xdr:grpSpPr>
        <a:xfrm>
          <a:off x="11191331" y="11369855"/>
          <a:ext cx="2689860" cy="2231842"/>
          <a:chOff x="11210925" y="7471485"/>
          <a:chExt cx="2686050" cy="2109296"/>
        </a:xfrm>
      </xdr:grpSpPr>
      <xdr:cxnSp macro="">
        <xdr:nvCxnSpPr>
          <xdr:cNvPr id="9" name="直線矢印コネクタ 8">
            <a:extLst>
              <a:ext uri="{FF2B5EF4-FFF2-40B4-BE49-F238E27FC236}">
                <a16:creationId xmlns:a16="http://schemas.microsoft.com/office/drawing/2014/main" id="{602954E7-FC19-4172-81B0-1F4C413148D2}"/>
              </a:ext>
            </a:extLst>
          </xdr:cNvPr>
          <xdr:cNvCxnSpPr/>
        </xdr:nvCxnSpPr>
        <xdr:spPr>
          <a:xfrm flipV="1">
            <a:off x="12812015" y="7471485"/>
            <a:ext cx="236533" cy="1258522"/>
          </a:xfrm>
          <a:prstGeom prst="straightConnector1">
            <a:avLst/>
          </a:prstGeom>
          <a:ln w="53975">
            <a:tailEnd type="triangle"/>
          </a:ln>
        </xdr:spPr>
        <xdr:style>
          <a:lnRef idx="3">
            <a:schemeClr val="dk1"/>
          </a:lnRef>
          <a:fillRef idx="0">
            <a:schemeClr val="dk1"/>
          </a:fillRef>
          <a:effectRef idx="2">
            <a:schemeClr val="dk1"/>
          </a:effectRef>
          <a:fontRef idx="minor">
            <a:schemeClr val="tx1"/>
          </a:fontRef>
        </xdr:style>
      </xdr:cxnSp>
      <xdr:sp macro="" textlink="">
        <xdr:nvSpPr>
          <xdr:cNvPr id="10" name="テキスト ボックス 9">
            <a:extLst>
              <a:ext uri="{FF2B5EF4-FFF2-40B4-BE49-F238E27FC236}">
                <a16:creationId xmlns:a16="http://schemas.microsoft.com/office/drawing/2014/main" id="{49F63956-2A48-4A68-95BE-EDC556900B84}"/>
              </a:ext>
            </a:extLst>
          </xdr:cNvPr>
          <xdr:cNvSpPr txBox="1"/>
        </xdr:nvSpPr>
        <xdr:spPr>
          <a:xfrm>
            <a:off x="11210925" y="8715374"/>
            <a:ext cx="2686050" cy="865407"/>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l"/>
            <a:r>
              <a:rPr kumimoji="1" lang="ja-JP" altLang="en-US" sz="1100">
                <a:latin typeface="Meiryo UI" panose="020B0604030504040204" pitchFamily="50" charset="-128"/>
                <a:ea typeface="Meiryo UI" panose="020B0604030504040204" pitchFamily="50" charset="-128"/>
              </a:rPr>
              <a:t>付帯するテクノロジー毎に、</a:t>
            </a:r>
            <a:endParaRPr kumimoji="1" lang="en-US" altLang="ja-JP" sz="1100">
              <a:latin typeface="Meiryo UI" panose="020B0604030504040204" pitchFamily="50" charset="-128"/>
              <a:ea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rPr>
              <a:t>「★積算様式」のシート「</a:t>
            </a:r>
            <a:r>
              <a:rPr kumimoji="1" lang="en-US" altLang="ja-JP" sz="1100">
                <a:latin typeface="Meiryo UI" panose="020B0604030504040204" pitchFamily="50" charset="-128"/>
                <a:ea typeface="Meiryo UI" panose="020B0604030504040204" pitchFamily="50" charset="-128"/>
              </a:rPr>
              <a:t>I</a:t>
            </a:r>
            <a:r>
              <a:rPr kumimoji="1" lang="ja-JP" altLang="en-US" sz="1100">
                <a:latin typeface="Meiryo UI" panose="020B0604030504040204" pitchFamily="50" charset="-128"/>
                <a:ea typeface="Meiryo UI" panose="020B0604030504040204" pitchFamily="50" charset="-128"/>
              </a:rPr>
              <a:t>列」</a:t>
            </a:r>
            <a:endParaRPr kumimoji="1" lang="en-US" altLang="ja-JP" sz="1100">
              <a:latin typeface="Meiryo UI" panose="020B0604030504040204" pitchFamily="50" charset="-128"/>
              <a:ea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rPr>
              <a:t>入力してください。</a:t>
            </a:r>
          </a:p>
        </xdr:txBody>
      </xdr:sp>
    </xdr:grpSp>
    <xdr:clientData/>
  </xdr:twoCellAnchor>
  <xdr:twoCellAnchor>
    <xdr:from>
      <xdr:col>8</xdr:col>
      <xdr:colOff>609600</xdr:colOff>
      <xdr:row>17</xdr:row>
      <xdr:rowOff>152400</xdr:rowOff>
    </xdr:from>
    <xdr:to>
      <xdr:col>9</xdr:col>
      <xdr:colOff>171450</xdr:colOff>
      <xdr:row>19</xdr:row>
      <xdr:rowOff>70202</xdr:rowOff>
    </xdr:to>
    <xdr:sp macro="" textlink="">
      <xdr:nvSpPr>
        <xdr:cNvPr id="11" name="四角形: 角を丸くする 10">
          <a:extLst>
            <a:ext uri="{FF2B5EF4-FFF2-40B4-BE49-F238E27FC236}">
              <a16:creationId xmlns:a16="http://schemas.microsoft.com/office/drawing/2014/main" id="{3143367E-7DDC-485B-A1B4-1F710F829AC0}"/>
            </a:ext>
          </a:extLst>
        </xdr:cNvPr>
        <xdr:cNvSpPr/>
      </xdr:nvSpPr>
      <xdr:spPr>
        <a:xfrm>
          <a:off x="12696825" y="3390900"/>
          <a:ext cx="1396365" cy="449297"/>
        </a:xfrm>
        <a:prstGeom prst="round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600">
              <a:solidFill>
                <a:schemeClr val="tx1"/>
              </a:solidFill>
            </a:rPr>
            <a:t>R7.6.9</a:t>
          </a:r>
          <a:r>
            <a:rPr kumimoji="1" lang="ja-JP" altLang="en-US" sz="1600">
              <a:solidFill>
                <a:schemeClr val="tx1"/>
              </a:solidFill>
            </a:rPr>
            <a:t>時点版</a:t>
          </a:r>
          <a:endParaRPr kumimoji="1" lang="en-US" altLang="ja-JP" sz="1600">
            <a:solidFill>
              <a:schemeClr val="tx1"/>
            </a:solidFill>
          </a:endParaRPr>
        </a:p>
      </xdr:txBody>
    </xdr:sp>
    <xdr:clientData/>
  </xdr:twoCellAnchor>
  <xdr:twoCellAnchor>
    <xdr:from>
      <xdr:col>6</xdr:col>
      <xdr:colOff>1845187</xdr:colOff>
      <xdr:row>31</xdr:row>
      <xdr:rowOff>1782</xdr:rowOff>
    </xdr:from>
    <xdr:to>
      <xdr:col>8</xdr:col>
      <xdr:colOff>1621157</xdr:colOff>
      <xdr:row>34</xdr:row>
      <xdr:rowOff>171452</xdr:rowOff>
    </xdr:to>
    <xdr:grpSp>
      <xdr:nvGrpSpPr>
        <xdr:cNvPr id="12" name="グループ化 11">
          <a:extLst>
            <a:ext uri="{FF2B5EF4-FFF2-40B4-BE49-F238E27FC236}">
              <a16:creationId xmlns:a16="http://schemas.microsoft.com/office/drawing/2014/main" id="{E8153F49-4260-4EE2-8F04-0CE038295C37}"/>
            </a:ext>
          </a:extLst>
        </xdr:cNvPr>
        <xdr:cNvGrpSpPr/>
      </xdr:nvGrpSpPr>
      <xdr:grpSpPr>
        <a:xfrm>
          <a:off x="10227187" y="7785068"/>
          <a:ext cx="3463506" cy="1081348"/>
          <a:chOff x="5393023" y="3610772"/>
          <a:chExt cx="2793750" cy="1007160"/>
        </a:xfrm>
      </xdr:grpSpPr>
      <xdr:sp macro="" textlink="">
        <xdr:nvSpPr>
          <xdr:cNvPr id="13" name="テキスト ボックス 12">
            <a:extLst>
              <a:ext uri="{FF2B5EF4-FFF2-40B4-BE49-F238E27FC236}">
                <a16:creationId xmlns:a16="http://schemas.microsoft.com/office/drawing/2014/main" id="{39DB7CC7-785B-4CC9-921B-74632A22FDF0}"/>
              </a:ext>
            </a:extLst>
          </xdr:cNvPr>
          <xdr:cNvSpPr txBox="1"/>
        </xdr:nvSpPr>
        <xdr:spPr>
          <a:xfrm>
            <a:off x="5393023" y="3610772"/>
            <a:ext cx="2793750" cy="483918"/>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l"/>
            <a:r>
              <a:rPr kumimoji="1" lang="en-US" altLang="ja-JP" sz="1400">
                <a:latin typeface="Meiryo UI" panose="020B0604030504040204" pitchFamily="50" charset="-128"/>
                <a:ea typeface="Meiryo UI" panose="020B0604030504040204" pitchFamily="50" charset="-128"/>
              </a:rPr>
              <a:t>PC</a:t>
            </a:r>
            <a:r>
              <a:rPr kumimoji="1" lang="ja-JP" altLang="en-US" sz="1400">
                <a:latin typeface="Meiryo UI" panose="020B0604030504040204" pitchFamily="50" charset="-128"/>
                <a:ea typeface="Meiryo UI" panose="020B0604030504040204" pitchFamily="50" charset="-128"/>
              </a:rPr>
              <a:t>、タブレット端末</a:t>
            </a:r>
            <a:r>
              <a:rPr kumimoji="1" lang="ja-JP" altLang="en-US" sz="1400">
                <a:solidFill>
                  <a:srgbClr val="FF0000"/>
                </a:solidFill>
                <a:latin typeface="Meiryo UI" panose="020B0604030504040204" pitchFamily="50" charset="-128"/>
                <a:ea typeface="Meiryo UI" panose="020B0604030504040204" pitchFamily="50" charset="-128"/>
              </a:rPr>
              <a:t>本体の単価のみ計上</a:t>
            </a:r>
          </a:p>
        </xdr:txBody>
      </xdr:sp>
      <xdr:cxnSp macro="">
        <xdr:nvCxnSpPr>
          <xdr:cNvPr id="14" name="直線矢印コネクタ 13">
            <a:extLst>
              <a:ext uri="{FF2B5EF4-FFF2-40B4-BE49-F238E27FC236}">
                <a16:creationId xmlns:a16="http://schemas.microsoft.com/office/drawing/2014/main" id="{A911C26D-27EC-45C4-8E95-D22E91F7AB03}"/>
              </a:ext>
            </a:extLst>
          </xdr:cNvPr>
          <xdr:cNvCxnSpPr/>
        </xdr:nvCxnSpPr>
        <xdr:spPr>
          <a:xfrm flipH="1">
            <a:off x="5451613" y="4011930"/>
            <a:ext cx="167981" cy="606002"/>
          </a:xfrm>
          <a:prstGeom prst="straightConnector1">
            <a:avLst/>
          </a:prstGeom>
          <a:ln w="53975">
            <a:tailEnd type="triangle"/>
          </a:ln>
        </xdr:spPr>
        <xdr:style>
          <a:lnRef idx="3">
            <a:schemeClr val="dk1"/>
          </a:lnRef>
          <a:fillRef idx="0">
            <a:schemeClr val="dk1"/>
          </a:fillRef>
          <a:effectRef idx="2">
            <a:schemeClr val="dk1"/>
          </a:effectRef>
          <a:fontRef idx="minor">
            <a:schemeClr val="tx1"/>
          </a:fontRef>
        </xdr:style>
      </xdr:cxnSp>
    </xdr:grpSp>
    <xdr:clientData/>
  </xdr:twoCellAnchor>
  <xdr:oneCellAnchor>
    <xdr:from>
      <xdr:col>4</xdr:col>
      <xdr:colOff>590550</xdr:colOff>
      <xdr:row>21</xdr:row>
      <xdr:rowOff>209550</xdr:rowOff>
    </xdr:from>
    <xdr:ext cx="607859" cy="328423"/>
    <xdr:sp macro="" textlink="">
      <xdr:nvSpPr>
        <xdr:cNvPr id="15" name="テキスト ボックス 14">
          <a:extLst>
            <a:ext uri="{FF2B5EF4-FFF2-40B4-BE49-F238E27FC236}">
              <a16:creationId xmlns:a16="http://schemas.microsoft.com/office/drawing/2014/main" id="{4A713A18-EB50-4CD1-959B-520D557BA18A}"/>
            </a:ext>
          </a:extLst>
        </xdr:cNvPr>
        <xdr:cNvSpPr txBox="1"/>
      </xdr:nvSpPr>
      <xdr:spPr>
        <a:xfrm>
          <a:off x="5358765" y="4625340"/>
          <a:ext cx="607859"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latin typeface="Meiryo UI" panose="020B0604030504040204" pitchFamily="50" charset="-128"/>
              <a:ea typeface="Meiryo UI" panose="020B0604030504040204" pitchFamily="50" charset="-128"/>
            </a:rPr>
            <a:t>（円）</a:t>
          </a:r>
        </a:p>
      </xdr:txBody>
    </xdr:sp>
    <xdr:clientData/>
  </xdr:oneCellAnchor>
  <xdr:twoCellAnchor editAs="oneCell">
    <xdr:from>
      <xdr:col>0</xdr:col>
      <xdr:colOff>0</xdr:colOff>
      <xdr:row>0</xdr:row>
      <xdr:rowOff>1</xdr:rowOff>
    </xdr:from>
    <xdr:to>
      <xdr:col>4</xdr:col>
      <xdr:colOff>952500</xdr:colOff>
      <xdr:row>16</xdr:row>
      <xdr:rowOff>172299</xdr:rowOff>
    </xdr:to>
    <xdr:pic>
      <xdr:nvPicPr>
        <xdr:cNvPr id="16" name="図 15">
          <a:extLst>
            <a:ext uri="{FF2B5EF4-FFF2-40B4-BE49-F238E27FC236}">
              <a16:creationId xmlns:a16="http://schemas.microsoft.com/office/drawing/2014/main" id="{EF01EC36-83C3-4F8E-8393-2516E17DDF02}"/>
            </a:ext>
          </a:extLst>
        </xdr:cNvPr>
        <xdr:cNvPicPr>
          <a:picLocks noChangeAspect="1"/>
        </xdr:cNvPicPr>
      </xdr:nvPicPr>
      <xdr:blipFill>
        <a:blip xmlns:r="http://schemas.openxmlformats.org/officeDocument/2006/relationships" r:embed="rId1"/>
        <a:stretch>
          <a:fillRect/>
        </a:stretch>
      </xdr:blipFill>
      <xdr:spPr>
        <a:xfrm>
          <a:off x="0" y="1"/>
          <a:ext cx="5724525" cy="3220298"/>
        </a:xfrm>
        <a:prstGeom prst="rect">
          <a:avLst/>
        </a:prstGeom>
      </xdr:spPr>
    </xdr:pic>
    <xdr:clientData/>
  </xdr:twoCellAnchor>
  <xdr:twoCellAnchor>
    <xdr:from>
      <xdr:col>4</xdr:col>
      <xdr:colOff>2044066</xdr:colOff>
      <xdr:row>7</xdr:row>
      <xdr:rowOff>152400</xdr:rowOff>
    </xdr:from>
    <xdr:to>
      <xdr:col>6</xdr:col>
      <xdr:colOff>2000251</xdr:colOff>
      <xdr:row>16</xdr:row>
      <xdr:rowOff>91441</xdr:rowOff>
    </xdr:to>
    <xdr:sp macro="" textlink="">
      <xdr:nvSpPr>
        <xdr:cNvPr id="17" name="テキスト ボックス 16">
          <a:extLst>
            <a:ext uri="{FF2B5EF4-FFF2-40B4-BE49-F238E27FC236}">
              <a16:creationId xmlns:a16="http://schemas.microsoft.com/office/drawing/2014/main" id="{B54D4907-B530-40F3-AC90-B4609C6CA101}"/>
            </a:ext>
          </a:extLst>
        </xdr:cNvPr>
        <xdr:cNvSpPr txBox="1"/>
      </xdr:nvSpPr>
      <xdr:spPr>
        <a:xfrm>
          <a:off x="6816091" y="1485900"/>
          <a:ext cx="3585210" cy="1653541"/>
        </a:xfrm>
        <a:prstGeom prst="roundRect">
          <a:avLst/>
        </a:prstGeom>
        <a:solidFill>
          <a:sysClr val="window" lastClr="FFFFFF"/>
        </a:solidFill>
        <a:ln w="76200" cap="flat" cmpd="sng" algn="ctr">
          <a:solidFill>
            <a:srgbClr val="FFFF00"/>
          </a:solidFill>
          <a:prstDash val="solid"/>
          <a:miter lim="800000"/>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rgbClr val="FF0000"/>
              </a:solidFill>
              <a:effectLst/>
              <a:uLnTx/>
              <a:uFillTx/>
              <a:latin typeface="UD デジタル 教科書体 NK-B" panose="02020700000000000000" pitchFamily="18" charset="-128"/>
              <a:ea typeface="UD デジタル 教科書体 NK-B" panose="02020700000000000000" pitchFamily="18" charset="-128"/>
              <a:cs typeface="+mn-cs"/>
            </a:rPr>
            <a:t>★パッケージ型導入支援★</a:t>
          </a:r>
          <a:endParaRPr kumimoji="1" lang="en-US" altLang="ja-JP" sz="1200" b="0" i="0" u="none" strike="noStrike" kern="0" cap="none" spc="0" normalizeH="0" baseline="0" noProof="0">
            <a:ln>
              <a:noFill/>
            </a:ln>
            <a:solidFill>
              <a:srgbClr val="FF0000"/>
            </a:solidFill>
            <a:effectLst/>
            <a:uLnTx/>
            <a:uFillTx/>
            <a:latin typeface="UD デジタル 教科書体 NK-B" panose="02020700000000000000" pitchFamily="18" charset="-128"/>
            <a:ea typeface="UD デジタル 教科書体 NK-B" panose="02020700000000000000" pitchFamily="18"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UD デジタル 教科書体 NK-B" panose="02020700000000000000" pitchFamily="18" charset="-128"/>
              <a:ea typeface="UD デジタル 教科書体 NK-B" panose="02020700000000000000" pitchFamily="18" charset="-128"/>
              <a:cs typeface="+mn-cs"/>
            </a:rPr>
            <a:t>１台</a:t>
          </a:r>
          <a:r>
            <a:rPr kumimoji="1" lang="en-US" altLang="ja-JP" sz="1200" b="0" i="0" u="none" strike="noStrike" kern="0" cap="none" spc="0" normalizeH="0" baseline="0" noProof="0">
              <a:ln>
                <a:noFill/>
              </a:ln>
              <a:solidFill>
                <a:sysClr val="windowText" lastClr="000000"/>
              </a:solidFill>
              <a:effectLst/>
              <a:uLnTx/>
              <a:uFillTx/>
              <a:latin typeface="UD デジタル 教科書体 NK-B" panose="02020700000000000000" pitchFamily="18" charset="-128"/>
              <a:ea typeface="UD デジタル 教科書体 NK-B" panose="02020700000000000000" pitchFamily="18" charset="-128"/>
              <a:cs typeface="+mn-cs"/>
            </a:rPr>
            <a:t>12</a:t>
          </a:r>
          <a:r>
            <a:rPr kumimoji="1" lang="ja-JP" altLang="en-US" sz="1200" b="0" i="0" u="none" strike="noStrike" kern="0" cap="none" spc="0" normalizeH="0" baseline="0" noProof="0">
              <a:ln>
                <a:noFill/>
              </a:ln>
              <a:solidFill>
                <a:sysClr val="windowText" lastClr="000000"/>
              </a:solidFill>
              <a:effectLst/>
              <a:uLnTx/>
              <a:uFillTx/>
              <a:latin typeface="UD デジタル 教科書体 NK-B" panose="02020700000000000000" pitchFamily="18" charset="-128"/>
              <a:ea typeface="UD デジタル 教科書体 NK-B" panose="02020700000000000000" pitchFamily="18" charset="-128"/>
              <a:cs typeface="+mn-cs"/>
            </a:rPr>
            <a:t>万円の見守り機器</a:t>
          </a:r>
          <a:r>
            <a:rPr kumimoji="1" lang="en-US" altLang="ja-JP" sz="1200" b="0" i="0" u="none" strike="noStrike" kern="0" cap="none" spc="0" normalizeH="0" baseline="0" noProof="0">
              <a:ln>
                <a:noFill/>
              </a:ln>
              <a:solidFill>
                <a:sysClr val="windowText" lastClr="000000"/>
              </a:solidFill>
              <a:effectLst/>
              <a:uLnTx/>
              <a:uFillTx/>
              <a:latin typeface="UD デジタル 教科書体 NK-B" panose="02020700000000000000" pitchFamily="18" charset="-128"/>
              <a:ea typeface="UD デジタル 教科書体 NK-B" panose="02020700000000000000" pitchFamily="18" charset="-128"/>
              <a:cs typeface="+mn-cs"/>
            </a:rPr>
            <a:t>50</a:t>
          </a:r>
          <a:r>
            <a:rPr kumimoji="1" lang="ja-JP" altLang="en-US" sz="1200" b="0" i="0" u="none" strike="noStrike" kern="0" cap="none" spc="0" normalizeH="0" baseline="0" noProof="0">
              <a:ln>
                <a:noFill/>
              </a:ln>
              <a:solidFill>
                <a:sysClr val="windowText" lastClr="000000"/>
              </a:solidFill>
              <a:effectLst/>
              <a:uLnTx/>
              <a:uFillTx/>
              <a:latin typeface="UD デジタル 教科書体 NK-B" panose="02020700000000000000" pitchFamily="18" charset="-128"/>
              <a:ea typeface="UD デジタル 教科書体 NK-B" panose="02020700000000000000" pitchFamily="18" charset="-128"/>
              <a:cs typeface="+mn-cs"/>
            </a:rPr>
            <a:t>台と</a:t>
          </a:r>
          <a:endParaRPr kumimoji="1" lang="en-US" altLang="ja-JP" sz="1200" b="0" i="0" u="none" strike="noStrike" kern="0" cap="none" spc="0" normalizeH="0" baseline="0" noProof="0">
            <a:ln>
              <a:noFill/>
            </a:ln>
            <a:solidFill>
              <a:sysClr val="windowText" lastClr="000000"/>
            </a:solidFill>
            <a:effectLst/>
            <a:uLnTx/>
            <a:uFillTx/>
            <a:latin typeface="UD デジタル 教科書体 NK-B" panose="02020700000000000000" pitchFamily="18" charset="-128"/>
            <a:ea typeface="UD デジタル 教科書体 NK-B" panose="02020700000000000000" pitchFamily="18"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UD デジタル 教科書体 NK-B" panose="02020700000000000000" pitchFamily="18" charset="-128"/>
              <a:ea typeface="UD デジタル 教科書体 NK-B" panose="02020700000000000000" pitchFamily="18" charset="-128"/>
              <a:cs typeface="+mn-cs"/>
            </a:rPr>
            <a:t>それに連動する</a:t>
          </a:r>
          <a:r>
            <a:rPr kumimoji="1" lang="en-US" altLang="ja-JP" sz="1200" b="0" i="0" u="none" strike="noStrike" kern="0" cap="none" spc="0" normalizeH="0" baseline="0" noProof="0">
              <a:ln>
                <a:noFill/>
              </a:ln>
              <a:solidFill>
                <a:sysClr val="windowText" lastClr="000000"/>
              </a:solidFill>
              <a:effectLst/>
              <a:uLnTx/>
              <a:uFillTx/>
              <a:latin typeface="UD デジタル 教科書体 NK-B" panose="02020700000000000000" pitchFamily="18" charset="-128"/>
              <a:ea typeface="UD デジタル 教科書体 NK-B" panose="02020700000000000000" pitchFamily="18" charset="-128"/>
              <a:cs typeface="+mn-cs"/>
            </a:rPr>
            <a:t>300</a:t>
          </a:r>
          <a:r>
            <a:rPr kumimoji="1" lang="ja-JP" altLang="en-US" sz="1200" b="0" i="0" u="none" strike="noStrike" kern="0" cap="none" spc="0" normalizeH="0" baseline="0" noProof="0">
              <a:ln>
                <a:noFill/>
              </a:ln>
              <a:solidFill>
                <a:sysClr val="windowText" lastClr="000000"/>
              </a:solidFill>
              <a:effectLst/>
              <a:uLnTx/>
              <a:uFillTx/>
              <a:latin typeface="UD デジタル 教科書体 NK-B" panose="02020700000000000000" pitchFamily="18" charset="-128"/>
              <a:ea typeface="UD デジタル 教科書体 NK-B" panose="02020700000000000000" pitchFamily="18" charset="-128"/>
              <a:cs typeface="+mn-cs"/>
            </a:rPr>
            <a:t>万円の介護ソフトに併せて</a:t>
          </a:r>
          <a:endParaRPr kumimoji="1" lang="en-US" altLang="ja-JP" sz="1200" b="0" i="0" u="none" strike="noStrike" kern="0" cap="none" spc="0" normalizeH="0" baseline="0" noProof="0">
            <a:ln>
              <a:noFill/>
            </a:ln>
            <a:solidFill>
              <a:sysClr val="windowText" lastClr="000000"/>
            </a:solidFill>
            <a:effectLst/>
            <a:uLnTx/>
            <a:uFillTx/>
            <a:latin typeface="UD デジタル 教科書体 NK-B" panose="02020700000000000000" pitchFamily="18" charset="-128"/>
            <a:ea typeface="UD デジタル 教科書体 NK-B" panose="02020700000000000000" pitchFamily="18"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200" b="0" i="0" u="none" strike="noStrike" kern="0" cap="none" spc="0" normalizeH="0" baseline="0" noProof="0">
              <a:ln>
                <a:noFill/>
              </a:ln>
              <a:solidFill>
                <a:sysClr val="windowText" lastClr="000000"/>
              </a:solidFill>
              <a:effectLst/>
              <a:uLnTx/>
              <a:uFillTx/>
              <a:latin typeface="UD デジタル 教科書体 NK-B" panose="02020700000000000000" pitchFamily="18" charset="-128"/>
              <a:ea typeface="UD デジタル 教科書体 NK-B" panose="02020700000000000000" pitchFamily="18" charset="-128"/>
              <a:cs typeface="+mn-cs"/>
            </a:rPr>
            <a:t>500</a:t>
          </a:r>
          <a:r>
            <a:rPr kumimoji="1" lang="ja-JP" altLang="en-US" sz="1200" b="0" i="0" u="none" strike="noStrike" kern="0" cap="none" spc="0" normalizeH="0" baseline="0" noProof="0">
              <a:ln>
                <a:noFill/>
              </a:ln>
              <a:solidFill>
                <a:sysClr val="windowText" lastClr="000000"/>
              </a:solidFill>
              <a:effectLst/>
              <a:uLnTx/>
              <a:uFillTx/>
              <a:latin typeface="UD デジタル 教科書体 NK-B" panose="02020700000000000000" pitchFamily="18" charset="-128"/>
              <a:ea typeface="UD デジタル 教科書体 NK-B" panose="02020700000000000000" pitchFamily="18" charset="-128"/>
              <a:cs typeface="+mn-cs"/>
            </a:rPr>
            <a:t>万円で</a:t>
          </a:r>
          <a:r>
            <a:rPr kumimoji="1" lang="en-US" altLang="ja-JP" sz="1200" b="0" i="0" u="none" strike="noStrike" kern="0" cap="none" spc="0" normalizeH="0" baseline="0" noProof="0">
              <a:ln>
                <a:noFill/>
              </a:ln>
              <a:solidFill>
                <a:sysClr val="windowText" lastClr="000000"/>
              </a:solidFill>
              <a:effectLst/>
              <a:uLnTx/>
              <a:uFillTx/>
              <a:latin typeface="UD デジタル 教科書体 NK-B" panose="02020700000000000000" pitchFamily="18" charset="-128"/>
              <a:ea typeface="UD デジタル 教科書体 NK-B" panose="02020700000000000000" pitchFamily="18" charset="-128"/>
              <a:cs typeface="+mn-cs"/>
            </a:rPr>
            <a:t>Wi-Fi</a:t>
          </a:r>
          <a:r>
            <a:rPr kumimoji="1" lang="ja-JP" altLang="en-US" sz="1200" b="0" i="0" u="none" strike="noStrike" kern="0" cap="none" spc="0" normalizeH="0" baseline="0" noProof="0">
              <a:ln>
                <a:noFill/>
              </a:ln>
              <a:solidFill>
                <a:sysClr val="windowText" lastClr="000000"/>
              </a:solidFill>
              <a:effectLst/>
              <a:uLnTx/>
              <a:uFillTx/>
              <a:latin typeface="UD デジタル 教科書体 NK-B" panose="02020700000000000000" pitchFamily="18" charset="-128"/>
              <a:ea typeface="UD デジタル 教科書体 NK-B" panose="02020700000000000000" pitchFamily="18" charset="-128"/>
              <a:cs typeface="+mn-cs"/>
            </a:rPr>
            <a:t>環境整備と</a:t>
          </a:r>
          <a:endParaRPr kumimoji="1" lang="en-US" altLang="ja-JP" sz="1200" b="0" i="0" u="none" strike="noStrike" kern="0" cap="none" spc="0" normalizeH="0" baseline="0" noProof="0">
            <a:ln>
              <a:noFill/>
            </a:ln>
            <a:solidFill>
              <a:sysClr val="windowText" lastClr="000000"/>
            </a:solidFill>
            <a:effectLst/>
            <a:uLnTx/>
            <a:uFillTx/>
            <a:latin typeface="UD デジタル 教科書体 NK-B" panose="02020700000000000000" pitchFamily="18" charset="-128"/>
            <a:ea typeface="UD デジタル 教科書体 NK-B" panose="02020700000000000000" pitchFamily="18"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UD デジタル 教科書体 NK-B" panose="02020700000000000000" pitchFamily="18" charset="-128"/>
              <a:ea typeface="UD デジタル 教科書体 NK-B" panose="02020700000000000000" pitchFamily="18" charset="-128"/>
              <a:cs typeface="+mn-cs"/>
            </a:rPr>
            <a:t>１台２万円のタブレット</a:t>
          </a:r>
          <a:r>
            <a:rPr kumimoji="1" lang="en-US" altLang="ja-JP" sz="1200" b="0" i="0" u="none" strike="noStrike" kern="0" cap="none" spc="0" normalizeH="0" baseline="0" noProof="0">
              <a:ln>
                <a:noFill/>
              </a:ln>
              <a:solidFill>
                <a:sysClr val="windowText" lastClr="000000"/>
              </a:solidFill>
              <a:effectLst/>
              <a:uLnTx/>
              <a:uFillTx/>
              <a:latin typeface="UD デジタル 教科書体 NK-B" panose="02020700000000000000" pitchFamily="18" charset="-128"/>
              <a:ea typeface="UD デジタル 教科書体 NK-B" panose="02020700000000000000" pitchFamily="18" charset="-128"/>
              <a:cs typeface="+mn-cs"/>
            </a:rPr>
            <a:t>20</a:t>
          </a:r>
          <a:r>
            <a:rPr kumimoji="1" lang="ja-JP" altLang="en-US" sz="1200" b="0" i="0" u="none" strike="noStrike" kern="0" cap="none" spc="0" normalizeH="0" baseline="0" noProof="0">
              <a:ln>
                <a:noFill/>
              </a:ln>
              <a:solidFill>
                <a:sysClr val="windowText" lastClr="000000"/>
              </a:solidFill>
              <a:effectLst/>
              <a:uLnTx/>
              <a:uFillTx/>
              <a:latin typeface="UD デジタル 教科書体 NK-B" panose="02020700000000000000" pitchFamily="18" charset="-128"/>
              <a:ea typeface="UD デジタル 教科書体 NK-B" panose="02020700000000000000" pitchFamily="18" charset="-128"/>
              <a:cs typeface="+mn-cs"/>
            </a:rPr>
            <a:t>台と</a:t>
          </a:r>
          <a:endParaRPr kumimoji="1" lang="en-US" altLang="ja-JP" sz="1200" b="0" i="0" u="none" strike="noStrike" kern="0" cap="none" spc="0" normalizeH="0" baseline="0" noProof="0">
            <a:ln>
              <a:noFill/>
            </a:ln>
            <a:solidFill>
              <a:sysClr val="windowText" lastClr="000000"/>
            </a:solidFill>
            <a:effectLst/>
            <a:uLnTx/>
            <a:uFillTx/>
            <a:latin typeface="UD デジタル 教科書体 NK-B" panose="02020700000000000000" pitchFamily="18" charset="-128"/>
            <a:ea typeface="UD デジタル 教科書体 NK-B" panose="02020700000000000000" pitchFamily="18"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UD デジタル 教科書体 NK-B" panose="02020700000000000000" pitchFamily="18" charset="-128"/>
              <a:ea typeface="UD デジタル 教科書体 NK-B" panose="02020700000000000000" pitchFamily="18" charset="-128"/>
              <a:cs typeface="+mn-cs"/>
            </a:rPr>
            <a:t>１台</a:t>
          </a:r>
          <a:r>
            <a:rPr kumimoji="1" lang="en-US" altLang="ja-JP" sz="1200" b="0" i="0" u="none" strike="noStrike" kern="0" cap="none" spc="0" normalizeH="0" baseline="0" noProof="0">
              <a:ln>
                <a:noFill/>
              </a:ln>
              <a:solidFill>
                <a:sysClr val="windowText" lastClr="000000"/>
              </a:solidFill>
              <a:effectLst/>
              <a:uLnTx/>
              <a:uFillTx/>
              <a:latin typeface="UD デジタル 教科書体 NK-B" panose="02020700000000000000" pitchFamily="18" charset="-128"/>
              <a:ea typeface="UD デジタル 教科書体 NK-B" panose="02020700000000000000" pitchFamily="18" charset="-128"/>
              <a:cs typeface="+mn-cs"/>
            </a:rPr>
            <a:t>12</a:t>
          </a:r>
          <a:r>
            <a:rPr kumimoji="1" lang="ja-JP" altLang="en-US" sz="1200" b="0" i="0" u="none" strike="noStrike" kern="0" cap="none" spc="0" normalizeH="0" baseline="0" noProof="0">
              <a:ln>
                <a:noFill/>
              </a:ln>
              <a:solidFill>
                <a:sysClr val="windowText" lastClr="000000"/>
              </a:solidFill>
              <a:effectLst/>
              <a:uLnTx/>
              <a:uFillTx/>
              <a:latin typeface="UD デジタル 教科書体 NK-B" panose="02020700000000000000" pitchFamily="18" charset="-128"/>
              <a:ea typeface="UD デジタル 教科書体 NK-B" panose="02020700000000000000" pitchFamily="18" charset="-128"/>
              <a:cs typeface="+mn-cs"/>
            </a:rPr>
            <a:t>万円のパソコンを５台導入する場合</a:t>
          </a:r>
          <a:endParaRPr kumimoji="1" lang="en-US" altLang="ja-JP" sz="1200" b="0" i="0" u="none" strike="noStrike" kern="0" cap="none" spc="0" normalizeH="0" baseline="0" noProof="0">
            <a:ln>
              <a:noFill/>
            </a:ln>
            <a:solidFill>
              <a:sysClr val="windowText" lastClr="000000"/>
            </a:solidFill>
            <a:effectLst/>
            <a:uLnTx/>
            <a:uFillTx/>
            <a:latin typeface="UD デジタル 教科書体 NK-B" panose="02020700000000000000" pitchFamily="18" charset="-128"/>
            <a:ea typeface="UD デジタル 教科書体 NK-B" panose="02020700000000000000" pitchFamily="18" charset="-128"/>
            <a:cs typeface="+mn-cs"/>
          </a:endParaRP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8</xdr:col>
      <xdr:colOff>269474</xdr:colOff>
      <xdr:row>40</xdr:row>
      <xdr:rowOff>25309</xdr:rowOff>
    </xdr:from>
    <xdr:to>
      <xdr:col>9</xdr:col>
      <xdr:colOff>890178</xdr:colOff>
      <xdr:row>42</xdr:row>
      <xdr:rowOff>352778</xdr:rowOff>
    </xdr:to>
    <xdr:sp macro="" textlink="">
      <xdr:nvSpPr>
        <xdr:cNvPr id="2" name="テキスト ボックス 1">
          <a:extLst>
            <a:ext uri="{FF2B5EF4-FFF2-40B4-BE49-F238E27FC236}">
              <a16:creationId xmlns:a16="http://schemas.microsoft.com/office/drawing/2014/main" id="{7F67F683-5046-4C9C-9682-2414D6FA416F}"/>
            </a:ext>
          </a:extLst>
        </xdr:cNvPr>
        <xdr:cNvSpPr txBox="1"/>
      </xdr:nvSpPr>
      <xdr:spPr>
        <a:xfrm>
          <a:off x="16185749" y="8393974"/>
          <a:ext cx="2815264" cy="838009"/>
        </a:xfrm>
        <a:prstGeom prst="rect">
          <a:avLst/>
        </a:prstGeom>
        <a:solidFill>
          <a:srgbClr val="FFCCFF"/>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l"/>
          <a:r>
            <a:rPr kumimoji="1" lang="ja-JP" altLang="en-US" sz="1100">
              <a:latin typeface="Meiryo UI" panose="020B0604030504040204" pitchFamily="50" charset="-128"/>
              <a:ea typeface="Meiryo UI" panose="020B0604030504040204" pitchFamily="50" charset="-128"/>
            </a:rPr>
            <a:t>別シートの「付帯経費、</a:t>
          </a:r>
          <a:r>
            <a:rPr kumimoji="1" lang="en-US" altLang="ja-JP" sz="1100">
              <a:latin typeface="Meiryo UI" panose="020B0604030504040204" pitchFamily="50" charset="-128"/>
              <a:ea typeface="Meiryo UI" panose="020B0604030504040204" pitchFamily="50" charset="-128"/>
            </a:rPr>
            <a:t>PC</a:t>
          </a:r>
          <a:r>
            <a:rPr kumimoji="1" lang="ja-JP" altLang="en-US" sz="1100">
              <a:latin typeface="Meiryo UI" panose="020B0604030504040204" pitchFamily="50" charset="-128"/>
              <a:ea typeface="Meiryo UI" panose="020B0604030504040204" pitchFamily="50" charset="-128"/>
            </a:rPr>
            <a:t>等計算表」で</a:t>
          </a:r>
          <a:endParaRPr kumimoji="1" lang="en-US" altLang="ja-JP" sz="1100">
            <a:latin typeface="Meiryo UI" panose="020B0604030504040204" pitchFamily="50" charset="-128"/>
            <a:ea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rPr>
            <a:t>計算した数値を入力してください。</a:t>
          </a:r>
        </a:p>
      </xdr:txBody>
    </xdr:sp>
    <xdr:clientData/>
  </xdr:twoCellAnchor>
  <xdr:twoCellAnchor>
    <xdr:from>
      <xdr:col>8</xdr:col>
      <xdr:colOff>806822</xdr:colOff>
      <xdr:row>72</xdr:row>
      <xdr:rowOff>123264</xdr:rowOff>
    </xdr:from>
    <xdr:to>
      <xdr:col>9</xdr:col>
      <xdr:colOff>1646464</xdr:colOff>
      <xdr:row>74</xdr:row>
      <xdr:rowOff>274431</xdr:rowOff>
    </xdr:to>
    <xdr:sp macro="" textlink="">
      <xdr:nvSpPr>
        <xdr:cNvPr id="3" name="テキスト ボックス 2">
          <a:extLst>
            <a:ext uri="{FF2B5EF4-FFF2-40B4-BE49-F238E27FC236}">
              <a16:creationId xmlns:a16="http://schemas.microsoft.com/office/drawing/2014/main" id="{CEB9EB7A-3C3B-4B47-8044-9D82F36D4AB4}"/>
            </a:ext>
          </a:extLst>
        </xdr:cNvPr>
        <xdr:cNvSpPr txBox="1"/>
      </xdr:nvSpPr>
      <xdr:spPr>
        <a:xfrm>
          <a:off x="16725002" y="18432219"/>
          <a:ext cx="2649392" cy="694092"/>
        </a:xfrm>
        <a:prstGeom prst="rect">
          <a:avLst/>
        </a:prstGeom>
        <a:solidFill>
          <a:srgbClr val="FFCCFF"/>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r>
            <a:rPr kumimoji="1" lang="ja-JP" altLang="en-US" sz="1100">
              <a:latin typeface="Meiryo UI" panose="020B0604030504040204" pitchFamily="50" charset="-128"/>
              <a:ea typeface="Meiryo UI" panose="020B0604030504040204" pitchFamily="50" charset="-128"/>
            </a:rPr>
            <a:t>別シートの「</a:t>
          </a:r>
          <a:r>
            <a:rPr kumimoji="1" lang="ja-JP" altLang="ja-JP" sz="1100">
              <a:solidFill>
                <a:schemeClr val="dk1"/>
              </a:solidFill>
              <a:effectLst/>
              <a:latin typeface="+mn-lt"/>
              <a:ea typeface="+mn-ea"/>
              <a:cs typeface="+mn-cs"/>
            </a:rPr>
            <a:t>付帯経費、</a:t>
          </a:r>
          <a:r>
            <a:rPr kumimoji="1" lang="en-US" altLang="ja-JP" sz="1100">
              <a:solidFill>
                <a:schemeClr val="dk1"/>
              </a:solidFill>
              <a:effectLst/>
              <a:latin typeface="+mn-lt"/>
              <a:ea typeface="+mn-ea"/>
              <a:cs typeface="+mn-cs"/>
            </a:rPr>
            <a:t>PC</a:t>
          </a:r>
          <a:r>
            <a:rPr kumimoji="1" lang="ja-JP" altLang="ja-JP" sz="1100">
              <a:solidFill>
                <a:schemeClr val="dk1"/>
              </a:solidFill>
              <a:effectLst/>
              <a:latin typeface="+mn-lt"/>
              <a:ea typeface="+mn-ea"/>
              <a:cs typeface="+mn-cs"/>
            </a:rPr>
            <a:t>等計算表</a:t>
          </a:r>
          <a:r>
            <a:rPr kumimoji="1" lang="ja-JP" altLang="en-US" sz="1100">
              <a:latin typeface="Meiryo UI" panose="020B0604030504040204" pitchFamily="50" charset="-128"/>
              <a:ea typeface="Meiryo UI" panose="020B0604030504040204" pitchFamily="50" charset="-128"/>
            </a:rPr>
            <a:t>」で</a:t>
          </a:r>
          <a:endParaRPr kumimoji="1" lang="en-US" altLang="ja-JP" sz="1100">
            <a:latin typeface="Meiryo UI" panose="020B0604030504040204" pitchFamily="50" charset="-128"/>
            <a:ea typeface="Meiryo UI" panose="020B0604030504040204" pitchFamily="50" charset="-128"/>
          </a:endParaRPr>
        </a:p>
        <a:p>
          <a:r>
            <a:rPr kumimoji="1" lang="ja-JP" altLang="en-US" sz="1100">
              <a:latin typeface="Meiryo UI" panose="020B0604030504040204" pitchFamily="50" charset="-128"/>
              <a:ea typeface="Meiryo UI" panose="020B0604030504040204" pitchFamily="50" charset="-128"/>
            </a:rPr>
            <a:t>計算した数値を入力してください。</a:t>
          </a:r>
        </a:p>
      </xdr:txBody>
    </xdr:sp>
    <xdr:clientData/>
  </xdr:twoCellAnchor>
  <xdr:twoCellAnchor>
    <xdr:from>
      <xdr:col>2</xdr:col>
      <xdr:colOff>2537787</xdr:colOff>
      <xdr:row>92</xdr:row>
      <xdr:rowOff>68898</xdr:rowOff>
    </xdr:from>
    <xdr:to>
      <xdr:col>2</xdr:col>
      <xdr:colOff>2651134</xdr:colOff>
      <xdr:row>94</xdr:row>
      <xdr:rowOff>258921</xdr:rowOff>
    </xdr:to>
    <xdr:sp macro="" textlink="">
      <xdr:nvSpPr>
        <xdr:cNvPr id="4" name="右中かっこ 3">
          <a:extLst>
            <a:ext uri="{FF2B5EF4-FFF2-40B4-BE49-F238E27FC236}">
              <a16:creationId xmlns:a16="http://schemas.microsoft.com/office/drawing/2014/main" id="{5E44646F-7A6E-44B5-8276-BF041B405C26}"/>
            </a:ext>
          </a:extLst>
        </xdr:cNvPr>
        <xdr:cNvSpPr/>
      </xdr:nvSpPr>
      <xdr:spPr>
        <a:xfrm>
          <a:off x="3238827" y="25813068"/>
          <a:ext cx="113347" cy="837723"/>
        </a:xfrm>
        <a:prstGeom prst="rightBrace">
          <a:avLst/>
        </a:prstGeom>
        <a:solidFill>
          <a:sysClr val="window" lastClr="FFFFFF"/>
        </a:solidFill>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2714308</xdr:colOff>
      <xdr:row>92</xdr:row>
      <xdr:rowOff>115409</xdr:rowOff>
    </xdr:from>
    <xdr:to>
      <xdr:col>2</xdr:col>
      <xdr:colOff>5257800</xdr:colOff>
      <xdr:row>94</xdr:row>
      <xdr:rowOff>203200</xdr:rowOff>
    </xdr:to>
    <xdr:sp macro="" textlink="">
      <xdr:nvSpPr>
        <xdr:cNvPr id="5" name="テキスト ボックス 4">
          <a:extLst>
            <a:ext uri="{FF2B5EF4-FFF2-40B4-BE49-F238E27FC236}">
              <a16:creationId xmlns:a16="http://schemas.microsoft.com/office/drawing/2014/main" id="{878B55A3-7043-4E61-A2C2-5E39A8BF1D1F}"/>
            </a:ext>
          </a:extLst>
        </xdr:cNvPr>
        <xdr:cNvSpPr txBox="1"/>
      </xdr:nvSpPr>
      <xdr:spPr>
        <a:xfrm>
          <a:off x="3421063" y="25861484"/>
          <a:ext cx="2541587" cy="73930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a:latin typeface="Meiryo UI" panose="020B0604030504040204" pitchFamily="50" charset="-128"/>
              <a:ea typeface="Meiryo UI" panose="020B0604030504040204" pitchFamily="50" charset="-128"/>
            </a:rPr>
            <a:t>※</a:t>
          </a:r>
          <a:r>
            <a:rPr kumimoji="1" lang="ja-JP" altLang="en-US" sz="1200">
              <a:latin typeface="Meiryo UI" panose="020B0604030504040204" pitchFamily="50" charset="-128"/>
              <a:ea typeface="Meiryo UI" panose="020B0604030504040204" pitchFamily="50" charset="-128"/>
            </a:rPr>
            <a:t>①から③の一連の契約が対象であり、</a:t>
          </a:r>
          <a:endParaRPr kumimoji="1" lang="en-US" altLang="ja-JP" sz="1200">
            <a:latin typeface="Meiryo UI" panose="020B0604030504040204" pitchFamily="50" charset="-128"/>
            <a:ea typeface="Meiryo UI" panose="020B0604030504040204" pitchFamily="50" charset="-128"/>
          </a:endParaRPr>
        </a:p>
        <a:p>
          <a:r>
            <a:rPr kumimoji="1" lang="ja-JP" altLang="en-US" sz="1200">
              <a:latin typeface="Meiryo UI" panose="020B0604030504040204" pitchFamily="50" charset="-128"/>
              <a:ea typeface="Meiryo UI" panose="020B0604030504040204" pitchFamily="50" charset="-128"/>
            </a:rPr>
            <a:t>　 いずれかのみの契約の申請は不可</a:t>
          </a:r>
        </a:p>
      </xdr:txBody>
    </xdr:sp>
    <xdr:clientData/>
  </xdr:twoCellAnchor>
  <xdr:twoCellAnchor>
    <xdr:from>
      <xdr:col>10</xdr:col>
      <xdr:colOff>1129393</xdr:colOff>
      <xdr:row>26</xdr:row>
      <xdr:rowOff>95250</xdr:rowOff>
    </xdr:from>
    <xdr:to>
      <xdr:col>11</xdr:col>
      <xdr:colOff>1196068</xdr:colOff>
      <xdr:row>28</xdr:row>
      <xdr:rowOff>153205</xdr:rowOff>
    </xdr:to>
    <xdr:sp macro="" textlink="">
      <xdr:nvSpPr>
        <xdr:cNvPr id="6" name="四角形: 角を丸くする 5">
          <a:extLst>
            <a:ext uri="{FF2B5EF4-FFF2-40B4-BE49-F238E27FC236}">
              <a16:creationId xmlns:a16="http://schemas.microsoft.com/office/drawing/2014/main" id="{9AFE18B4-1CDA-43FB-8005-C59AF11F66D4}"/>
            </a:ext>
          </a:extLst>
        </xdr:cNvPr>
        <xdr:cNvSpPr/>
      </xdr:nvSpPr>
      <xdr:spPr>
        <a:xfrm>
          <a:off x="20499433" y="5320665"/>
          <a:ext cx="1341120" cy="423715"/>
        </a:xfrm>
        <a:prstGeom prst="round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600">
              <a:solidFill>
                <a:schemeClr val="tx1"/>
              </a:solidFill>
            </a:rPr>
            <a:t>R7.6.9</a:t>
          </a:r>
          <a:r>
            <a:rPr kumimoji="1" lang="ja-JP" altLang="en-US" sz="1600">
              <a:solidFill>
                <a:schemeClr val="tx1"/>
              </a:solidFill>
            </a:rPr>
            <a:t>時点版</a:t>
          </a:r>
          <a:endParaRPr kumimoji="1" lang="en-US" altLang="ja-JP" sz="1600">
            <a:solidFill>
              <a:schemeClr val="tx1"/>
            </a:solidFill>
          </a:endParaRPr>
        </a:p>
      </xdr:txBody>
    </xdr:sp>
    <xdr:clientData/>
  </xdr:twoCellAnchor>
  <xdr:twoCellAnchor editAs="oneCell">
    <xdr:from>
      <xdr:col>0</xdr:col>
      <xdr:colOff>0</xdr:colOff>
      <xdr:row>0</xdr:row>
      <xdr:rowOff>21228</xdr:rowOff>
    </xdr:from>
    <xdr:to>
      <xdr:col>4</xdr:col>
      <xdr:colOff>892085</xdr:colOff>
      <xdr:row>23</xdr:row>
      <xdr:rowOff>169464</xdr:rowOff>
    </xdr:to>
    <xdr:pic>
      <xdr:nvPicPr>
        <xdr:cNvPr id="7" name="図 6">
          <a:extLst>
            <a:ext uri="{FF2B5EF4-FFF2-40B4-BE49-F238E27FC236}">
              <a16:creationId xmlns:a16="http://schemas.microsoft.com/office/drawing/2014/main" id="{593BC299-3F09-4911-A574-269D919315CC}"/>
            </a:ext>
          </a:extLst>
        </xdr:cNvPr>
        <xdr:cNvPicPr>
          <a:picLocks noChangeAspect="1"/>
        </xdr:cNvPicPr>
      </xdr:nvPicPr>
      <xdr:blipFill>
        <a:blip xmlns:r="http://schemas.openxmlformats.org/officeDocument/2006/relationships" r:embed="rId1"/>
        <a:stretch>
          <a:fillRect/>
        </a:stretch>
      </xdr:blipFill>
      <xdr:spPr>
        <a:xfrm>
          <a:off x="0" y="21228"/>
          <a:ext cx="8063049" cy="4529736"/>
        </a:xfrm>
        <a:prstGeom prst="rect">
          <a:avLst/>
        </a:prstGeom>
      </xdr:spPr>
    </xdr:pic>
    <xdr:clientData/>
  </xdr:twoCellAnchor>
  <xdr:twoCellAnchor>
    <xdr:from>
      <xdr:col>4</xdr:col>
      <xdr:colOff>2598965</xdr:colOff>
      <xdr:row>5</xdr:row>
      <xdr:rowOff>95250</xdr:rowOff>
    </xdr:from>
    <xdr:to>
      <xdr:col>8</xdr:col>
      <xdr:colOff>76745</xdr:colOff>
      <xdr:row>23</xdr:row>
      <xdr:rowOff>83821</xdr:rowOff>
    </xdr:to>
    <xdr:sp macro="" textlink="">
      <xdr:nvSpPr>
        <xdr:cNvPr id="8" name="テキスト ボックス 7">
          <a:extLst>
            <a:ext uri="{FF2B5EF4-FFF2-40B4-BE49-F238E27FC236}">
              <a16:creationId xmlns:a16="http://schemas.microsoft.com/office/drawing/2014/main" id="{C97287A2-CE9E-4DE5-90DA-59D539D71B13}"/>
            </a:ext>
          </a:extLst>
        </xdr:cNvPr>
        <xdr:cNvSpPr txBox="1"/>
      </xdr:nvSpPr>
      <xdr:spPr>
        <a:xfrm>
          <a:off x="9769929" y="1047750"/>
          <a:ext cx="6240780" cy="3417571"/>
        </a:xfrm>
        <a:prstGeom prst="roundRect">
          <a:avLst/>
        </a:prstGeom>
        <a:solidFill>
          <a:sysClr val="window" lastClr="FFFFFF"/>
        </a:solidFill>
        <a:ln w="76200" cap="flat" cmpd="sng" algn="ctr">
          <a:solidFill>
            <a:srgbClr val="FFFF00"/>
          </a:solidFill>
          <a:prstDash val="solid"/>
          <a:miter lim="800000"/>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800" b="0" i="0" u="none" strike="noStrike" kern="0" cap="none" spc="0" normalizeH="0" baseline="0" noProof="0">
              <a:ln>
                <a:noFill/>
              </a:ln>
              <a:solidFill>
                <a:srgbClr val="FF0000"/>
              </a:solidFill>
              <a:effectLst/>
              <a:uLnTx/>
              <a:uFillTx/>
              <a:latin typeface="UD デジタル 教科書体 NK-B" panose="02020700000000000000" pitchFamily="18" charset="-128"/>
              <a:ea typeface="UD デジタル 教科書体 NK-B" panose="02020700000000000000" pitchFamily="18" charset="-128"/>
              <a:cs typeface="+mn-cs"/>
            </a:rPr>
            <a:t>★パッケージ型導入支援</a:t>
          </a:r>
          <a:r>
            <a:rPr kumimoji="1" lang="en-US" altLang="ja-JP" sz="1800" b="0" i="0" u="none" strike="noStrike" kern="0" cap="none" spc="0" normalizeH="0" baseline="0" noProof="0">
              <a:ln>
                <a:noFill/>
              </a:ln>
              <a:solidFill>
                <a:srgbClr val="FF0000"/>
              </a:solidFill>
              <a:effectLst/>
              <a:uLnTx/>
              <a:uFillTx/>
              <a:latin typeface="UD デジタル 教科書体 NK-B" panose="02020700000000000000" pitchFamily="18" charset="-128"/>
              <a:ea typeface="UD デジタル 教科書体 NK-B" panose="02020700000000000000" pitchFamily="18" charset="-128"/>
              <a:cs typeface="+mn-cs"/>
            </a:rPr>
            <a:t>×</a:t>
          </a:r>
          <a:r>
            <a:rPr kumimoji="1" lang="ja-JP" altLang="en-US" sz="1800" b="0" i="0" u="none" strike="noStrike" kern="0" cap="none" spc="0" normalizeH="0" baseline="0" noProof="0">
              <a:ln>
                <a:noFill/>
              </a:ln>
              <a:solidFill>
                <a:srgbClr val="FF0000"/>
              </a:solidFill>
              <a:effectLst/>
              <a:uLnTx/>
              <a:uFillTx/>
              <a:latin typeface="UD デジタル 教科書体 NK-B" panose="02020700000000000000" pitchFamily="18" charset="-128"/>
              <a:ea typeface="UD デジタル 教科書体 NK-B" panose="02020700000000000000" pitchFamily="18" charset="-128"/>
              <a:cs typeface="+mn-cs"/>
            </a:rPr>
            <a:t>介護テクノロジーの導入支援★</a:t>
          </a:r>
          <a:endParaRPr kumimoji="1" lang="en-US" altLang="ja-JP" sz="1800" b="0" i="0" u="none" strike="noStrike" kern="0" cap="none" spc="0" normalizeH="0" baseline="0" noProof="0">
            <a:ln>
              <a:noFill/>
            </a:ln>
            <a:solidFill>
              <a:srgbClr val="FF0000"/>
            </a:solidFill>
            <a:effectLst/>
            <a:uLnTx/>
            <a:uFillTx/>
            <a:latin typeface="UD デジタル 教科書体 NK-B" panose="02020700000000000000" pitchFamily="18" charset="-128"/>
            <a:ea typeface="UD デジタル 教科書体 NK-B" panose="02020700000000000000" pitchFamily="18"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800" b="0" i="0" u="none" strike="noStrike" kern="0" cap="none" spc="0" normalizeH="0" baseline="0" noProof="0">
              <a:ln>
                <a:noFill/>
              </a:ln>
              <a:solidFill>
                <a:sysClr val="windowText" lastClr="000000"/>
              </a:solidFill>
              <a:effectLst/>
              <a:uLnTx/>
              <a:uFillTx/>
              <a:latin typeface="UD デジタル 教科書体 NK-B" panose="02020700000000000000" pitchFamily="18" charset="-128"/>
              <a:ea typeface="UD デジタル 教科書体 NK-B" panose="02020700000000000000" pitchFamily="18" charset="-128"/>
              <a:cs typeface="+mn-cs"/>
            </a:rPr>
            <a:t>300</a:t>
          </a:r>
          <a:r>
            <a:rPr kumimoji="1" lang="ja-JP" altLang="en-US" sz="1800" b="0" i="0" u="none" strike="noStrike" kern="0" cap="none" spc="0" normalizeH="0" baseline="0" noProof="0">
              <a:ln>
                <a:noFill/>
              </a:ln>
              <a:solidFill>
                <a:sysClr val="windowText" lastClr="000000"/>
              </a:solidFill>
              <a:effectLst/>
              <a:uLnTx/>
              <a:uFillTx/>
              <a:latin typeface="UD デジタル 教科書体 NK-B" panose="02020700000000000000" pitchFamily="18" charset="-128"/>
              <a:ea typeface="UD デジタル 教科書体 NK-B" panose="02020700000000000000" pitchFamily="18" charset="-128"/>
              <a:cs typeface="+mn-cs"/>
            </a:rPr>
            <a:t>万円の介護ソフトとそれに連動する</a:t>
          </a:r>
          <a:endParaRPr kumimoji="1" lang="en-US" altLang="ja-JP" sz="1800" b="0" i="0" u="none" strike="noStrike" kern="0" cap="none" spc="0" normalizeH="0" baseline="0" noProof="0">
            <a:ln>
              <a:noFill/>
            </a:ln>
            <a:solidFill>
              <a:sysClr val="windowText" lastClr="000000"/>
            </a:solidFill>
            <a:effectLst/>
            <a:uLnTx/>
            <a:uFillTx/>
            <a:latin typeface="UD デジタル 教科書体 NK-B" panose="02020700000000000000" pitchFamily="18" charset="-128"/>
            <a:ea typeface="UD デジタル 教科書体 NK-B" panose="02020700000000000000" pitchFamily="18"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800" b="0" i="0" u="none" strike="noStrike" kern="0" cap="none" spc="0" normalizeH="0" baseline="0" noProof="0">
              <a:ln>
                <a:noFill/>
              </a:ln>
              <a:solidFill>
                <a:sysClr val="windowText" lastClr="000000"/>
              </a:solidFill>
              <a:effectLst/>
              <a:uLnTx/>
              <a:uFillTx/>
              <a:latin typeface="UD デジタル 教科書体 NK-B" panose="02020700000000000000" pitchFamily="18" charset="-128"/>
              <a:ea typeface="UD デジタル 教科書体 NK-B" panose="02020700000000000000" pitchFamily="18" charset="-128"/>
              <a:cs typeface="+mn-cs"/>
            </a:rPr>
            <a:t>１台</a:t>
          </a:r>
          <a:r>
            <a:rPr kumimoji="1" lang="en-US" altLang="ja-JP" sz="1800" b="0" i="0" u="none" strike="noStrike" kern="0" cap="none" spc="0" normalizeH="0" baseline="0" noProof="0">
              <a:ln>
                <a:noFill/>
              </a:ln>
              <a:solidFill>
                <a:sysClr val="windowText" lastClr="000000"/>
              </a:solidFill>
              <a:effectLst/>
              <a:uLnTx/>
              <a:uFillTx/>
              <a:latin typeface="UD デジタル 教科書体 NK-B" panose="02020700000000000000" pitchFamily="18" charset="-128"/>
              <a:ea typeface="UD デジタル 教科書体 NK-B" panose="02020700000000000000" pitchFamily="18" charset="-128"/>
              <a:cs typeface="+mn-cs"/>
            </a:rPr>
            <a:t>12</a:t>
          </a:r>
          <a:r>
            <a:rPr kumimoji="1" lang="ja-JP" altLang="en-US" sz="1800" b="0" i="0" u="none" strike="noStrike" kern="0" cap="none" spc="0" normalizeH="0" baseline="0" noProof="0">
              <a:ln>
                <a:noFill/>
              </a:ln>
              <a:solidFill>
                <a:sysClr val="windowText" lastClr="000000"/>
              </a:solidFill>
              <a:effectLst/>
              <a:uLnTx/>
              <a:uFillTx/>
              <a:latin typeface="UD デジタル 教科書体 NK-B" panose="02020700000000000000" pitchFamily="18" charset="-128"/>
              <a:ea typeface="UD デジタル 教科書体 NK-B" panose="02020700000000000000" pitchFamily="18" charset="-128"/>
              <a:cs typeface="+mn-cs"/>
            </a:rPr>
            <a:t>万円の見守り機器</a:t>
          </a:r>
          <a:r>
            <a:rPr kumimoji="1" lang="en-US" altLang="ja-JP" sz="1800" b="0" i="0" u="none" strike="noStrike" kern="0" cap="none" spc="0" normalizeH="0" baseline="0" noProof="0">
              <a:ln>
                <a:noFill/>
              </a:ln>
              <a:solidFill>
                <a:sysClr val="windowText" lastClr="000000"/>
              </a:solidFill>
              <a:effectLst/>
              <a:uLnTx/>
              <a:uFillTx/>
              <a:latin typeface="UD デジタル 教科書体 NK-B" panose="02020700000000000000" pitchFamily="18" charset="-128"/>
              <a:ea typeface="UD デジタル 教科書体 NK-B" panose="02020700000000000000" pitchFamily="18" charset="-128"/>
              <a:cs typeface="+mn-cs"/>
            </a:rPr>
            <a:t>50</a:t>
          </a:r>
          <a:r>
            <a:rPr kumimoji="1" lang="ja-JP" altLang="en-US" sz="1800" b="0" i="0" u="none" strike="noStrike" kern="0" cap="none" spc="0" normalizeH="0" baseline="0" noProof="0">
              <a:ln>
                <a:noFill/>
              </a:ln>
              <a:solidFill>
                <a:sysClr val="windowText" lastClr="000000"/>
              </a:solidFill>
              <a:effectLst/>
              <a:uLnTx/>
              <a:uFillTx/>
              <a:latin typeface="UD デジタル 教科書体 NK-B" panose="02020700000000000000" pitchFamily="18" charset="-128"/>
              <a:ea typeface="UD デジタル 教科書体 NK-B" panose="02020700000000000000" pitchFamily="18" charset="-128"/>
              <a:cs typeface="+mn-cs"/>
            </a:rPr>
            <a:t>台に併せて、</a:t>
          </a:r>
          <a:endParaRPr kumimoji="1" lang="en-US" altLang="ja-JP" sz="1800" b="0" i="0" u="none" strike="noStrike" kern="0" cap="none" spc="0" normalizeH="0" baseline="0" noProof="0">
            <a:ln>
              <a:noFill/>
            </a:ln>
            <a:solidFill>
              <a:sysClr val="windowText" lastClr="000000"/>
            </a:solidFill>
            <a:effectLst/>
            <a:uLnTx/>
            <a:uFillTx/>
            <a:latin typeface="UD デジタル 教科書体 NK-B" panose="02020700000000000000" pitchFamily="18" charset="-128"/>
            <a:ea typeface="UD デジタル 教科書体 NK-B" panose="02020700000000000000" pitchFamily="18"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800" b="0" i="0" u="none" strike="noStrike" kern="0" cap="none" spc="0" normalizeH="0" baseline="0" noProof="0">
              <a:ln>
                <a:noFill/>
              </a:ln>
              <a:solidFill>
                <a:sysClr val="windowText" lastClr="000000"/>
              </a:solidFill>
              <a:effectLst/>
              <a:uLnTx/>
              <a:uFillTx/>
              <a:latin typeface="UD デジタル 教科書体 NK-B" panose="02020700000000000000" pitchFamily="18" charset="-128"/>
              <a:ea typeface="UD デジタル 教科書体 NK-B" panose="02020700000000000000" pitchFamily="18" charset="-128"/>
              <a:cs typeface="+mn-cs"/>
            </a:rPr>
            <a:t>500</a:t>
          </a:r>
          <a:r>
            <a:rPr kumimoji="1" lang="ja-JP" altLang="en-US" sz="1800" b="0" i="0" u="none" strike="noStrike" kern="0" cap="none" spc="0" normalizeH="0" baseline="0" noProof="0">
              <a:ln>
                <a:noFill/>
              </a:ln>
              <a:solidFill>
                <a:sysClr val="windowText" lastClr="000000"/>
              </a:solidFill>
              <a:effectLst/>
              <a:uLnTx/>
              <a:uFillTx/>
              <a:latin typeface="UD デジタル 教科書体 NK-B" panose="02020700000000000000" pitchFamily="18" charset="-128"/>
              <a:ea typeface="UD デジタル 教科書体 NK-B" panose="02020700000000000000" pitchFamily="18" charset="-128"/>
              <a:cs typeface="+mn-cs"/>
            </a:rPr>
            <a:t>万円で</a:t>
          </a:r>
          <a:r>
            <a:rPr kumimoji="1" lang="en-US" altLang="ja-JP" sz="1800" b="0" i="0" u="none" strike="noStrike" kern="0" cap="none" spc="0" normalizeH="0" baseline="0" noProof="0">
              <a:ln>
                <a:noFill/>
              </a:ln>
              <a:solidFill>
                <a:sysClr val="windowText" lastClr="000000"/>
              </a:solidFill>
              <a:effectLst/>
              <a:uLnTx/>
              <a:uFillTx/>
              <a:latin typeface="UD デジタル 教科書体 NK-B" panose="02020700000000000000" pitchFamily="18" charset="-128"/>
              <a:ea typeface="UD デジタル 教科書体 NK-B" panose="02020700000000000000" pitchFamily="18" charset="-128"/>
              <a:cs typeface="+mn-cs"/>
            </a:rPr>
            <a:t>Wi-Fi</a:t>
          </a:r>
          <a:r>
            <a:rPr kumimoji="1" lang="ja-JP" altLang="en-US" sz="1800" b="0" i="0" u="none" strike="noStrike" kern="0" cap="none" spc="0" normalizeH="0" baseline="0" noProof="0">
              <a:ln>
                <a:noFill/>
              </a:ln>
              <a:solidFill>
                <a:sysClr val="windowText" lastClr="000000"/>
              </a:solidFill>
              <a:effectLst/>
              <a:uLnTx/>
              <a:uFillTx/>
              <a:latin typeface="UD デジタル 教科書体 NK-B" panose="02020700000000000000" pitchFamily="18" charset="-128"/>
              <a:ea typeface="UD デジタル 教科書体 NK-B" panose="02020700000000000000" pitchFamily="18" charset="-128"/>
              <a:cs typeface="+mn-cs"/>
            </a:rPr>
            <a:t>環境整備と</a:t>
          </a:r>
          <a:endParaRPr kumimoji="1" lang="en-US" altLang="ja-JP" sz="1800" b="0" i="0" u="none" strike="noStrike" kern="0" cap="none" spc="0" normalizeH="0" baseline="0" noProof="0">
            <a:ln>
              <a:noFill/>
            </a:ln>
            <a:solidFill>
              <a:sysClr val="windowText" lastClr="000000"/>
            </a:solidFill>
            <a:effectLst/>
            <a:uLnTx/>
            <a:uFillTx/>
            <a:latin typeface="UD デジタル 教科書体 NK-B" panose="02020700000000000000" pitchFamily="18" charset="-128"/>
            <a:ea typeface="UD デジタル 教科書体 NK-B" panose="02020700000000000000" pitchFamily="18"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800" b="0" i="0" u="none" strike="noStrike" kern="0" cap="none" spc="0" normalizeH="0" baseline="0" noProof="0">
              <a:ln>
                <a:noFill/>
              </a:ln>
              <a:solidFill>
                <a:sysClr val="windowText" lastClr="000000"/>
              </a:solidFill>
              <a:effectLst/>
              <a:uLnTx/>
              <a:uFillTx/>
              <a:latin typeface="UD デジタル 教科書体 NK-B" panose="02020700000000000000" pitchFamily="18" charset="-128"/>
              <a:ea typeface="UD デジタル 教科書体 NK-B" panose="02020700000000000000" pitchFamily="18" charset="-128"/>
              <a:cs typeface="+mn-cs"/>
            </a:rPr>
            <a:t>１台２万円のタブレット</a:t>
          </a:r>
          <a:r>
            <a:rPr kumimoji="1" lang="en-US" altLang="ja-JP" sz="1800" b="0" i="0" u="none" strike="noStrike" kern="0" cap="none" spc="0" normalizeH="0" baseline="0" noProof="0">
              <a:ln>
                <a:noFill/>
              </a:ln>
              <a:solidFill>
                <a:sysClr val="windowText" lastClr="000000"/>
              </a:solidFill>
              <a:effectLst/>
              <a:uLnTx/>
              <a:uFillTx/>
              <a:latin typeface="UD デジタル 教科書体 NK-B" panose="02020700000000000000" pitchFamily="18" charset="-128"/>
              <a:ea typeface="UD デジタル 教科書体 NK-B" panose="02020700000000000000" pitchFamily="18" charset="-128"/>
              <a:cs typeface="+mn-cs"/>
            </a:rPr>
            <a:t>20</a:t>
          </a:r>
          <a:r>
            <a:rPr kumimoji="1" lang="ja-JP" altLang="en-US" sz="1800" b="0" i="0" u="none" strike="noStrike" kern="0" cap="none" spc="0" normalizeH="0" baseline="0" noProof="0">
              <a:ln>
                <a:noFill/>
              </a:ln>
              <a:solidFill>
                <a:sysClr val="windowText" lastClr="000000"/>
              </a:solidFill>
              <a:effectLst/>
              <a:uLnTx/>
              <a:uFillTx/>
              <a:latin typeface="UD デジタル 教科書体 NK-B" panose="02020700000000000000" pitchFamily="18" charset="-128"/>
              <a:ea typeface="UD デジタル 教科書体 NK-B" panose="02020700000000000000" pitchFamily="18" charset="-128"/>
              <a:cs typeface="+mn-cs"/>
            </a:rPr>
            <a:t>台と</a:t>
          </a:r>
          <a:endParaRPr kumimoji="1" lang="en-US" altLang="ja-JP" sz="1800" b="0" i="0" u="none" strike="noStrike" kern="0" cap="none" spc="0" normalizeH="0" baseline="0" noProof="0">
            <a:ln>
              <a:noFill/>
            </a:ln>
            <a:solidFill>
              <a:sysClr val="windowText" lastClr="000000"/>
            </a:solidFill>
            <a:effectLst/>
            <a:uLnTx/>
            <a:uFillTx/>
            <a:latin typeface="UD デジタル 教科書体 NK-B" panose="02020700000000000000" pitchFamily="18" charset="-128"/>
            <a:ea typeface="UD デジタル 教科書体 NK-B" panose="02020700000000000000" pitchFamily="18"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800" b="0" i="0" u="none" strike="noStrike" kern="0" cap="none" spc="0" normalizeH="0" baseline="0" noProof="0">
              <a:ln>
                <a:noFill/>
              </a:ln>
              <a:solidFill>
                <a:sysClr val="windowText" lastClr="000000"/>
              </a:solidFill>
              <a:effectLst/>
              <a:uLnTx/>
              <a:uFillTx/>
              <a:latin typeface="UD デジタル 教科書体 NK-B" panose="02020700000000000000" pitchFamily="18" charset="-128"/>
              <a:ea typeface="UD デジタル 教科書体 NK-B" panose="02020700000000000000" pitchFamily="18" charset="-128"/>
              <a:cs typeface="+mn-cs"/>
            </a:rPr>
            <a:t>１台</a:t>
          </a:r>
          <a:r>
            <a:rPr kumimoji="1" lang="en-US" altLang="ja-JP" sz="1800" b="0" i="0" u="none" strike="noStrike" kern="0" cap="none" spc="0" normalizeH="0" baseline="0" noProof="0">
              <a:ln>
                <a:noFill/>
              </a:ln>
              <a:solidFill>
                <a:sysClr val="windowText" lastClr="000000"/>
              </a:solidFill>
              <a:effectLst/>
              <a:uLnTx/>
              <a:uFillTx/>
              <a:latin typeface="UD デジタル 教科書体 NK-B" panose="02020700000000000000" pitchFamily="18" charset="-128"/>
              <a:ea typeface="UD デジタル 教科書体 NK-B" panose="02020700000000000000" pitchFamily="18" charset="-128"/>
              <a:cs typeface="+mn-cs"/>
            </a:rPr>
            <a:t>12</a:t>
          </a:r>
          <a:r>
            <a:rPr kumimoji="1" lang="ja-JP" altLang="en-US" sz="1800" b="0" i="0" u="none" strike="noStrike" kern="0" cap="none" spc="0" normalizeH="0" baseline="0" noProof="0">
              <a:ln>
                <a:noFill/>
              </a:ln>
              <a:solidFill>
                <a:sysClr val="windowText" lastClr="000000"/>
              </a:solidFill>
              <a:effectLst/>
              <a:uLnTx/>
              <a:uFillTx/>
              <a:latin typeface="UD デジタル 教科書体 NK-B" panose="02020700000000000000" pitchFamily="18" charset="-128"/>
              <a:ea typeface="UD デジタル 教科書体 NK-B" panose="02020700000000000000" pitchFamily="18" charset="-128"/>
              <a:cs typeface="+mn-cs"/>
            </a:rPr>
            <a:t>万円のパソコンを５台導入する場合</a:t>
          </a:r>
          <a:endParaRPr kumimoji="1" lang="en-US" altLang="ja-JP" sz="1800" b="0" i="0" u="none" strike="noStrike" kern="0" cap="none" spc="0" normalizeH="0" baseline="0" noProof="0">
            <a:ln>
              <a:noFill/>
            </a:ln>
            <a:solidFill>
              <a:sysClr val="windowText" lastClr="000000"/>
            </a:solidFill>
            <a:effectLst/>
            <a:uLnTx/>
            <a:uFillTx/>
            <a:latin typeface="UD デジタル 教科書体 NK-B" panose="02020700000000000000" pitchFamily="18" charset="-128"/>
            <a:ea typeface="UD デジタル 教科書体 NK-B" panose="02020700000000000000" pitchFamily="18"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800" b="0" i="0" u="none" strike="noStrike" kern="0" cap="none" spc="0" normalizeH="0" baseline="0" noProof="0">
              <a:ln>
                <a:noFill/>
              </a:ln>
              <a:solidFill>
                <a:srgbClr val="FF0000"/>
              </a:solidFill>
              <a:effectLst/>
              <a:uLnTx/>
              <a:uFillTx/>
              <a:latin typeface="UD デジタル 教科書体 NK-B" panose="02020700000000000000" pitchFamily="18" charset="-128"/>
              <a:ea typeface="UD デジタル 教科書体 NK-B" panose="02020700000000000000" pitchFamily="18" charset="-128"/>
              <a:cs typeface="+mn-cs"/>
            </a:rPr>
            <a:t>＋</a:t>
          </a:r>
          <a:endParaRPr kumimoji="1" lang="en-US" altLang="ja-JP" sz="1800" b="0" i="0" u="none" strike="noStrike" kern="0" cap="none" spc="0" normalizeH="0" baseline="0" noProof="0">
            <a:ln>
              <a:noFill/>
            </a:ln>
            <a:solidFill>
              <a:srgbClr val="FF0000"/>
            </a:solidFill>
            <a:effectLst/>
            <a:uLnTx/>
            <a:uFillTx/>
            <a:latin typeface="UD デジタル 教科書体 NK-B" panose="02020700000000000000" pitchFamily="18" charset="-128"/>
            <a:ea typeface="UD デジタル 教科書体 NK-B" panose="02020700000000000000" pitchFamily="18"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800" b="0" i="0" u="none" strike="noStrike" kern="0" cap="none" spc="0" normalizeH="0" baseline="0" noProof="0">
              <a:ln>
                <a:noFill/>
              </a:ln>
              <a:solidFill>
                <a:sysClr val="windowText" lastClr="000000"/>
              </a:solidFill>
              <a:effectLst/>
              <a:uLnTx/>
              <a:uFillTx/>
              <a:latin typeface="UD デジタル 教科書体 NK-B" panose="02020700000000000000" pitchFamily="18" charset="-128"/>
              <a:ea typeface="UD デジタル 教科書体 NK-B" panose="02020700000000000000" pitchFamily="18" charset="-128"/>
              <a:cs typeface="+mn-cs"/>
            </a:rPr>
            <a:t>１台６０万円の移乗支援機器を導入する場合</a:t>
          </a:r>
          <a:endParaRPr kumimoji="1" lang="en-US" altLang="ja-JP" sz="1800" b="0" i="0" u="none" strike="noStrike" kern="0" cap="none" spc="0" normalizeH="0" baseline="0" noProof="0">
            <a:ln>
              <a:noFill/>
            </a:ln>
            <a:solidFill>
              <a:sysClr val="windowText" lastClr="000000"/>
            </a:solidFill>
            <a:effectLst/>
            <a:uLnTx/>
            <a:uFillTx/>
            <a:latin typeface="UD デジタル 教科書体 NK-B" panose="02020700000000000000" pitchFamily="18" charset="-128"/>
            <a:ea typeface="UD デジタル 教科書体 NK-B" panose="02020700000000000000" pitchFamily="18" charset="-128"/>
            <a:cs typeface="+mn-cs"/>
          </a:endParaRP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5</xdr:col>
      <xdr:colOff>87629</xdr:colOff>
      <xdr:row>25</xdr:row>
      <xdr:rowOff>170980</xdr:rowOff>
    </xdr:from>
    <xdr:to>
      <xdr:col>7</xdr:col>
      <xdr:colOff>314320</xdr:colOff>
      <xdr:row>28</xdr:row>
      <xdr:rowOff>50425</xdr:rowOff>
    </xdr:to>
    <xdr:grpSp>
      <xdr:nvGrpSpPr>
        <xdr:cNvPr id="2" name="グループ化 1">
          <a:extLst>
            <a:ext uri="{FF2B5EF4-FFF2-40B4-BE49-F238E27FC236}">
              <a16:creationId xmlns:a16="http://schemas.microsoft.com/office/drawing/2014/main" id="{ED30A352-56A3-4C7C-8D50-1FBAA476C09B}"/>
            </a:ext>
          </a:extLst>
        </xdr:cNvPr>
        <xdr:cNvGrpSpPr/>
      </xdr:nvGrpSpPr>
      <xdr:grpSpPr>
        <a:xfrm>
          <a:off x="6959236" y="6144516"/>
          <a:ext cx="3995870" cy="1076873"/>
          <a:chOff x="7131081" y="2674054"/>
          <a:chExt cx="3973666" cy="995643"/>
        </a:xfrm>
      </xdr:grpSpPr>
      <xdr:sp macro="" textlink="">
        <xdr:nvSpPr>
          <xdr:cNvPr id="3" name="テキスト ボックス 2">
            <a:extLst>
              <a:ext uri="{FF2B5EF4-FFF2-40B4-BE49-F238E27FC236}">
                <a16:creationId xmlns:a16="http://schemas.microsoft.com/office/drawing/2014/main" id="{7BDB6AE6-16FB-4B29-8C5F-43845C14218C}"/>
              </a:ext>
            </a:extLst>
          </xdr:cNvPr>
          <xdr:cNvSpPr txBox="1"/>
        </xdr:nvSpPr>
        <xdr:spPr>
          <a:xfrm>
            <a:off x="8310997" y="2674054"/>
            <a:ext cx="2793750" cy="995643"/>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l"/>
            <a:r>
              <a:rPr kumimoji="1" lang="ja-JP" altLang="en-US" sz="1100">
                <a:latin typeface="Meiryo UI" panose="020B0604030504040204" pitchFamily="50" charset="-128"/>
                <a:ea typeface="Meiryo UI" panose="020B0604030504040204" pitchFamily="50" charset="-128"/>
              </a:rPr>
              <a:t>「</a:t>
            </a:r>
            <a:r>
              <a:rPr kumimoji="1" lang="en-US" altLang="ja-JP" sz="1100">
                <a:latin typeface="Meiryo UI" panose="020B0604030504040204" pitchFamily="50" charset="-128"/>
                <a:ea typeface="Meiryo UI" panose="020B0604030504040204" pitchFamily="50" charset="-128"/>
              </a:rPr>
              <a:t>PC</a:t>
            </a:r>
            <a:r>
              <a:rPr kumimoji="1" lang="ja-JP" altLang="en-US" sz="1100">
                <a:latin typeface="Meiryo UI" panose="020B0604030504040204" pitchFamily="50" charset="-128"/>
                <a:ea typeface="Meiryo UI" panose="020B0604030504040204" pitchFamily="50" charset="-128"/>
              </a:rPr>
              <a:t>、タブレット端末の本体に付随して使用に必要なもの」として考えられるものを含めて計上してください。（キーボード、タッチペンなど）</a:t>
            </a:r>
          </a:p>
        </xdr:txBody>
      </xdr:sp>
      <xdr:cxnSp macro="">
        <xdr:nvCxnSpPr>
          <xdr:cNvPr id="4" name="直線矢印コネクタ 3">
            <a:extLst>
              <a:ext uri="{FF2B5EF4-FFF2-40B4-BE49-F238E27FC236}">
                <a16:creationId xmlns:a16="http://schemas.microsoft.com/office/drawing/2014/main" id="{3BEF2A0C-3152-4F0A-9BF2-E8DE4CD3E5AA}"/>
              </a:ext>
            </a:extLst>
          </xdr:cNvPr>
          <xdr:cNvCxnSpPr/>
        </xdr:nvCxnSpPr>
        <xdr:spPr>
          <a:xfrm flipH="1" flipV="1">
            <a:off x="7131081" y="2685685"/>
            <a:ext cx="1190761" cy="866296"/>
          </a:xfrm>
          <a:prstGeom prst="straightConnector1">
            <a:avLst/>
          </a:prstGeom>
          <a:ln w="53975">
            <a:tailEnd type="triangle"/>
          </a:ln>
        </xdr:spPr>
        <xdr:style>
          <a:lnRef idx="3">
            <a:schemeClr val="dk1"/>
          </a:lnRef>
          <a:fillRef idx="0">
            <a:schemeClr val="dk1"/>
          </a:fillRef>
          <a:effectRef idx="2">
            <a:schemeClr val="dk1"/>
          </a:effectRef>
          <a:fontRef idx="minor">
            <a:schemeClr val="tx1"/>
          </a:fontRef>
        </xdr:style>
      </xdr:cxnSp>
    </xdr:grpSp>
    <xdr:clientData/>
  </xdr:twoCellAnchor>
  <xdr:twoCellAnchor>
    <xdr:from>
      <xdr:col>5</xdr:col>
      <xdr:colOff>21497</xdr:colOff>
      <xdr:row>22</xdr:row>
      <xdr:rowOff>175259</xdr:rowOff>
    </xdr:from>
    <xdr:to>
      <xdr:col>6</xdr:col>
      <xdr:colOff>1495151</xdr:colOff>
      <xdr:row>25</xdr:row>
      <xdr:rowOff>126272</xdr:rowOff>
    </xdr:to>
    <xdr:grpSp>
      <xdr:nvGrpSpPr>
        <xdr:cNvPr id="5" name="グループ化 4">
          <a:extLst>
            <a:ext uri="{FF2B5EF4-FFF2-40B4-BE49-F238E27FC236}">
              <a16:creationId xmlns:a16="http://schemas.microsoft.com/office/drawing/2014/main" id="{2A5E525B-98F7-4578-8A60-4D49572AFE07}"/>
            </a:ext>
          </a:extLst>
        </xdr:cNvPr>
        <xdr:cNvGrpSpPr/>
      </xdr:nvGrpSpPr>
      <xdr:grpSpPr>
        <a:xfrm>
          <a:off x="6893104" y="5141866"/>
          <a:ext cx="2984047" cy="957942"/>
          <a:chOff x="6833946" y="1744312"/>
          <a:chExt cx="2980261" cy="1098396"/>
        </a:xfrm>
      </xdr:grpSpPr>
      <xdr:sp macro="" textlink="">
        <xdr:nvSpPr>
          <xdr:cNvPr id="6" name="テキスト ボックス 5">
            <a:extLst>
              <a:ext uri="{FF2B5EF4-FFF2-40B4-BE49-F238E27FC236}">
                <a16:creationId xmlns:a16="http://schemas.microsoft.com/office/drawing/2014/main" id="{F416DB8E-C1B1-46A6-9DE1-15ACA049E9AB}"/>
              </a:ext>
            </a:extLst>
          </xdr:cNvPr>
          <xdr:cNvSpPr txBox="1"/>
        </xdr:nvSpPr>
        <xdr:spPr>
          <a:xfrm>
            <a:off x="7778110" y="1744312"/>
            <a:ext cx="2036097" cy="1008811"/>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l"/>
            <a:r>
              <a:rPr kumimoji="1" lang="ja-JP" altLang="en-US" sz="1100">
                <a:latin typeface="Meiryo UI" panose="020B0604030504040204" pitchFamily="50" charset="-128"/>
                <a:ea typeface="Meiryo UI" panose="020B0604030504040204" pitchFamily="50" charset="-128"/>
              </a:rPr>
              <a:t>付帯するテクノロジー毎に、</a:t>
            </a:r>
            <a:endParaRPr kumimoji="1" lang="en-US" altLang="ja-JP" sz="1100">
              <a:latin typeface="Meiryo UI" panose="020B0604030504040204" pitchFamily="50" charset="-128"/>
              <a:ea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rPr>
              <a:t>「★積算様式」のシート「</a:t>
            </a:r>
            <a:r>
              <a:rPr kumimoji="1" lang="en-US" altLang="ja-JP" sz="1100">
                <a:latin typeface="Meiryo UI" panose="020B0604030504040204" pitchFamily="50" charset="-128"/>
                <a:ea typeface="Meiryo UI" panose="020B0604030504040204" pitchFamily="50" charset="-128"/>
              </a:rPr>
              <a:t>H</a:t>
            </a:r>
            <a:r>
              <a:rPr kumimoji="1" lang="ja-JP" altLang="en-US" sz="1100">
                <a:latin typeface="Meiryo UI" panose="020B0604030504040204" pitchFamily="50" charset="-128"/>
                <a:ea typeface="Meiryo UI" panose="020B0604030504040204" pitchFamily="50" charset="-128"/>
              </a:rPr>
              <a:t>列」に入力してください。</a:t>
            </a:r>
          </a:p>
        </xdr:txBody>
      </xdr:sp>
      <xdr:cxnSp macro="">
        <xdr:nvCxnSpPr>
          <xdr:cNvPr id="7" name="直線矢印コネクタ 6">
            <a:extLst>
              <a:ext uri="{FF2B5EF4-FFF2-40B4-BE49-F238E27FC236}">
                <a16:creationId xmlns:a16="http://schemas.microsoft.com/office/drawing/2014/main" id="{DEDB60B8-9B15-488C-A6BD-3D815A18ADC0}"/>
              </a:ext>
            </a:extLst>
          </xdr:cNvPr>
          <xdr:cNvCxnSpPr/>
        </xdr:nvCxnSpPr>
        <xdr:spPr>
          <a:xfrm flipH="1">
            <a:off x="6833946" y="2148504"/>
            <a:ext cx="942265" cy="694204"/>
          </a:xfrm>
          <a:prstGeom prst="straightConnector1">
            <a:avLst/>
          </a:prstGeom>
          <a:ln w="53975">
            <a:tailEnd type="triangle"/>
          </a:ln>
        </xdr:spPr>
        <xdr:style>
          <a:lnRef idx="3">
            <a:schemeClr val="dk1"/>
          </a:lnRef>
          <a:fillRef idx="0">
            <a:schemeClr val="dk1"/>
          </a:fillRef>
          <a:effectRef idx="2">
            <a:schemeClr val="dk1"/>
          </a:effectRef>
          <a:fontRef idx="minor">
            <a:schemeClr val="tx1"/>
          </a:fontRef>
        </xdr:style>
      </xdr:cxnSp>
    </xdr:grpSp>
    <xdr:clientData/>
  </xdr:twoCellAnchor>
  <xdr:twoCellAnchor>
    <xdr:from>
      <xdr:col>7</xdr:col>
      <xdr:colOff>550545</xdr:colOff>
      <xdr:row>41</xdr:row>
      <xdr:rowOff>280034</xdr:rowOff>
    </xdr:from>
    <xdr:to>
      <xdr:col>8</xdr:col>
      <xdr:colOff>1811655</xdr:colOff>
      <xdr:row>51</xdr:row>
      <xdr:rowOff>76197</xdr:rowOff>
    </xdr:to>
    <xdr:grpSp>
      <xdr:nvGrpSpPr>
        <xdr:cNvPr id="8" name="グループ化 7">
          <a:extLst>
            <a:ext uri="{FF2B5EF4-FFF2-40B4-BE49-F238E27FC236}">
              <a16:creationId xmlns:a16="http://schemas.microsoft.com/office/drawing/2014/main" id="{D66998F2-9D7B-4999-BF41-F81AE86FE1D3}"/>
            </a:ext>
          </a:extLst>
        </xdr:cNvPr>
        <xdr:cNvGrpSpPr/>
      </xdr:nvGrpSpPr>
      <xdr:grpSpPr>
        <a:xfrm>
          <a:off x="11191331" y="11369855"/>
          <a:ext cx="2689860" cy="2231842"/>
          <a:chOff x="11210925" y="7471485"/>
          <a:chExt cx="2686050" cy="2109296"/>
        </a:xfrm>
      </xdr:grpSpPr>
      <xdr:cxnSp macro="">
        <xdr:nvCxnSpPr>
          <xdr:cNvPr id="9" name="直線矢印コネクタ 8">
            <a:extLst>
              <a:ext uri="{FF2B5EF4-FFF2-40B4-BE49-F238E27FC236}">
                <a16:creationId xmlns:a16="http://schemas.microsoft.com/office/drawing/2014/main" id="{3727E078-41EE-496F-BF72-C3D3980A403C}"/>
              </a:ext>
            </a:extLst>
          </xdr:cNvPr>
          <xdr:cNvCxnSpPr/>
        </xdr:nvCxnSpPr>
        <xdr:spPr>
          <a:xfrm flipV="1">
            <a:off x="12812015" y="7471485"/>
            <a:ext cx="236533" cy="1258522"/>
          </a:xfrm>
          <a:prstGeom prst="straightConnector1">
            <a:avLst/>
          </a:prstGeom>
          <a:ln w="53975">
            <a:tailEnd type="triangle"/>
          </a:ln>
        </xdr:spPr>
        <xdr:style>
          <a:lnRef idx="3">
            <a:schemeClr val="dk1"/>
          </a:lnRef>
          <a:fillRef idx="0">
            <a:schemeClr val="dk1"/>
          </a:fillRef>
          <a:effectRef idx="2">
            <a:schemeClr val="dk1"/>
          </a:effectRef>
          <a:fontRef idx="minor">
            <a:schemeClr val="tx1"/>
          </a:fontRef>
        </xdr:style>
      </xdr:cxnSp>
      <xdr:sp macro="" textlink="">
        <xdr:nvSpPr>
          <xdr:cNvPr id="10" name="テキスト ボックス 9">
            <a:extLst>
              <a:ext uri="{FF2B5EF4-FFF2-40B4-BE49-F238E27FC236}">
                <a16:creationId xmlns:a16="http://schemas.microsoft.com/office/drawing/2014/main" id="{4E902D90-6353-4525-92D1-2103086377BC}"/>
              </a:ext>
            </a:extLst>
          </xdr:cNvPr>
          <xdr:cNvSpPr txBox="1"/>
        </xdr:nvSpPr>
        <xdr:spPr>
          <a:xfrm>
            <a:off x="11210925" y="8715374"/>
            <a:ext cx="2686050" cy="865407"/>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l"/>
            <a:r>
              <a:rPr kumimoji="1" lang="ja-JP" altLang="en-US" sz="1100">
                <a:latin typeface="Meiryo UI" panose="020B0604030504040204" pitchFamily="50" charset="-128"/>
                <a:ea typeface="Meiryo UI" panose="020B0604030504040204" pitchFamily="50" charset="-128"/>
              </a:rPr>
              <a:t>付帯するテクノロジー毎に、</a:t>
            </a:r>
            <a:endParaRPr kumimoji="1" lang="en-US" altLang="ja-JP" sz="1100">
              <a:latin typeface="Meiryo UI" panose="020B0604030504040204" pitchFamily="50" charset="-128"/>
              <a:ea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rPr>
              <a:t>「★積算様式」のシート「</a:t>
            </a:r>
            <a:r>
              <a:rPr kumimoji="1" lang="en-US" altLang="ja-JP" sz="1100">
                <a:latin typeface="Meiryo UI" panose="020B0604030504040204" pitchFamily="50" charset="-128"/>
                <a:ea typeface="Meiryo UI" panose="020B0604030504040204" pitchFamily="50" charset="-128"/>
              </a:rPr>
              <a:t>I</a:t>
            </a:r>
            <a:r>
              <a:rPr kumimoji="1" lang="ja-JP" altLang="en-US" sz="1100">
                <a:latin typeface="Meiryo UI" panose="020B0604030504040204" pitchFamily="50" charset="-128"/>
                <a:ea typeface="Meiryo UI" panose="020B0604030504040204" pitchFamily="50" charset="-128"/>
              </a:rPr>
              <a:t>列」</a:t>
            </a:r>
            <a:endParaRPr kumimoji="1" lang="en-US" altLang="ja-JP" sz="1100">
              <a:latin typeface="Meiryo UI" panose="020B0604030504040204" pitchFamily="50" charset="-128"/>
              <a:ea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rPr>
              <a:t>入力してください。</a:t>
            </a:r>
          </a:p>
        </xdr:txBody>
      </xdr:sp>
    </xdr:grpSp>
    <xdr:clientData/>
  </xdr:twoCellAnchor>
  <xdr:twoCellAnchor>
    <xdr:from>
      <xdr:col>8</xdr:col>
      <xdr:colOff>609600</xdr:colOff>
      <xdr:row>17</xdr:row>
      <xdr:rowOff>152400</xdr:rowOff>
    </xdr:from>
    <xdr:to>
      <xdr:col>9</xdr:col>
      <xdr:colOff>171450</xdr:colOff>
      <xdr:row>19</xdr:row>
      <xdr:rowOff>70202</xdr:rowOff>
    </xdr:to>
    <xdr:sp macro="" textlink="">
      <xdr:nvSpPr>
        <xdr:cNvPr id="11" name="四角形: 角を丸くする 10">
          <a:extLst>
            <a:ext uri="{FF2B5EF4-FFF2-40B4-BE49-F238E27FC236}">
              <a16:creationId xmlns:a16="http://schemas.microsoft.com/office/drawing/2014/main" id="{307AA776-4047-44D9-A2C1-F29B420A625F}"/>
            </a:ext>
          </a:extLst>
        </xdr:cNvPr>
        <xdr:cNvSpPr/>
      </xdr:nvSpPr>
      <xdr:spPr>
        <a:xfrm>
          <a:off x="12696825" y="3390900"/>
          <a:ext cx="1396365" cy="449297"/>
        </a:xfrm>
        <a:prstGeom prst="round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600">
              <a:solidFill>
                <a:schemeClr val="tx1"/>
              </a:solidFill>
            </a:rPr>
            <a:t>R7.6.9</a:t>
          </a:r>
          <a:r>
            <a:rPr kumimoji="1" lang="ja-JP" altLang="en-US" sz="1600">
              <a:solidFill>
                <a:schemeClr val="tx1"/>
              </a:solidFill>
            </a:rPr>
            <a:t>時点版</a:t>
          </a:r>
          <a:endParaRPr kumimoji="1" lang="en-US" altLang="ja-JP" sz="1600">
            <a:solidFill>
              <a:schemeClr val="tx1"/>
            </a:solidFill>
          </a:endParaRPr>
        </a:p>
      </xdr:txBody>
    </xdr:sp>
    <xdr:clientData/>
  </xdr:twoCellAnchor>
  <xdr:twoCellAnchor>
    <xdr:from>
      <xdr:col>6</xdr:col>
      <xdr:colOff>1845187</xdr:colOff>
      <xdr:row>31</xdr:row>
      <xdr:rowOff>1782</xdr:rowOff>
    </xdr:from>
    <xdr:to>
      <xdr:col>8</xdr:col>
      <xdr:colOff>1621157</xdr:colOff>
      <xdr:row>34</xdr:row>
      <xdr:rowOff>171452</xdr:rowOff>
    </xdr:to>
    <xdr:grpSp>
      <xdr:nvGrpSpPr>
        <xdr:cNvPr id="12" name="グループ化 11">
          <a:extLst>
            <a:ext uri="{FF2B5EF4-FFF2-40B4-BE49-F238E27FC236}">
              <a16:creationId xmlns:a16="http://schemas.microsoft.com/office/drawing/2014/main" id="{FAAED98C-99B3-43B7-9598-9DC95BE36689}"/>
            </a:ext>
          </a:extLst>
        </xdr:cNvPr>
        <xdr:cNvGrpSpPr/>
      </xdr:nvGrpSpPr>
      <xdr:grpSpPr>
        <a:xfrm>
          <a:off x="10227187" y="7785068"/>
          <a:ext cx="3463506" cy="1081348"/>
          <a:chOff x="5393023" y="3610772"/>
          <a:chExt cx="2793750" cy="1007160"/>
        </a:xfrm>
      </xdr:grpSpPr>
      <xdr:sp macro="" textlink="">
        <xdr:nvSpPr>
          <xdr:cNvPr id="13" name="テキスト ボックス 12">
            <a:extLst>
              <a:ext uri="{FF2B5EF4-FFF2-40B4-BE49-F238E27FC236}">
                <a16:creationId xmlns:a16="http://schemas.microsoft.com/office/drawing/2014/main" id="{47E7C900-0617-44B8-AC37-218DE48B2FD4}"/>
              </a:ext>
            </a:extLst>
          </xdr:cNvPr>
          <xdr:cNvSpPr txBox="1"/>
        </xdr:nvSpPr>
        <xdr:spPr>
          <a:xfrm>
            <a:off x="5393023" y="3610772"/>
            <a:ext cx="2793750" cy="483918"/>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l"/>
            <a:r>
              <a:rPr kumimoji="1" lang="en-US" altLang="ja-JP" sz="1400">
                <a:latin typeface="Meiryo UI" panose="020B0604030504040204" pitchFamily="50" charset="-128"/>
                <a:ea typeface="Meiryo UI" panose="020B0604030504040204" pitchFamily="50" charset="-128"/>
              </a:rPr>
              <a:t>PC</a:t>
            </a:r>
            <a:r>
              <a:rPr kumimoji="1" lang="ja-JP" altLang="en-US" sz="1400">
                <a:latin typeface="Meiryo UI" panose="020B0604030504040204" pitchFamily="50" charset="-128"/>
                <a:ea typeface="Meiryo UI" panose="020B0604030504040204" pitchFamily="50" charset="-128"/>
              </a:rPr>
              <a:t>、タブレット端末</a:t>
            </a:r>
            <a:r>
              <a:rPr kumimoji="1" lang="ja-JP" altLang="en-US" sz="1400">
                <a:solidFill>
                  <a:srgbClr val="FF0000"/>
                </a:solidFill>
                <a:latin typeface="Meiryo UI" panose="020B0604030504040204" pitchFamily="50" charset="-128"/>
                <a:ea typeface="Meiryo UI" panose="020B0604030504040204" pitchFamily="50" charset="-128"/>
              </a:rPr>
              <a:t>本体の単価のみ計上</a:t>
            </a:r>
          </a:p>
        </xdr:txBody>
      </xdr:sp>
      <xdr:cxnSp macro="">
        <xdr:nvCxnSpPr>
          <xdr:cNvPr id="14" name="直線矢印コネクタ 13">
            <a:extLst>
              <a:ext uri="{FF2B5EF4-FFF2-40B4-BE49-F238E27FC236}">
                <a16:creationId xmlns:a16="http://schemas.microsoft.com/office/drawing/2014/main" id="{8509E755-1371-47E6-BC17-1C98C5E6AE0F}"/>
              </a:ext>
            </a:extLst>
          </xdr:cNvPr>
          <xdr:cNvCxnSpPr/>
        </xdr:nvCxnSpPr>
        <xdr:spPr>
          <a:xfrm flipH="1">
            <a:off x="5451613" y="4011930"/>
            <a:ext cx="167981" cy="606002"/>
          </a:xfrm>
          <a:prstGeom prst="straightConnector1">
            <a:avLst/>
          </a:prstGeom>
          <a:ln w="53975">
            <a:tailEnd type="triangle"/>
          </a:ln>
        </xdr:spPr>
        <xdr:style>
          <a:lnRef idx="3">
            <a:schemeClr val="dk1"/>
          </a:lnRef>
          <a:fillRef idx="0">
            <a:schemeClr val="dk1"/>
          </a:fillRef>
          <a:effectRef idx="2">
            <a:schemeClr val="dk1"/>
          </a:effectRef>
          <a:fontRef idx="minor">
            <a:schemeClr val="tx1"/>
          </a:fontRef>
        </xdr:style>
      </xdr:cxnSp>
    </xdr:grpSp>
    <xdr:clientData/>
  </xdr:twoCellAnchor>
  <xdr:oneCellAnchor>
    <xdr:from>
      <xdr:col>4</xdr:col>
      <xdr:colOff>590550</xdr:colOff>
      <xdr:row>21</xdr:row>
      <xdr:rowOff>209550</xdr:rowOff>
    </xdr:from>
    <xdr:ext cx="607859" cy="328423"/>
    <xdr:sp macro="" textlink="">
      <xdr:nvSpPr>
        <xdr:cNvPr id="15" name="テキスト ボックス 14">
          <a:extLst>
            <a:ext uri="{FF2B5EF4-FFF2-40B4-BE49-F238E27FC236}">
              <a16:creationId xmlns:a16="http://schemas.microsoft.com/office/drawing/2014/main" id="{CACA4850-57F9-4623-A661-9059E4882986}"/>
            </a:ext>
          </a:extLst>
        </xdr:cNvPr>
        <xdr:cNvSpPr txBox="1"/>
      </xdr:nvSpPr>
      <xdr:spPr>
        <a:xfrm>
          <a:off x="5358765" y="4625340"/>
          <a:ext cx="607859"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latin typeface="Meiryo UI" panose="020B0604030504040204" pitchFamily="50" charset="-128"/>
              <a:ea typeface="Meiryo UI" panose="020B0604030504040204" pitchFamily="50" charset="-128"/>
            </a:rPr>
            <a:t>（円）</a:t>
          </a:r>
        </a:p>
      </xdr:txBody>
    </xdr:sp>
    <xdr:clientData/>
  </xdr:oneCellAnchor>
  <xdr:twoCellAnchor editAs="oneCell">
    <xdr:from>
      <xdr:col>0</xdr:col>
      <xdr:colOff>1</xdr:colOff>
      <xdr:row>0</xdr:row>
      <xdr:rowOff>0</xdr:rowOff>
    </xdr:from>
    <xdr:to>
      <xdr:col>4</xdr:col>
      <xdr:colOff>970800</xdr:colOff>
      <xdr:row>17</xdr:row>
      <xdr:rowOff>0</xdr:rowOff>
    </xdr:to>
    <xdr:pic>
      <xdr:nvPicPr>
        <xdr:cNvPr id="16" name="図 15">
          <a:extLst>
            <a:ext uri="{FF2B5EF4-FFF2-40B4-BE49-F238E27FC236}">
              <a16:creationId xmlns:a16="http://schemas.microsoft.com/office/drawing/2014/main" id="{641E80A7-8021-4BCA-B8F4-2657E34DB19B}"/>
            </a:ext>
          </a:extLst>
        </xdr:cNvPr>
        <xdr:cNvPicPr>
          <a:picLocks noChangeAspect="1"/>
        </xdr:cNvPicPr>
      </xdr:nvPicPr>
      <xdr:blipFill>
        <a:blip xmlns:r="http://schemas.openxmlformats.org/officeDocument/2006/relationships" r:embed="rId1"/>
        <a:stretch>
          <a:fillRect/>
        </a:stretch>
      </xdr:blipFill>
      <xdr:spPr>
        <a:xfrm>
          <a:off x="1" y="0"/>
          <a:ext cx="5754254" cy="3238500"/>
        </a:xfrm>
        <a:prstGeom prst="rect">
          <a:avLst/>
        </a:prstGeom>
      </xdr:spPr>
    </xdr:pic>
    <xdr:clientData/>
  </xdr:twoCellAnchor>
  <xdr:twoCellAnchor>
    <xdr:from>
      <xdr:col>4</xdr:col>
      <xdr:colOff>2072640</xdr:colOff>
      <xdr:row>5</xdr:row>
      <xdr:rowOff>28575</xdr:rowOff>
    </xdr:from>
    <xdr:to>
      <xdr:col>7</xdr:col>
      <xdr:colOff>363855</xdr:colOff>
      <xdr:row>16</xdr:row>
      <xdr:rowOff>95249</xdr:rowOff>
    </xdr:to>
    <xdr:sp macro="" textlink="">
      <xdr:nvSpPr>
        <xdr:cNvPr id="17" name="テキスト ボックス 16">
          <a:extLst>
            <a:ext uri="{FF2B5EF4-FFF2-40B4-BE49-F238E27FC236}">
              <a16:creationId xmlns:a16="http://schemas.microsoft.com/office/drawing/2014/main" id="{5238668E-4108-451C-99B1-3BED0432F1E9}"/>
            </a:ext>
          </a:extLst>
        </xdr:cNvPr>
        <xdr:cNvSpPr txBox="1"/>
      </xdr:nvSpPr>
      <xdr:spPr>
        <a:xfrm>
          <a:off x="6844665" y="981075"/>
          <a:ext cx="4177665" cy="2162174"/>
        </a:xfrm>
        <a:prstGeom prst="roundRect">
          <a:avLst/>
        </a:prstGeom>
        <a:solidFill>
          <a:sysClr val="window" lastClr="FFFFFF"/>
        </a:solidFill>
        <a:ln w="76200" cap="flat" cmpd="sng" algn="ctr">
          <a:solidFill>
            <a:srgbClr val="FFFF00"/>
          </a:solidFill>
          <a:prstDash val="solid"/>
          <a:miter lim="800000"/>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rgbClr val="FF0000"/>
              </a:solidFill>
              <a:effectLst/>
              <a:uLnTx/>
              <a:uFillTx/>
              <a:latin typeface="UD デジタル 教科書体 NK-B" panose="02020700000000000000" pitchFamily="18" charset="-128"/>
              <a:ea typeface="UD デジタル 教科書体 NK-B" panose="02020700000000000000" pitchFamily="18" charset="-128"/>
              <a:cs typeface="+mn-cs"/>
            </a:rPr>
            <a:t>★パッケージ型導入支援</a:t>
          </a:r>
          <a:r>
            <a:rPr kumimoji="1" lang="en-US" altLang="ja-JP" sz="1200" b="0" i="0" u="none" strike="noStrike" kern="0" cap="none" spc="0" normalizeH="0" baseline="0" noProof="0">
              <a:ln>
                <a:noFill/>
              </a:ln>
              <a:solidFill>
                <a:srgbClr val="FF0000"/>
              </a:solidFill>
              <a:effectLst/>
              <a:uLnTx/>
              <a:uFillTx/>
              <a:latin typeface="UD デジタル 教科書体 NK-B" panose="02020700000000000000" pitchFamily="18" charset="-128"/>
              <a:ea typeface="UD デジタル 教科書体 NK-B" panose="02020700000000000000" pitchFamily="18" charset="-128"/>
              <a:cs typeface="+mn-cs"/>
            </a:rPr>
            <a:t>×</a:t>
          </a:r>
          <a:r>
            <a:rPr kumimoji="1" lang="ja-JP" altLang="en-US" sz="1200" b="0" i="0" u="none" strike="noStrike" kern="0" cap="none" spc="0" normalizeH="0" baseline="0" noProof="0">
              <a:ln>
                <a:noFill/>
              </a:ln>
              <a:solidFill>
                <a:srgbClr val="FF0000"/>
              </a:solidFill>
              <a:effectLst/>
              <a:uLnTx/>
              <a:uFillTx/>
              <a:latin typeface="UD デジタル 教科書体 NK-B" panose="02020700000000000000" pitchFamily="18" charset="-128"/>
              <a:ea typeface="UD デジタル 教科書体 NK-B" panose="02020700000000000000" pitchFamily="18" charset="-128"/>
              <a:cs typeface="+mn-cs"/>
            </a:rPr>
            <a:t>介護テクノロジーの導入支援★</a:t>
          </a:r>
          <a:endParaRPr kumimoji="1" lang="en-US" altLang="ja-JP" sz="1200" b="0" i="0" u="none" strike="noStrike" kern="0" cap="none" spc="0" normalizeH="0" baseline="0" noProof="0">
            <a:ln>
              <a:noFill/>
            </a:ln>
            <a:solidFill>
              <a:srgbClr val="FF0000"/>
            </a:solidFill>
            <a:effectLst/>
            <a:uLnTx/>
            <a:uFillTx/>
            <a:latin typeface="UD デジタル 教科書体 NK-B" panose="02020700000000000000" pitchFamily="18" charset="-128"/>
            <a:ea typeface="UD デジタル 教科書体 NK-B" panose="02020700000000000000" pitchFamily="18"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UD デジタル 教科書体 NK-B" panose="02020700000000000000" pitchFamily="18" charset="-128"/>
              <a:ea typeface="UD デジタル 教科書体 NK-B" panose="02020700000000000000" pitchFamily="18" charset="-128"/>
              <a:cs typeface="+mn-cs"/>
            </a:rPr>
            <a:t>１台</a:t>
          </a:r>
          <a:r>
            <a:rPr kumimoji="1" lang="en-US" altLang="ja-JP" sz="1200" b="0" i="0" u="none" strike="noStrike" kern="0" cap="none" spc="0" normalizeH="0" baseline="0" noProof="0">
              <a:ln>
                <a:noFill/>
              </a:ln>
              <a:solidFill>
                <a:sysClr val="windowText" lastClr="000000"/>
              </a:solidFill>
              <a:effectLst/>
              <a:uLnTx/>
              <a:uFillTx/>
              <a:latin typeface="UD デジタル 教科書体 NK-B" panose="02020700000000000000" pitchFamily="18" charset="-128"/>
              <a:ea typeface="UD デジタル 教科書体 NK-B" panose="02020700000000000000" pitchFamily="18" charset="-128"/>
              <a:cs typeface="+mn-cs"/>
            </a:rPr>
            <a:t>12</a:t>
          </a:r>
          <a:r>
            <a:rPr kumimoji="1" lang="ja-JP" altLang="en-US" sz="1200" b="0" i="0" u="none" strike="noStrike" kern="0" cap="none" spc="0" normalizeH="0" baseline="0" noProof="0">
              <a:ln>
                <a:noFill/>
              </a:ln>
              <a:solidFill>
                <a:sysClr val="windowText" lastClr="000000"/>
              </a:solidFill>
              <a:effectLst/>
              <a:uLnTx/>
              <a:uFillTx/>
              <a:latin typeface="UD デジタル 教科書体 NK-B" panose="02020700000000000000" pitchFamily="18" charset="-128"/>
              <a:ea typeface="UD デジタル 教科書体 NK-B" panose="02020700000000000000" pitchFamily="18" charset="-128"/>
              <a:cs typeface="+mn-cs"/>
            </a:rPr>
            <a:t>万円の見守り機器</a:t>
          </a:r>
          <a:r>
            <a:rPr kumimoji="1" lang="en-US" altLang="ja-JP" sz="1200" b="0" i="0" u="none" strike="noStrike" kern="0" cap="none" spc="0" normalizeH="0" baseline="0" noProof="0">
              <a:ln>
                <a:noFill/>
              </a:ln>
              <a:solidFill>
                <a:sysClr val="windowText" lastClr="000000"/>
              </a:solidFill>
              <a:effectLst/>
              <a:uLnTx/>
              <a:uFillTx/>
              <a:latin typeface="UD デジタル 教科書体 NK-B" panose="02020700000000000000" pitchFamily="18" charset="-128"/>
              <a:ea typeface="UD デジタル 教科書体 NK-B" panose="02020700000000000000" pitchFamily="18" charset="-128"/>
              <a:cs typeface="+mn-cs"/>
            </a:rPr>
            <a:t>50</a:t>
          </a:r>
          <a:r>
            <a:rPr kumimoji="1" lang="ja-JP" altLang="en-US" sz="1200" b="0" i="0" u="none" strike="noStrike" kern="0" cap="none" spc="0" normalizeH="0" baseline="0" noProof="0">
              <a:ln>
                <a:noFill/>
              </a:ln>
              <a:solidFill>
                <a:sysClr val="windowText" lastClr="000000"/>
              </a:solidFill>
              <a:effectLst/>
              <a:uLnTx/>
              <a:uFillTx/>
              <a:latin typeface="UD デジタル 教科書体 NK-B" panose="02020700000000000000" pitchFamily="18" charset="-128"/>
              <a:ea typeface="UD デジタル 教科書体 NK-B" panose="02020700000000000000" pitchFamily="18" charset="-128"/>
              <a:cs typeface="+mn-cs"/>
            </a:rPr>
            <a:t>台と</a:t>
          </a:r>
          <a:endParaRPr kumimoji="1" lang="en-US" altLang="ja-JP" sz="1200" b="0" i="0" u="none" strike="noStrike" kern="0" cap="none" spc="0" normalizeH="0" baseline="0" noProof="0">
            <a:ln>
              <a:noFill/>
            </a:ln>
            <a:solidFill>
              <a:sysClr val="windowText" lastClr="000000"/>
            </a:solidFill>
            <a:effectLst/>
            <a:uLnTx/>
            <a:uFillTx/>
            <a:latin typeface="UD デジタル 教科書体 NK-B" panose="02020700000000000000" pitchFamily="18" charset="-128"/>
            <a:ea typeface="UD デジタル 教科書体 NK-B" panose="02020700000000000000" pitchFamily="18"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UD デジタル 教科書体 NK-B" panose="02020700000000000000" pitchFamily="18" charset="-128"/>
              <a:ea typeface="UD デジタル 教科書体 NK-B" panose="02020700000000000000" pitchFamily="18" charset="-128"/>
              <a:cs typeface="+mn-cs"/>
            </a:rPr>
            <a:t>それに連動する</a:t>
          </a:r>
          <a:r>
            <a:rPr kumimoji="1" lang="en-US" altLang="ja-JP" sz="1200" b="0" i="0" u="none" strike="noStrike" kern="0" cap="none" spc="0" normalizeH="0" baseline="0" noProof="0">
              <a:ln>
                <a:noFill/>
              </a:ln>
              <a:solidFill>
                <a:sysClr val="windowText" lastClr="000000"/>
              </a:solidFill>
              <a:effectLst/>
              <a:uLnTx/>
              <a:uFillTx/>
              <a:latin typeface="UD デジタル 教科書体 NK-B" panose="02020700000000000000" pitchFamily="18" charset="-128"/>
              <a:ea typeface="UD デジタル 教科書体 NK-B" panose="02020700000000000000" pitchFamily="18" charset="-128"/>
              <a:cs typeface="+mn-cs"/>
            </a:rPr>
            <a:t>300</a:t>
          </a:r>
          <a:r>
            <a:rPr kumimoji="1" lang="ja-JP" altLang="en-US" sz="1200" b="0" i="0" u="none" strike="noStrike" kern="0" cap="none" spc="0" normalizeH="0" baseline="0" noProof="0">
              <a:ln>
                <a:noFill/>
              </a:ln>
              <a:solidFill>
                <a:sysClr val="windowText" lastClr="000000"/>
              </a:solidFill>
              <a:effectLst/>
              <a:uLnTx/>
              <a:uFillTx/>
              <a:latin typeface="UD デジタル 教科書体 NK-B" panose="02020700000000000000" pitchFamily="18" charset="-128"/>
              <a:ea typeface="UD デジタル 教科書体 NK-B" panose="02020700000000000000" pitchFamily="18" charset="-128"/>
              <a:cs typeface="+mn-cs"/>
            </a:rPr>
            <a:t>万円の介護ソフトに併せて、</a:t>
          </a:r>
          <a:endParaRPr kumimoji="1" lang="en-US" altLang="ja-JP" sz="1200" b="0" i="0" u="none" strike="noStrike" kern="0" cap="none" spc="0" normalizeH="0" baseline="0" noProof="0">
            <a:ln>
              <a:noFill/>
            </a:ln>
            <a:solidFill>
              <a:sysClr val="windowText" lastClr="000000"/>
            </a:solidFill>
            <a:effectLst/>
            <a:uLnTx/>
            <a:uFillTx/>
            <a:latin typeface="UD デジタル 教科書体 NK-B" panose="02020700000000000000" pitchFamily="18" charset="-128"/>
            <a:ea typeface="UD デジタル 教科書体 NK-B" panose="02020700000000000000" pitchFamily="18"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200" b="0" i="0" u="none" strike="noStrike" kern="0" cap="none" spc="0" normalizeH="0" baseline="0" noProof="0">
              <a:ln>
                <a:noFill/>
              </a:ln>
              <a:solidFill>
                <a:sysClr val="windowText" lastClr="000000"/>
              </a:solidFill>
              <a:effectLst/>
              <a:uLnTx/>
              <a:uFillTx/>
              <a:latin typeface="UD デジタル 教科書体 NK-B" panose="02020700000000000000" pitchFamily="18" charset="-128"/>
              <a:ea typeface="UD デジタル 教科書体 NK-B" panose="02020700000000000000" pitchFamily="18" charset="-128"/>
              <a:cs typeface="+mn-cs"/>
            </a:rPr>
            <a:t>500</a:t>
          </a:r>
          <a:r>
            <a:rPr kumimoji="1" lang="ja-JP" altLang="en-US" sz="1200" b="0" i="0" u="none" strike="noStrike" kern="0" cap="none" spc="0" normalizeH="0" baseline="0" noProof="0">
              <a:ln>
                <a:noFill/>
              </a:ln>
              <a:solidFill>
                <a:sysClr val="windowText" lastClr="000000"/>
              </a:solidFill>
              <a:effectLst/>
              <a:uLnTx/>
              <a:uFillTx/>
              <a:latin typeface="UD デジタル 教科書体 NK-B" panose="02020700000000000000" pitchFamily="18" charset="-128"/>
              <a:ea typeface="UD デジタル 教科書体 NK-B" panose="02020700000000000000" pitchFamily="18" charset="-128"/>
              <a:cs typeface="+mn-cs"/>
            </a:rPr>
            <a:t>万円で</a:t>
          </a:r>
          <a:r>
            <a:rPr kumimoji="1" lang="en-US" altLang="ja-JP" sz="1200" b="0" i="0" u="none" strike="noStrike" kern="0" cap="none" spc="0" normalizeH="0" baseline="0" noProof="0">
              <a:ln>
                <a:noFill/>
              </a:ln>
              <a:solidFill>
                <a:sysClr val="windowText" lastClr="000000"/>
              </a:solidFill>
              <a:effectLst/>
              <a:uLnTx/>
              <a:uFillTx/>
              <a:latin typeface="UD デジタル 教科書体 NK-B" panose="02020700000000000000" pitchFamily="18" charset="-128"/>
              <a:ea typeface="UD デジタル 教科書体 NK-B" panose="02020700000000000000" pitchFamily="18" charset="-128"/>
              <a:cs typeface="+mn-cs"/>
            </a:rPr>
            <a:t>Wi-Fi</a:t>
          </a:r>
          <a:r>
            <a:rPr kumimoji="1" lang="ja-JP" altLang="en-US" sz="1200" b="0" i="0" u="none" strike="noStrike" kern="0" cap="none" spc="0" normalizeH="0" baseline="0" noProof="0">
              <a:ln>
                <a:noFill/>
              </a:ln>
              <a:solidFill>
                <a:sysClr val="windowText" lastClr="000000"/>
              </a:solidFill>
              <a:effectLst/>
              <a:uLnTx/>
              <a:uFillTx/>
              <a:latin typeface="UD デジタル 教科書体 NK-B" panose="02020700000000000000" pitchFamily="18" charset="-128"/>
              <a:ea typeface="UD デジタル 教科書体 NK-B" panose="02020700000000000000" pitchFamily="18" charset="-128"/>
              <a:cs typeface="+mn-cs"/>
            </a:rPr>
            <a:t>環境整備と</a:t>
          </a:r>
          <a:endParaRPr kumimoji="1" lang="en-US" altLang="ja-JP" sz="1200" b="0" i="0" u="none" strike="noStrike" kern="0" cap="none" spc="0" normalizeH="0" baseline="0" noProof="0">
            <a:ln>
              <a:noFill/>
            </a:ln>
            <a:solidFill>
              <a:sysClr val="windowText" lastClr="000000"/>
            </a:solidFill>
            <a:effectLst/>
            <a:uLnTx/>
            <a:uFillTx/>
            <a:latin typeface="UD デジタル 教科書体 NK-B" panose="02020700000000000000" pitchFamily="18" charset="-128"/>
            <a:ea typeface="UD デジタル 教科書体 NK-B" panose="02020700000000000000" pitchFamily="18"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UD デジタル 教科書体 NK-B" panose="02020700000000000000" pitchFamily="18" charset="-128"/>
              <a:ea typeface="UD デジタル 教科書体 NK-B" panose="02020700000000000000" pitchFamily="18" charset="-128"/>
              <a:cs typeface="+mn-cs"/>
            </a:rPr>
            <a:t>１台２万円のタブレット</a:t>
          </a:r>
          <a:r>
            <a:rPr kumimoji="1" lang="en-US" altLang="ja-JP" sz="1200" b="0" i="0" u="none" strike="noStrike" kern="0" cap="none" spc="0" normalizeH="0" baseline="0" noProof="0">
              <a:ln>
                <a:noFill/>
              </a:ln>
              <a:solidFill>
                <a:sysClr val="windowText" lastClr="000000"/>
              </a:solidFill>
              <a:effectLst/>
              <a:uLnTx/>
              <a:uFillTx/>
              <a:latin typeface="UD デジタル 教科書体 NK-B" panose="02020700000000000000" pitchFamily="18" charset="-128"/>
              <a:ea typeface="UD デジタル 教科書体 NK-B" panose="02020700000000000000" pitchFamily="18" charset="-128"/>
              <a:cs typeface="+mn-cs"/>
            </a:rPr>
            <a:t>20</a:t>
          </a:r>
          <a:r>
            <a:rPr kumimoji="1" lang="ja-JP" altLang="en-US" sz="1200" b="0" i="0" u="none" strike="noStrike" kern="0" cap="none" spc="0" normalizeH="0" baseline="0" noProof="0">
              <a:ln>
                <a:noFill/>
              </a:ln>
              <a:solidFill>
                <a:sysClr val="windowText" lastClr="000000"/>
              </a:solidFill>
              <a:effectLst/>
              <a:uLnTx/>
              <a:uFillTx/>
              <a:latin typeface="UD デジタル 教科書体 NK-B" panose="02020700000000000000" pitchFamily="18" charset="-128"/>
              <a:ea typeface="UD デジタル 教科書体 NK-B" panose="02020700000000000000" pitchFamily="18" charset="-128"/>
              <a:cs typeface="+mn-cs"/>
            </a:rPr>
            <a:t>台と</a:t>
          </a:r>
          <a:endParaRPr kumimoji="1" lang="en-US" altLang="ja-JP" sz="1200" b="0" i="0" u="none" strike="noStrike" kern="0" cap="none" spc="0" normalizeH="0" baseline="0" noProof="0">
            <a:ln>
              <a:noFill/>
            </a:ln>
            <a:solidFill>
              <a:sysClr val="windowText" lastClr="000000"/>
            </a:solidFill>
            <a:effectLst/>
            <a:uLnTx/>
            <a:uFillTx/>
            <a:latin typeface="UD デジタル 教科書体 NK-B" panose="02020700000000000000" pitchFamily="18" charset="-128"/>
            <a:ea typeface="UD デジタル 教科書体 NK-B" panose="02020700000000000000" pitchFamily="18"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UD デジタル 教科書体 NK-B" panose="02020700000000000000" pitchFamily="18" charset="-128"/>
              <a:ea typeface="UD デジタル 教科書体 NK-B" panose="02020700000000000000" pitchFamily="18" charset="-128"/>
              <a:cs typeface="+mn-cs"/>
            </a:rPr>
            <a:t>１台</a:t>
          </a:r>
          <a:r>
            <a:rPr kumimoji="1" lang="en-US" altLang="ja-JP" sz="1200" b="0" i="0" u="none" strike="noStrike" kern="0" cap="none" spc="0" normalizeH="0" baseline="0" noProof="0">
              <a:ln>
                <a:noFill/>
              </a:ln>
              <a:solidFill>
                <a:sysClr val="windowText" lastClr="000000"/>
              </a:solidFill>
              <a:effectLst/>
              <a:uLnTx/>
              <a:uFillTx/>
              <a:latin typeface="UD デジタル 教科書体 NK-B" panose="02020700000000000000" pitchFamily="18" charset="-128"/>
              <a:ea typeface="UD デジタル 教科書体 NK-B" panose="02020700000000000000" pitchFamily="18" charset="-128"/>
              <a:cs typeface="+mn-cs"/>
            </a:rPr>
            <a:t>12</a:t>
          </a:r>
          <a:r>
            <a:rPr kumimoji="1" lang="ja-JP" altLang="en-US" sz="1200" b="0" i="0" u="none" strike="noStrike" kern="0" cap="none" spc="0" normalizeH="0" baseline="0" noProof="0">
              <a:ln>
                <a:noFill/>
              </a:ln>
              <a:solidFill>
                <a:sysClr val="windowText" lastClr="000000"/>
              </a:solidFill>
              <a:effectLst/>
              <a:uLnTx/>
              <a:uFillTx/>
              <a:latin typeface="UD デジタル 教科書体 NK-B" panose="02020700000000000000" pitchFamily="18" charset="-128"/>
              <a:ea typeface="UD デジタル 教科書体 NK-B" panose="02020700000000000000" pitchFamily="18" charset="-128"/>
              <a:cs typeface="+mn-cs"/>
            </a:rPr>
            <a:t>万円のパソコンを５台導入する場合</a:t>
          </a:r>
          <a:endParaRPr kumimoji="1" lang="en-US" altLang="ja-JP" sz="1200" b="0" i="0" u="none" strike="noStrike" kern="0" cap="none" spc="0" normalizeH="0" baseline="0" noProof="0">
            <a:ln>
              <a:noFill/>
            </a:ln>
            <a:solidFill>
              <a:sysClr val="windowText" lastClr="000000"/>
            </a:solidFill>
            <a:effectLst/>
            <a:uLnTx/>
            <a:uFillTx/>
            <a:latin typeface="UD デジタル 教科書体 NK-B" panose="02020700000000000000" pitchFamily="18" charset="-128"/>
            <a:ea typeface="UD デジタル 教科書体 NK-B" panose="02020700000000000000" pitchFamily="18"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rgbClr val="FF0000"/>
              </a:solidFill>
              <a:effectLst/>
              <a:uLnTx/>
              <a:uFillTx/>
              <a:latin typeface="UD デジタル 教科書体 NK-B" panose="02020700000000000000" pitchFamily="18" charset="-128"/>
              <a:ea typeface="UD デジタル 教科書体 NK-B" panose="02020700000000000000" pitchFamily="18" charset="-128"/>
              <a:cs typeface="+mn-cs"/>
            </a:rPr>
            <a:t>＋</a:t>
          </a:r>
          <a:endParaRPr kumimoji="1" lang="en-US" altLang="ja-JP" sz="1200" b="0" i="0" u="none" strike="noStrike" kern="0" cap="none" spc="0" normalizeH="0" baseline="0" noProof="0">
            <a:ln>
              <a:noFill/>
            </a:ln>
            <a:solidFill>
              <a:srgbClr val="FF0000"/>
            </a:solidFill>
            <a:effectLst/>
            <a:uLnTx/>
            <a:uFillTx/>
            <a:latin typeface="UD デジタル 教科書体 NK-B" panose="02020700000000000000" pitchFamily="18" charset="-128"/>
            <a:ea typeface="UD デジタル 教科書体 NK-B" panose="02020700000000000000" pitchFamily="18"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UD デジタル 教科書体 NK-B" panose="02020700000000000000" pitchFamily="18" charset="-128"/>
              <a:ea typeface="UD デジタル 教科書体 NK-B" panose="02020700000000000000" pitchFamily="18" charset="-128"/>
              <a:cs typeface="+mn-cs"/>
            </a:rPr>
            <a:t>１台６０万円の移乗支援機器を導入する場合</a:t>
          </a:r>
          <a:endParaRPr kumimoji="1" lang="en-US" altLang="ja-JP" sz="1800" b="0" i="0" u="none" strike="noStrike" kern="0" cap="none" spc="0" normalizeH="0" baseline="0" noProof="0">
            <a:ln>
              <a:noFill/>
            </a:ln>
            <a:solidFill>
              <a:sysClr val="windowText" lastClr="000000"/>
            </a:solidFill>
            <a:effectLst/>
            <a:uLnTx/>
            <a:uFillTx/>
            <a:latin typeface="UD デジタル 教科書体 NK-B" panose="02020700000000000000" pitchFamily="18" charset="-128"/>
            <a:ea typeface="UD デジタル 教科書体 NK-B" panose="02020700000000000000" pitchFamily="18" charset="-128"/>
            <a:cs typeface="+mn-cs"/>
          </a:endParaRP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8</xdr:col>
      <xdr:colOff>269474</xdr:colOff>
      <xdr:row>40</xdr:row>
      <xdr:rowOff>25309</xdr:rowOff>
    </xdr:from>
    <xdr:to>
      <xdr:col>9</xdr:col>
      <xdr:colOff>890178</xdr:colOff>
      <xdr:row>42</xdr:row>
      <xdr:rowOff>352778</xdr:rowOff>
    </xdr:to>
    <xdr:sp macro="" textlink="">
      <xdr:nvSpPr>
        <xdr:cNvPr id="2" name="テキスト ボックス 1">
          <a:extLst>
            <a:ext uri="{FF2B5EF4-FFF2-40B4-BE49-F238E27FC236}">
              <a16:creationId xmlns:a16="http://schemas.microsoft.com/office/drawing/2014/main" id="{5E45AFA0-078D-4055-BBF4-73A6B39D20DB}"/>
            </a:ext>
          </a:extLst>
        </xdr:cNvPr>
        <xdr:cNvSpPr txBox="1"/>
      </xdr:nvSpPr>
      <xdr:spPr>
        <a:xfrm>
          <a:off x="16185749" y="8393974"/>
          <a:ext cx="2815264" cy="838009"/>
        </a:xfrm>
        <a:prstGeom prst="rect">
          <a:avLst/>
        </a:prstGeom>
        <a:solidFill>
          <a:srgbClr val="FFCCFF"/>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l"/>
          <a:r>
            <a:rPr kumimoji="1" lang="ja-JP" altLang="en-US" sz="1100">
              <a:latin typeface="Meiryo UI" panose="020B0604030504040204" pitchFamily="50" charset="-128"/>
              <a:ea typeface="Meiryo UI" panose="020B0604030504040204" pitchFamily="50" charset="-128"/>
            </a:rPr>
            <a:t>別シートの「付帯経費、</a:t>
          </a:r>
          <a:r>
            <a:rPr kumimoji="1" lang="en-US" altLang="ja-JP" sz="1100">
              <a:latin typeface="Meiryo UI" panose="020B0604030504040204" pitchFamily="50" charset="-128"/>
              <a:ea typeface="Meiryo UI" panose="020B0604030504040204" pitchFamily="50" charset="-128"/>
            </a:rPr>
            <a:t>PC</a:t>
          </a:r>
          <a:r>
            <a:rPr kumimoji="1" lang="ja-JP" altLang="en-US" sz="1100">
              <a:latin typeface="Meiryo UI" panose="020B0604030504040204" pitchFamily="50" charset="-128"/>
              <a:ea typeface="Meiryo UI" panose="020B0604030504040204" pitchFamily="50" charset="-128"/>
            </a:rPr>
            <a:t>等計算表」で</a:t>
          </a:r>
          <a:endParaRPr kumimoji="1" lang="en-US" altLang="ja-JP" sz="1100">
            <a:latin typeface="Meiryo UI" panose="020B0604030504040204" pitchFamily="50" charset="-128"/>
            <a:ea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rPr>
            <a:t>計算した数値を入力してください。</a:t>
          </a:r>
        </a:p>
      </xdr:txBody>
    </xdr:sp>
    <xdr:clientData/>
  </xdr:twoCellAnchor>
  <xdr:twoCellAnchor>
    <xdr:from>
      <xdr:col>8</xdr:col>
      <xdr:colOff>806822</xdr:colOff>
      <xdr:row>72</xdr:row>
      <xdr:rowOff>123264</xdr:rowOff>
    </xdr:from>
    <xdr:to>
      <xdr:col>9</xdr:col>
      <xdr:colOff>1646464</xdr:colOff>
      <xdr:row>74</xdr:row>
      <xdr:rowOff>274431</xdr:rowOff>
    </xdr:to>
    <xdr:sp macro="" textlink="">
      <xdr:nvSpPr>
        <xdr:cNvPr id="3" name="テキスト ボックス 2">
          <a:extLst>
            <a:ext uri="{FF2B5EF4-FFF2-40B4-BE49-F238E27FC236}">
              <a16:creationId xmlns:a16="http://schemas.microsoft.com/office/drawing/2014/main" id="{6D7A4EC8-26A0-4ED4-8E17-7872B69E102F}"/>
            </a:ext>
          </a:extLst>
        </xdr:cNvPr>
        <xdr:cNvSpPr txBox="1"/>
      </xdr:nvSpPr>
      <xdr:spPr>
        <a:xfrm>
          <a:off x="16725002" y="18432219"/>
          <a:ext cx="2649392" cy="694092"/>
        </a:xfrm>
        <a:prstGeom prst="rect">
          <a:avLst/>
        </a:prstGeom>
        <a:solidFill>
          <a:srgbClr val="FFCCFF"/>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r>
            <a:rPr kumimoji="1" lang="ja-JP" altLang="en-US" sz="1100">
              <a:latin typeface="Meiryo UI" panose="020B0604030504040204" pitchFamily="50" charset="-128"/>
              <a:ea typeface="Meiryo UI" panose="020B0604030504040204" pitchFamily="50" charset="-128"/>
            </a:rPr>
            <a:t>別シートの「</a:t>
          </a:r>
          <a:r>
            <a:rPr kumimoji="1" lang="ja-JP" altLang="ja-JP" sz="1100">
              <a:solidFill>
                <a:schemeClr val="dk1"/>
              </a:solidFill>
              <a:effectLst/>
              <a:latin typeface="+mn-lt"/>
              <a:ea typeface="+mn-ea"/>
              <a:cs typeface="+mn-cs"/>
            </a:rPr>
            <a:t>付帯経費、</a:t>
          </a:r>
          <a:r>
            <a:rPr kumimoji="1" lang="en-US" altLang="ja-JP" sz="1100">
              <a:solidFill>
                <a:schemeClr val="dk1"/>
              </a:solidFill>
              <a:effectLst/>
              <a:latin typeface="+mn-lt"/>
              <a:ea typeface="+mn-ea"/>
              <a:cs typeface="+mn-cs"/>
            </a:rPr>
            <a:t>PC</a:t>
          </a:r>
          <a:r>
            <a:rPr kumimoji="1" lang="ja-JP" altLang="ja-JP" sz="1100">
              <a:solidFill>
                <a:schemeClr val="dk1"/>
              </a:solidFill>
              <a:effectLst/>
              <a:latin typeface="+mn-lt"/>
              <a:ea typeface="+mn-ea"/>
              <a:cs typeface="+mn-cs"/>
            </a:rPr>
            <a:t>等計算表</a:t>
          </a:r>
          <a:r>
            <a:rPr kumimoji="1" lang="ja-JP" altLang="en-US" sz="1100">
              <a:latin typeface="Meiryo UI" panose="020B0604030504040204" pitchFamily="50" charset="-128"/>
              <a:ea typeface="Meiryo UI" panose="020B0604030504040204" pitchFamily="50" charset="-128"/>
            </a:rPr>
            <a:t>」で</a:t>
          </a:r>
          <a:endParaRPr kumimoji="1" lang="en-US" altLang="ja-JP" sz="1100">
            <a:latin typeface="Meiryo UI" panose="020B0604030504040204" pitchFamily="50" charset="-128"/>
            <a:ea typeface="Meiryo UI" panose="020B0604030504040204" pitchFamily="50" charset="-128"/>
          </a:endParaRPr>
        </a:p>
        <a:p>
          <a:r>
            <a:rPr kumimoji="1" lang="ja-JP" altLang="en-US" sz="1100">
              <a:latin typeface="Meiryo UI" panose="020B0604030504040204" pitchFamily="50" charset="-128"/>
              <a:ea typeface="Meiryo UI" panose="020B0604030504040204" pitchFamily="50" charset="-128"/>
            </a:rPr>
            <a:t>計算した数値を入力してください。</a:t>
          </a:r>
        </a:p>
      </xdr:txBody>
    </xdr:sp>
    <xdr:clientData/>
  </xdr:twoCellAnchor>
  <xdr:twoCellAnchor>
    <xdr:from>
      <xdr:col>2</xdr:col>
      <xdr:colOff>2537787</xdr:colOff>
      <xdr:row>92</xdr:row>
      <xdr:rowOff>68898</xdr:rowOff>
    </xdr:from>
    <xdr:to>
      <xdr:col>2</xdr:col>
      <xdr:colOff>2651134</xdr:colOff>
      <xdr:row>94</xdr:row>
      <xdr:rowOff>258921</xdr:rowOff>
    </xdr:to>
    <xdr:sp macro="" textlink="">
      <xdr:nvSpPr>
        <xdr:cNvPr id="4" name="右中かっこ 3">
          <a:extLst>
            <a:ext uri="{FF2B5EF4-FFF2-40B4-BE49-F238E27FC236}">
              <a16:creationId xmlns:a16="http://schemas.microsoft.com/office/drawing/2014/main" id="{48350CD9-1124-4BED-941C-6A6AA05835BB}"/>
            </a:ext>
          </a:extLst>
        </xdr:cNvPr>
        <xdr:cNvSpPr/>
      </xdr:nvSpPr>
      <xdr:spPr>
        <a:xfrm>
          <a:off x="3238827" y="25813068"/>
          <a:ext cx="113347" cy="837723"/>
        </a:xfrm>
        <a:prstGeom prst="rightBrace">
          <a:avLst/>
        </a:prstGeom>
        <a:solidFill>
          <a:sysClr val="window" lastClr="FFFFFF"/>
        </a:solidFill>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2714308</xdr:colOff>
      <xdr:row>92</xdr:row>
      <xdr:rowOff>115409</xdr:rowOff>
    </xdr:from>
    <xdr:to>
      <xdr:col>2</xdr:col>
      <xdr:colOff>5257800</xdr:colOff>
      <xdr:row>94</xdr:row>
      <xdr:rowOff>203200</xdr:rowOff>
    </xdr:to>
    <xdr:sp macro="" textlink="">
      <xdr:nvSpPr>
        <xdr:cNvPr id="5" name="テキスト ボックス 4">
          <a:extLst>
            <a:ext uri="{FF2B5EF4-FFF2-40B4-BE49-F238E27FC236}">
              <a16:creationId xmlns:a16="http://schemas.microsoft.com/office/drawing/2014/main" id="{C33E64BA-9138-42C0-A9BF-CAF8A7C3CB52}"/>
            </a:ext>
          </a:extLst>
        </xdr:cNvPr>
        <xdr:cNvSpPr txBox="1"/>
      </xdr:nvSpPr>
      <xdr:spPr>
        <a:xfrm>
          <a:off x="3421063" y="25861484"/>
          <a:ext cx="2541587" cy="73930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a:latin typeface="Meiryo UI" panose="020B0604030504040204" pitchFamily="50" charset="-128"/>
              <a:ea typeface="Meiryo UI" panose="020B0604030504040204" pitchFamily="50" charset="-128"/>
            </a:rPr>
            <a:t>※</a:t>
          </a:r>
          <a:r>
            <a:rPr kumimoji="1" lang="ja-JP" altLang="en-US" sz="1200">
              <a:latin typeface="Meiryo UI" panose="020B0604030504040204" pitchFamily="50" charset="-128"/>
              <a:ea typeface="Meiryo UI" panose="020B0604030504040204" pitchFamily="50" charset="-128"/>
            </a:rPr>
            <a:t>①から③の一連の契約が対象であり、</a:t>
          </a:r>
          <a:endParaRPr kumimoji="1" lang="en-US" altLang="ja-JP" sz="1200">
            <a:latin typeface="Meiryo UI" panose="020B0604030504040204" pitchFamily="50" charset="-128"/>
            <a:ea typeface="Meiryo UI" panose="020B0604030504040204" pitchFamily="50" charset="-128"/>
          </a:endParaRPr>
        </a:p>
        <a:p>
          <a:r>
            <a:rPr kumimoji="1" lang="ja-JP" altLang="en-US" sz="1200">
              <a:latin typeface="Meiryo UI" panose="020B0604030504040204" pitchFamily="50" charset="-128"/>
              <a:ea typeface="Meiryo UI" panose="020B0604030504040204" pitchFamily="50" charset="-128"/>
            </a:rPr>
            <a:t>　 いずれかのみの契約の申請は不可</a:t>
          </a:r>
        </a:p>
      </xdr:txBody>
    </xdr:sp>
    <xdr:clientData/>
  </xdr:twoCellAnchor>
  <xdr:twoCellAnchor>
    <xdr:from>
      <xdr:col>10</xdr:col>
      <xdr:colOff>1129393</xdr:colOff>
      <xdr:row>26</xdr:row>
      <xdr:rowOff>95250</xdr:rowOff>
    </xdr:from>
    <xdr:to>
      <xdr:col>11</xdr:col>
      <xdr:colOff>1196068</xdr:colOff>
      <xdr:row>28</xdr:row>
      <xdr:rowOff>153205</xdr:rowOff>
    </xdr:to>
    <xdr:sp macro="" textlink="">
      <xdr:nvSpPr>
        <xdr:cNvPr id="6" name="四角形: 角を丸くする 5">
          <a:extLst>
            <a:ext uri="{FF2B5EF4-FFF2-40B4-BE49-F238E27FC236}">
              <a16:creationId xmlns:a16="http://schemas.microsoft.com/office/drawing/2014/main" id="{006A9129-F787-4452-83DD-4F809B96A183}"/>
            </a:ext>
          </a:extLst>
        </xdr:cNvPr>
        <xdr:cNvSpPr/>
      </xdr:nvSpPr>
      <xdr:spPr>
        <a:xfrm>
          <a:off x="20499433" y="5320665"/>
          <a:ext cx="1341120" cy="423715"/>
        </a:xfrm>
        <a:prstGeom prst="round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600">
              <a:solidFill>
                <a:schemeClr val="tx1"/>
              </a:solidFill>
            </a:rPr>
            <a:t>R7.6.9</a:t>
          </a:r>
          <a:r>
            <a:rPr kumimoji="1" lang="ja-JP" altLang="en-US" sz="1600">
              <a:solidFill>
                <a:schemeClr val="tx1"/>
              </a:solidFill>
            </a:rPr>
            <a:t>時点版</a:t>
          </a:r>
          <a:endParaRPr kumimoji="1" lang="en-US" altLang="ja-JP" sz="1600">
            <a:solidFill>
              <a:schemeClr val="tx1"/>
            </a:solidFill>
          </a:endParaRPr>
        </a:p>
      </xdr:txBody>
    </xdr:sp>
    <xdr:clientData/>
  </xdr:twoCellAnchor>
  <xdr:twoCellAnchor>
    <xdr:from>
      <xdr:col>0</xdr:col>
      <xdr:colOff>192405</xdr:colOff>
      <xdr:row>0</xdr:row>
      <xdr:rowOff>143963</xdr:rowOff>
    </xdr:from>
    <xdr:to>
      <xdr:col>5</xdr:col>
      <xdr:colOff>421822</xdr:colOff>
      <xdr:row>18</xdr:row>
      <xdr:rowOff>134439</xdr:rowOff>
    </xdr:to>
    <xdr:sp macro="" textlink="">
      <xdr:nvSpPr>
        <xdr:cNvPr id="8" name="テキスト ボックス 7">
          <a:extLst>
            <a:ext uri="{FF2B5EF4-FFF2-40B4-BE49-F238E27FC236}">
              <a16:creationId xmlns:a16="http://schemas.microsoft.com/office/drawing/2014/main" id="{BD913C60-9BC4-4B79-9D24-8DFA6D84060A}"/>
            </a:ext>
          </a:extLst>
        </xdr:cNvPr>
        <xdr:cNvSpPr txBox="1"/>
      </xdr:nvSpPr>
      <xdr:spPr>
        <a:xfrm>
          <a:off x="192405" y="143963"/>
          <a:ext cx="10053774" cy="3419476"/>
        </a:xfrm>
        <a:prstGeom prst="roundRect">
          <a:avLst/>
        </a:prstGeom>
        <a:solidFill>
          <a:sysClr val="window" lastClr="FFFFFF"/>
        </a:solidFill>
        <a:ln w="76200" cap="flat" cmpd="sng" algn="ctr">
          <a:solidFill>
            <a:srgbClr val="FFFF00"/>
          </a:solidFill>
          <a:prstDash val="solid"/>
          <a:miter lim="800000"/>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800" b="0" i="0" u="none" strike="noStrike" kern="0" cap="none" spc="0" normalizeH="0" baseline="0" noProof="0">
              <a:ln>
                <a:noFill/>
              </a:ln>
              <a:solidFill>
                <a:srgbClr val="FF0000"/>
              </a:solidFill>
              <a:effectLst/>
              <a:uLnTx/>
              <a:uFillTx/>
              <a:latin typeface="UD デジタル 教科書体 NK-B" panose="02020700000000000000" pitchFamily="18" charset="-128"/>
              <a:ea typeface="UD デジタル 教科書体 NK-B" panose="02020700000000000000" pitchFamily="18" charset="-128"/>
              <a:cs typeface="+mn-cs"/>
            </a:rPr>
            <a:t>★パッケージ型導入支援</a:t>
          </a:r>
          <a:r>
            <a:rPr kumimoji="1" lang="en-US" altLang="ja-JP" sz="1800" b="0" i="0" u="none" strike="noStrike" kern="0" cap="none" spc="0" normalizeH="0" baseline="0" noProof="0">
              <a:ln>
                <a:noFill/>
              </a:ln>
              <a:solidFill>
                <a:srgbClr val="FF0000"/>
              </a:solidFill>
              <a:effectLst/>
              <a:uLnTx/>
              <a:uFillTx/>
              <a:latin typeface="UD デジタル 教科書体 NK-B" panose="02020700000000000000" pitchFamily="18" charset="-128"/>
              <a:ea typeface="UD デジタル 教科書体 NK-B" panose="02020700000000000000" pitchFamily="18" charset="-128"/>
              <a:cs typeface="+mn-cs"/>
            </a:rPr>
            <a:t>×</a:t>
          </a:r>
          <a:r>
            <a:rPr kumimoji="1" lang="ja-JP" altLang="en-US" sz="1800" b="0" i="0" u="none" strike="noStrike" kern="0" cap="none" spc="0" normalizeH="0" baseline="0" noProof="0">
              <a:ln>
                <a:noFill/>
              </a:ln>
              <a:solidFill>
                <a:srgbClr val="FF0000"/>
              </a:solidFill>
              <a:effectLst/>
              <a:uLnTx/>
              <a:uFillTx/>
              <a:latin typeface="UD デジタル 教科書体 NK-B" panose="02020700000000000000" pitchFamily="18" charset="-128"/>
              <a:ea typeface="UD デジタル 教科書体 NK-B" panose="02020700000000000000" pitchFamily="18" charset="-128"/>
              <a:cs typeface="+mn-cs"/>
            </a:rPr>
            <a:t>介護テクノロジーの導入支援（その他機器等（インカム））★</a:t>
          </a:r>
          <a:endParaRPr kumimoji="1" lang="en-US" altLang="ja-JP" sz="1800" b="0" i="0" u="none" strike="noStrike" kern="0" cap="none" spc="0" normalizeH="0" baseline="0" noProof="0">
            <a:ln>
              <a:noFill/>
            </a:ln>
            <a:solidFill>
              <a:srgbClr val="FF0000"/>
            </a:solidFill>
            <a:effectLst/>
            <a:uLnTx/>
            <a:uFillTx/>
            <a:latin typeface="UD デジタル 教科書体 NK-B" panose="02020700000000000000" pitchFamily="18" charset="-128"/>
            <a:ea typeface="UD デジタル 教科書体 NK-B" panose="02020700000000000000" pitchFamily="18"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800" b="0" i="0" u="none" strike="noStrike" kern="0" cap="none" spc="0" normalizeH="0" baseline="0" noProof="0">
              <a:ln>
                <a:noFill/>
              </a:ln>
              <a:solidFill>
                <a:sysClr val="windowText" lastClr="000000"/>
              </a:solidFill>
              <a:effectLst/>
              <a:uLnTx/>
              <a:uFillTx/>
              <a:latin typeface="UD デジタル 教科書体 NK-B" panose="02020700000000000000" pitchFamily="18" charset="-128"/>
              <a:ea typeface="UD デジタル 教科書体 NK-B" panose="02020700000000000000" pitchFamily="18" charset="-128"/>
              <a:cs typeface="+mn-cs"/>
            </a:rPr>
            <a:t>300</a:t>
          </a:r>
          <a:r>
            <a:rPr kumimoji="1" lang="ja-JP" altLang="en-US" sz="1800" b="0" i="0" u="none" strike="noStrike" kern="0" cap="none" spc="0" normalizeH="0" baseline="0" noProof="0">
              <a:ln>
                <a:noFill/>
              </a:ln>
              <a:solidFill>
                <a:sysClr val="windowText" lastClr="000000"/>
              </a:solidFill>
              <a:effectLst/>
              <a:uLnTx/>
              <a:uFillTx/>
              <a:latin typeface="UD デジタル 教科書体 NK-B" panose="02020700000000000000" pitchFamily="18" charset="-128"/>
              <a:ea typeface="UD デジタル 教科書体 NK-B" panose="02020700000000000000" pitchFamily="18" charset="-128"/>
              <a:cs typeface="+mn-cs"/>
            </a:rPr>
            <a:t>万円の介護ソフトとそれに連動する</a:t>
          </a:r>
          <a:endParaRPr kumimoji="1" lang="en-US" altLang="ja-JP" sz="1800" b="0" i="0" u="none" strike="noStrike" kern="0" cap="none" spc="0" normalizeH="0" baseline="0" noProof="0">
            <a:ln>
              <a:noFill/>
            </a:ln>
            <a:solidFill>
              <a:sysClr val="windowText" lastClr="000000"/>
            </a:solidFill>
            <a:effectLst/>
            <a:uLnTx/>
            <a:uFillTx/>
            <a:latin typeface="UD デジタル 教科書体 NK-B" panose="02020700000000000000" pitchFamily="18" charset="-128"/>
            <a:ea typeface="UD デジタル 教科書体 NK-B" panose="02020700000000000000" pitchFamily="18"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800" b="0" i="0" u="none" strike="noStrike" kern="0" cap="none" spc="0" normalizeH="0" baseline="0" noProof="0">
              <a:ln>
                <a:noFill/>
              </a:ln>
              <a:solidFill>
                <a:sysClr val="windowText" lastClr="000000"/>
              </a:solidFill>
              <a:effectLst/>
              <a:uLnTx/>
              <a:uFillTx/>
              <a:latin typeface="UD デジタル 教科書体 NK-B" panose="02020700000000000000" pitchFamily="18" charset="-128"/>
              <a:ea typeface="UD デジタル 教科書体 NK-B" panose="02020700000000000000" pitchFamily="18" charset="-128"/>
              <a:cs typeface="+mn-cs"/>
            </a:rPr>
            <a:t>１台</a:t>
          </a:r>
          <a:r>
            <a:rPr kumimoji="1" lang="en-US" altLang="ja-JP" sz="1800" b="0" i="0" u="none" strike="noStrike" kern="0" cap="none" spc="0" normalizeH="0" baseline="0" noProof="0">
              <a:ln>
                <a:noFill/>
              </a:ln>
              <a:solidFill>
                <a:sysClr val="windowText" lastClr="000000"/>
              </a:solidFill>
              <a:effectLst/>
              <a:uLnTx/>
              <a:uFillTx/>
              <a:latin typeface="UD デジタル 教科書体 NK-B" panose="02020700000000000000" pitchFamily="18" charset="-128"/>
              <a:ea typeface="UD デジタル 教科書体 NK-B" panose="02020700000000000000" pitchFamily="18" charset="-128"/>
              <a:cs typeface="+mn-cs"/>
            </a:rPr>
            <a:t>12</a:t>
          </a:r>
          <a:r>
            <a:rPr kumimoji="1" lang="ja-JP" altLang="en-US" sz="1800" b="0" i="0" u="none" strike="noStrike" kern="0" cap="none" spc="0" normalizeH="0" baseline="0" noProof="0">
              <a:ln>
                <a:noFill/>
              </a:ln>
              <a:solidFill>
                <a:sysClr val="windowText" lastClr="000000"/>
              </a:solidFill>
              <a:effectLst/>
              <a:uLnTx/>
              <a:uFillTx/>
              <a:latin typeface="UD デジタル 教科書体 NK-B" panose="02020700000000000000" pitchFamily="18" charset="-128"/>
              <a:ea typeface="UD デジタル 教科書体 NK-B" panose="02020700000000000000" pitchFamily="18" charset="-128"/>
              <a:cs typeface="+mn-cs"/>
            </a:rPr>
            <a:t>万円の見守り機器</a:t>
          </a:r>
          <a:r>
            <a:rPr kumimoji="1" lang="en-US" altLang="ja-JP" sz="1800" b="0" i="0" u="none" strike="noStrike" kern="0" cap="none" spc="0" normalizeH="0" baseline="0" noProof="0">
              <a:ln>
                <a:noFill/>
              </a:ln>
              <a:solidFill>
                <a:sysClr val="windowText" lastClr="000000"/>
              </a:solidFill>
              <a:effectLst/>
              <a:uLnTx/>
              <a:uFillTx/>
              <a:latin typeface="UD デジタル 教科書体 NK-B" panose="02020700000000000000" pitchFamily="18" charset="-128"/>
              <a:ea typeface="UD デジタル 教科書体 NK-B" panose="02020700000000000000" pitchFamily="18" charset="-128"/>
              <a:cs typeface="+mn-cs"/>
            </a:rPr>
            <a:t>50</a:t>
          </a:r>
          <a:r>
            <a:rPr kumimoji="1" lang="ja-JP" altLang="en-US" sz="1800" b="0" i="0" u="none" strike="noStrike" kern="0" cap="none" spc="0" normalizeH="0" baseline="0" noProof="0">
              <a:ln>
                <a:noFill/>
              </a:ln>
              <a:solidFill>
                <a:sysClr val="windowText" lastClr="000000"/>
              </a:solidFill>
              <a:effectLst/>
              <a:uLnTx/>
              <a:uFillTx/>
              <a:latin typeface="UD デジタル 教科書体 NK-B" panose="02020700000000000000" pitchFamily="18" charset="-128"/>
              <a:ea typeface="UD デジタル 教科書体 NK-B" panose="02020700000000000000" pitchFamily="18" charset="-128"/>
              <a:cs typeface="+mn-cs"/>
            </a:rPr>
            <a:t>台に併せて、</a:t>
          </a:r>
          <a:endParaRPr kumimoji="1" lang="en-US" altLang="ja-JP" sz="1800" b="0" i="0" u="none" strike="noStrike" kern="0" cap="none" spc="0" normalizeH="0" baseline="0" noProof="0">
            <a:ln>
              <a:noFill/>
            </a:ln>
            <a:solidFill>
              <a:sysClr val="windowText" lastClr="000000"/>
            </a:solidFill>
            <a:effectLst/>
            <a:uLnTx/>
            <a:uFillTx/>
            <a:latin typeface="UD デジタル 教科書体 NK-B" panose="02020700000000000000" pitchFamily="18" charset="-128"/>
            <a:ea typeface="UD デジタル 教科書体 NK-B" panose="02020700000000000000" pitchFamily="18"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800" b="0" i="0" u="none" strike="noStrike" kern="0" cap="none" spc="0" normalizeH="0" baseline="0" noProof="0">
              <a:ln>
                <a:noFill/>
              </a:ln>
              <a:solidFill>
                <a:sysClr val="windowText" lastClr="000000"/>
              </a:solidFill>
              <a:effectLst/>
              <a:uLnTx/>
              <a:uFillTx/>
              <a:latin typeface="UD デジタル 教科書体 NK-B" panose="02020700000000000000" pitchFamily="18" charset="-128"/>
              <a:ea typeface="UD デジタル 教科書体 NK-B" panose="02020700000000000000" pitchFamily="18" charset="-128"/>
              <a:cs typeface="+mn-cs"/>
            </a:rPr>
            <a:t>500</a:t>
          </a:r>
          <a:r>
            <a:rPr kumimoji="1" lang="ja-JP" altLang="en-US" sz="1800" b="0" i="0" u="none" strike="noStrike" kern="0" cap="none" spc="0" normalizeH="0" baseline="0" noProof="0">
              <a:ln>
                <a:noFill/>
              </a:ln>
              <a:solidFill>
                <a:sysClr val="windowText" lastClr="000000"/>
              </a:solidFill>
              <a:effectLst/>
              <a:uLnTx/>
              <a:uFillTx/>
              <a:latin typeface="UD デジタル 教科書体 NK-B" panose="02020700000000000000" pitchFamily="18" charset="-128"/>
              <a:ea typeface="UD デジタル 教科書体 NK-B" panose="02020700000000000000" pitchFamily="18" charset="-128"/>
              <a:cs typeface="+mn-cs"/>
            </a:rPr>
            <a:t>万円で</a:t>
          </a:r>
          <a:r>
            <a:rPr kumimoji="1" lang="en-US" altLang="ja-JP" sz="1800" b="0" i="0" u="none" strike="noStrike" kern="0" cap="none" spc="0" normalizeH="0" baseline="0" noProof="0">
              <a:ln>
                <a:noFill/>
              </a:ln>
              <a:solidFill>
                <a:sysClr val="windowText" lastClr="000000"/>
              </a:solidFill>
              <a:effectLst/>
              <a:uLnTx/>
              <a:uFillTx/>
              <a:latin typeface="UD デジタル 教科書体 NK-B" panose="02020700000000000000" pitchFamily="18" charset="-128"/>
              <a:ea typeface="UD デジタル 教科書体 NK-B" panose="02020700000000000000" pitchFamily="18" charset="-128"/>
              <a:cs typeface="+mn-cs"/>
            </a:rPr>
            <a:t>Wi-Fi</a:t>
          </a:r>
          <a:r>
            <a:rPr kumimoji="1" lang="ja-JP" altLang="en-US" sz="1800" b="0" i="0" u="none" strike="noStrike" kern="0" cap="none" spc="0" normalizeH="0" baseline="0" noProof="0">
              <a:ln>
                <a:noFill/>
              </a:ln>
              <a:solidFill>
                <a:sysClr val="windowText" lastClr="000000"/>
              </a:solidFill>
              <a:effectLst/>
              <a:uLnTx/>
              <a:uFillTx/>
              <a:latin typeface="UD デジタル 教科書体 NK-B" panose="02020700000000000000" pitchFamily="18" charset="-128"/>
              <a:ea typeface="UD デジタル 教科書体 NK-B" panose="02020700000000000000" pitchFamily="18" charset="-128"/>
              <a:cs typeface="+mn-cs"/>
            </a:rPr>
            <a:t>環境整備と</a:t>
          </a:r>
          <a:endParaRPr kumimoji="1" lang="en-US" altLang="ja-JP" sz="1800" b="0" i="0" u="none" strike="noStrike" kern="0" cap="none" spc="0" normalizeH="0" baseline="0" noProof="0">
            <a:ln>
              <a:noFill/>
            </a:ln>
            <a:solidFill>
              <a:sysClr val="windowText" lastClr="000000"/>
            </a:solidFill>
            <a:effectLst/>
            <a:uLnTx/>
            <a:uFillTx/>
            <a:latin typeface="UD デジタル 教科書体 NK-B" panose="02020700000000000000" pitchFamily="18" charset="-128"/>
            <a:ea typeface="UD デジタル 教科書体 NK-B" panose="02020700000000000000" pitchFamily="18"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800" b="0" i="0" u="none" strike="noStrike" kern="0" cap="none" spc="0" normalizeH="0" baseline="0" noProof="0">
              <a:ln>
                <a:noFill/>
              </a:ln>
              <a:solidFill>
                <a:sysClr val="windowText" lastClr="000000"/>
              </a:solidFill>
              <a:effectLst/>
              <a:uLnTx/>
              <a:uFillTx/>
              <a:latin typeface="UD デジタル 教科書体 NK-B" panose="02020700000000000000" pitchFamily="18" charset="-128"/>
              <a:ea typeface="UD デジタル 教科書体 NK-B" panose="02020700000000000000" pitchFamily="18" charset="-128"/>
              <a:cs typeface="+mn-cs"/>
            </a:rPr>
            <a:t>１台２万円のタブレット</a:t>
          </a:r>
          <a:r>
            <a:rPr kumimoji="1" lang="en-US" altLang="ja-JP" sz="1800" b="0" i="0" u="none" strike="noStrike" kern="0" cap="none" spc="0" normalizeH="0" baseline="0" noProof="0">
              <a:ln>
                <a:noFill/>
              </a:ln>
              <a:solidFill>
                <a:sysClr val="windowText" lastClr="000000"/>
              </a:solidFill>
              <a:effectLst/>
              <a:uLnTx/>
              <a:uFillTx/>
              <a:latin typeface="UD デジタル 教科書体 NK-B" panose="02020700000000000000" pitchFamily="18" charset="-128"/>
              <a:ea typeface="UD デジタル 教科書体 NK-B" panose="02020700000000000000" pitchFamily="18" charset="-128"/>
              <a:cs typeface="+mn-cs"/>
            </a:rPr>
            <a:t>20</a:t>
          </a:r>
          <a:r>
            <a:rPr kumimoji="1" lang="ja-JP" altLang="en-US" sz="1800" b="0" i="0" u="none" strike="noStrike" kern="0" cap="none" spc="0" normalizeH="0" baseline="0" noProof="0">
              <a:ln>
                <a:noFill/>
              </a:ln>
              <a:solidFill>
                <a:sysClr val="windowText" lastClr="000000"/>
              </a:solidFill>
              <a:effectLst/>
              <a:uLnTx/>
              <a:uFillTx/>
              <a:latin typeface="UD デジタル 教科書体 NK-B" panose="02020700000000000000" pitchFamily="18" charset="-128"/>
              <a:ea typeface="UD デジタル 教科書体 NK-B" panose="02020700000000000000" pitchFamily="18" charset="-128"/>
              <a:cs typeface="+mn-cs"/>
            </a:rPr>
            <a:t>台と</a:t>
          </a:r>
          <a:endParaRPr kumimoji="1" lang="en-US" altLang="ja-JP" sz="1800" b="0" i="0" u="none" strike="noStrike" kern="0" cap="none" spc="0" normalizeH="0" baseline="0" noProof="0">
            <a:ln>
              <a:noFill/>
            </a:ln>
            <a:solidFill>
              <a:sysClr val="windowText" lastClr="000000"/>
            </a:solidFill>
            <a:effectLst/>
            <a:uLnTx/>
            <a:uFillTx/>
            <a:latin typeface="UD デジタル 教科書体 NK-B" panose="02020700000000000000" pitchFamily="18" charset="-128"/>
            <a:ea typeface="UD デジタル 教科書体 NK-B" panose="02020700000000000000" pitchFamily="18"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800" b="0" i="0" u="none" strike="noStrike" kern="0" cap="none" spc="0" normalizeH="0" baseline="0" noProof="0">
              <a:ln>
                <a:noFill/>
              </a:ln>
              <a:solidFill>
                <a:sysClr val="windowText" lastClr="000000"/>
              </a:solidFill>
              <a:effectLst/>
              <a:uLnTx/>
              <a:uFillTx/>
              <a:latin typeface="UD デジタル 教科書体 NK-B" panose="02020700000000000000" pitchFamily="18" charset="-128"/>
              <a:ea typeface="UD デジタル 教科書体 NK-B" panose="02020700000000000000" pitchFamily="18" charset="-128"/>
              <a:cs typeface="+mn-cs"/>
            </a:rPr>
            <a:t>１台</a:t>
          </a:r>
          <a:r>
            <a:rPr kumimoji="1" lang="en-US" altLang="ja-JP" sz="1800" b="0" i="0" u="none" strike="noStrike" kern="0" cap="none" spc="0" normalizeH="0" baseline="0" noProof="0">
              <a:ln>
                <a:noFill/>
              </a:ln>
              <a:solidFill>
                <a:sysClr val="windowText" lastClr="000000"/>
              </a:solidFill>
              <a:effectLst/>
              <a:uLnTx/>
              <a:uFillTx/>
              <a:latin typeface="UD デジタル 教科書体 NK-B" panose="02020700000000000000" pitchFamily="18" charset="-128"/>
              <a:ea typeface="UD デジタル 教科書体 NK-B" panose="02020700000000000000" pitchFamily="18" charset="-128"/>
              <a:cs typeface="+mn-cs"/>
            </a:rPr>
            <a:t>12</a:t>
          </a:r>
          <a:r>
            <a:rPr kumimoji="1" lang="ja-JP" altLang="en-US" sz="1800" b="0" i="0" u="none" strike="noStrike" kern="0" cap="none" spc="0" normalizeH="0" baseline="0" noProof="0">
              <a:ln>
                <a:noFill/>
              </a:ln>
              <a:solidFill>
                <a:sysClr val="windowText" lastClr="000000"/>
              </a:solidFill>
              <a:effectLst/>
              <a:uLnTx/>
              <a:uFillTx/>
              <a:latin typeface="UD デジタル 教科書体 NK-B" panose="02020700000000000000" pitchFamily="18" charset="-128"/>
              <a:ea typeface="UD デジタル 教科書体 NK-B" panose="02020700000000000000" pitchFamily="18" charset="-128"/>
              <a:cs typeface="+mn-cs"/>
            </a:rPr>
            <a:t>万円のパソコンを５台導入する場合</a:t>
          </a:r>
          <a:endParaRPr kumimoji="1" lang="en-US" altLang="ja-JP" sz="1800" b="0" i="0" u="none" strike="noStrike" kern="0" cap="none" spc="0" normalizeH="0" baseline="0" noProof="0">
            <a:ln>
              <a:noFill/>
            </a:ln>
            <a:solidFill>
              <a:sysClr val="windowText" lastClr="000000"/>
            </a:solidFill>
            <a:effectLst/>
            <a:uLnTx/>
            <a:uFillTx/>
            <a:latin typeface="UD デジタル 教科書体 NK-B" panose="02020700000000000000" pitchFamily="18" charset="-128"/>
            <a:ea typeface="UD デジタル 教科書体 NK-B" panose="02020700000000000000" pitchFamily="18"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800" b="0" i="0" u="none" strike="noStrike" kern="0" cap="none" spc="0" normalizeH="0" baseline="0" noProof="0">
              <a:ln>
                <a:noFill/>
              </a:ln>
              <a:solidFill>
                <a:srgbClr val="FF0000"/>
              </a:solidFill>
              <a:effectLst/>
              <a:uLnTx/>
              <a:uFillTx/>
              <a:latin typeface="UD デジタル 教科書体 NK-B" panose="02020700000000000000" pitchFamily="18" charset="-128"/>
              <a:ea typeface="UD デジタル 教科書体 NK-B" panose="02020700000000000000" pitchFamily="18" charset="-128"/>
              <a:cs typeface="+mn-cs"/>
            </a:rPr>
            <a:t>＋</a:t>
          </a:r>
          <a:endParaRPr kumimoji="1" lang="en-US" altLang="ja-JP" sz="1800" b="0" i="0" u="none" strike="noStrike" kern="0" cap="none" spc="0" normalizeH="0" baseline="0" noProof="0">
            <a:ln>
              <a:noFill/>
            </a:ln>
            <a:solidFill>
              <a:srgbClr val="FF0000"/>
            </a:solidFill>
            <a:effectLst/>
            <a:uLnTx/>
            <a:uFillTx/>
            <a:latin typeface="UD デジタル 教科書体 NK-B" panose="02020700000000000000" pitchFamily="18" charset="-128"/>
            <a:ea typeface="UD デジタル 教科書体 NK-B" panose="02020700000000000000" pitchFamily="18"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800" b="0" i="0" u="none" strike="noStrike" kern="0" cap="none" spc="0" normalizeH="0" baseline="0" noProof="0">
              <a:ln>
                <a:noFill/>
              </a:ln>
              <a:solidFill>
                <a:sysClr val="windowText" lastClr="000000"/>
              </a:solidFill>
              <a:effectLst/>
              <a:uLnTx/>
              <a:uFillTx/>
              <a:latin typeface="UD デジタル 教科書体 NK-B" panose="02020700000000000000" pitchFamily="18" charset="-128"/>
              <a:ea typeface="UD デジタル 教科書体 NK-B" panose="02020700000000000000" pitchFamily="18" charset="-128"/>
              <a:cs typeface="+mn-cs"/>
            </a:rPr>
            <a:t>１台２万円のインカムを</a:t>
          </a:r>
          <a:r>
            <a:rPr kumimoji="1" lang="en-US" altLang="ja-JP" sz="1800" b="0" i="0" u="none" strike="noStrike" kern="0" cap="none" spc="0" normalizeH="0" baseline="0" noProof="0">
              <a:ln>
                <a:noFill/>
              </a:ln>
              <a:solidFill>
                <a:sysClr val="windowText" lastClr="000000"/>
              </a:solidFill>
              <a:effectLst/>
              <a:uLnTx/>
              <a:uFillTx/>
              <a:latin typeface="UD デジタル 教科書体 NK-B" panose="02020700000000000000" pitchFamily="18" charset="-128"/>
              <a:ea typeface="UD デジタル 教科書体 NK-B" panose="02020700000000000000" pitchFamily="18" charset="-128"/>
              <a:cs typeface="+mn-cs"/>
            </a:rPr>
            <a:t>50</a:t>
          </a:r>
          <a:r>
            <a:rPr kumimoji="1" lang="ja-JP" altLang="en-US" sz="1800" b="0" i="0" u="none" strike="noStrike" kern="0" cap="none" spc="0" normalizeH="0" baseline="0" noProof="0">
              <a:ln>
                <a:noFill/>
              </a:ln>
              <a:solidFill>
                <a:sysClr val="windowText" lastClr="000000"/>
              </a:solidFill>
              <a:effectLst/>
              <a:uLnTx/>
              <a:uFillTx/>
              <a:latin typeface="UD デジタル 教科書体 NK-B" panose="02020700000000000000" pitchFamily="18" charset="-128"/>
              <a:ea typeface="UD デジタル 教科書体 NK-B" panose="02020700000000000000" pitchFamily="18" charset="-128"/>
              <a:cs typeface="+mn-cs"/>
            </a:rPr>
            <a:t>台導入する場合</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5</xdr:col>
      <xdr:colOff>89534</xdr:colOff>
      <xdr:row>25</xdr:row>
      <xdr:rowOff>174790</xdr:rowOff>
    </xdr:from>
    <xdr:to>
      <xdr:col>7</xdr:col>
      <xdr:colOff>316225</xdr:colOff>
      <xdr:row>28</xdr:row>
      <xdr:rowOff>54235</xdr:rowOff>
    </xdr:to>
    <xdr:grpSp>
      <xdr:nvGrpSpPr>
        <xdr:cNvPr id="2" name="グループ化 1">
          <a:extLst>
            <a:ext uri="{FF2B5EF4-FFF2-40B4-BE49-F238E27FC236}">
              <a16:creationId xmlns:a16="http://schemas.microsoft.com/office/drawing/2014/main" id="{CFDA8489-4257-45C3-9BA3-7C2F168CA2FC}"/>
            </a:ext>
          </a:extLst>
        </xdr:cNvPr>
        <xdr:cNvGrpSpPr/>
      </xdr:nvGrpSpPr>
      <xdr:grpSpPr>
        <a:xfrm>
          <a:off x="6961141" y="6148326"/>
          <a:ext cx="3995870" cy="1076873"/>
          <a:chOff x="7131081" y="2674054"/>
          <a:chExt cx="3973666" cy="995643"/>
        </a:xfrm>
      </xdr:grpSpPr>
      <xdr:sp macro="" textlink="">
        <xdr:nvSpPr>
          <xdr:cNvPr id="3" name="テキスト ボックス 2">
            <a:extLst>
              <a:ext uri="{FF2B5EF4-FFF2-40B4-BE49-F238E27FC236}">
                <a16:creationId xmlns:a16="http://schemas.microsoft.com/office/drawing/2014/main" id="{1E9728A4-BD48-4BA6-B7E3-75EEEC7EDD59}"/>
              </a:ext>
            </a:extLst>
          </xdr:cNvPr>
          <xdr:cNvSpPr txBox="1"/>
        </xdr:nvSpPr>
        <xdr:spPr>
          <a:xfrm>
            <a:off x="8310997" y="2674054"/>
            <a:ext cx="2793750" cy="995643"/>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l"/>
            <a:r>
              <a:rPr kumimoji="1" lang="ja-JP" altLang="en-US" sz="1100">
                <a:latin typeface="Meiryo UI" panose="020B0604030504040204" pitchFamily="50" charset="-128"/>
                <a:ea typeface="Meiryo UI" panose="020B0604030504040204" pitchFamily="50" charset="-128"/>
              </a:rPr>
              <a:t>「</a:t>
            </a:r>
            <a:r>
              <a:rPr kumimoji="1" lang="en-US" altLang="ja-JP" sz="1100">
                <a:latin typeface="Meiryo UI" panose="020B0604030504040204" pitchFamily="50" charset="-128"/>
                <a:ea typeface="Meiryo UI" panose="020B0604030504040204" pitchFamily="50" charset="-128"/>
              </a:rPr>
              <a:t>PC</a:t>
            </a:r>
            <a:r>
              <a:rPr kumimoji="1" lang="ja-JP" altLang="en-US" sz="1100">
                <a:latin typeface="Meiryo UI" panose="020B0604030504040204" pitchFamily="50" charset="-128"/>
                <a:ea typeface="Meiryo UI" panose="020B0604030504040204" pitchFamily="50" charset="-128"/>
              </a:rPr>
              <a:t>、タブレット端末の本体に付随して使用に必要なもの」として考えられるものを含めて計上してください。（キーボード、タッチペンなど）</a:t>
            </a:r>
          </a:p>
        </xdr:txBody>
      </xdr:sp>
      <xdr:cxnSp macro="">
        <xdr:nvCxnSpPr>
          <xdr:cNvPr id="4" name="直線矢印コネクタ 3">
            <a:extLst>
              <a:ext uri="{FF2B5EF4-FFF2-40B4-BE49-F238E27FC236}">
                <a16:creationId xmlns:a16="http://schemas.microsoft.com/office/drawing/2014/main" id="{474D0CE7-7195-40A4-BE48-B75B5F5376B9}"/>
              </a:ext>
            </a:extLst>
          </xdr:cNvPr>
          <xdr:cNvCxnSpPr/>
        </xdr:nvCxnSpPr>
        <xdr:spPr>
          <a:xfrm flipH="1" flipV="1">
            <a:off x="7131081" y="2685685"/>
            <a:ext cx="1190761" cy="866296"/>
          </a:xfrm>
          <a:prstGeom prst="straightConnector1">
            <a:avLst/>
          </a:prstGeom>
          <a:ln w="53975">
            <a:tailEnd type="triangle"/>
          </a:ln>
        </xdr:spPr>
        <xdr:style>
          <a:lnRef idx="3">
            <a:schemeClr val="dk1"/>
          </a:lnRef>
          <a:fillRef idx="0">
            <a:schemeClr val="dk1"/>
          </a:fillRef>
          <a:effectRef idx="2">
            <a:schemeClr val="dk1"/>
          </a:effectRef>
          <a:fontRef idx="minor">
            <a:schemeClr val="tx1"/>
          </a:fontRef>
        </xdr:style>
      </xdr:cxnSp>
    </xdr:grpSp>
    <xdr:clientData/>
  </xdr:twoCellAnchor>
  <xdr:twoCellAnchor>
    <xdr:from>
      <xdr:col>5</xdr:col>
      <xdr:colOff>17687</xdr:colOff>
      <xdr:row>22</xdr:row>
      <xdr:rowOff>171449</xdr:rowOff>
    </xdr:from>
    <xdr:to>
      <xdr:col>6</xdr:col>
      <xdr:colOff>1497056</xdr:colOff>
      <xdr:row>25</xdr:row>
      <xdr:rowOff>130082</xdr:rowOff>
    </xdr:to>
    <xdr:grpSp>
      <xdr:nvGrpSpPr>
        <xdr:cNvPr id="5" name="グループ化 4">
          <a:extLst>
            <a:ext uri="{FF2B5EF4-FFF2-40B4-BE49-F238E27FC236}">
              <a16:creationId xmlns:a16="http://schemas.microsoft.com/office/drawing/2014/main" id="{154DDF0B-A4C2-42A9-94C0-777561C4C340}"/>
            </a:ext>
          </a:extLst>
        </xdr:cNvPr>
        <xdr:cNvGrpSpPr/>
      </xdr:nvGrpSpPr>
      <xdr:grpSpPr>
        <a:xfrm>
          <a:off x="6889294" y="5138056"/>
          <a:ext cx="2989762" cy="965562"/>
          <a:chOff x="6833946" y="1744312"/>
          <a:chExt cx="2980261" cy="1098396"/>
        </a:xfrm>
      </xdr:grpSpPr>
      <xdr:sp macro="" textlink="">
        <xdr:nvSpPr>
          <xdr:cNvPr id="6" name="テキスト ボックス 5">
            <a:extLst>
              <a:ext uri="{FF2B5EF4-FFF2-40B4-BE49-F238E27FC236}">
                <a16:creationId xmlns:a16="http://schemas.microsoft.com/office/drawing/2014/main" id="{5063FC6B-2495-42AE-B2AA-FDF7107D01ED}"/>
              </a:ext>
            </a:extLst>
          </xdr:cNvPr>
          <xdr:cNvSpPr txBox="1"/>
        </xdr:nvSpPr>
        <xdr:spPr>
          <a:xfrm>
            <a:off x="7778110" y="1744312"/>
            <a:ext cx="2036097" cy="1008811"/>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l"/>
            <a:r>
              <a:rPr kumimoji="1" lang="ja-JP" altLang="en-US" sz="1100">
                <a:latin typeface="Meiryo UI" panose="020B0604030504040204" pitchFamily="50" charset="-128"/>
                <a:ea typeface="Meiryo UI" panose="020B0604030504040204" pitchFamily="50" charset="-128"/>
              </a:rPr>
              <a:t>付帯するテクノロジー毎に、</a:t>
            </a:r>
            <a:endParaRPr kumimoji="1" lang="en-US" altLang="ja-JP" sz="1100">
              <a:latin typeface="Meiryo UI" panose="020B0604030504040204" pitchFamily="50" charset="-128"/>
              <a:ea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rPr>
              <a:t>「★積算様式」のシート「</a:t>
            </a:r>
            <a:r>
              <a:rPr kumimoji="1" lang="en-US" altLang="ja-JP" sz="1100">
                <a:latin typeface="Meiryo UI" panose="020B0604030504040204" pitchFamily="50" charset="-128"/>
                <a:ea typeface="Meiryo UI" panose="020B0604030504040204" pitchFamily="50" charset="-128"/>
              </a:rPr>
              <a:t>H</a:t>
            </a:r>
            <a:r>
              <a:rPr kumimoji="1" lang="ja-JP" altLang="en-US" sz="1100">
                <a:latin typeface="Meiryo UI" panose="020B0604030504040204" pitchFamily="50" charset="-128"/>
                <a:ea typeface="Meiryo UI" panose="020B0604030504040204" pitchFamily="50" charset="-128"/>
              </a:rPr>
              <a:t>列」に入力してください。</a:t>
            </a:r>
          </a:p>
        </xdr:txBody>
      </xdr:sp>
      <xdr:cxnSp macro="">
        <xdr:nvCxnSpPr>
          <xdr:cNvPr id="7" name="直線矢印コネクタ 6">
            <a:extLst>
              <a:ext uri="{FF2B5EF4-FFF2-40B4-BE49-F238E27FC236}">
                <a16:creationId xmlns:a16="http://schemas.microsoft.com/office/drawing/2014/main" id="{8E909857-B7D4-4F4F-A8E6-B98ACA78C639}"/>
              </a:ext>
            </a:extLst>
          </xdr:cNvPr>
          <xdr:cNvCxnSpPr/>
        </xdr:nvCxnSpPr>
        <xdr:spPr>
          <a:xfrm flipH="1">
            <a:off x="6833946" y="2148504"/>
            <a:ext cx="942265" cy="694204"/>
          </a:xfrm>
          <a:prstGeom prst="straightConnector1">
            <a:avLst/>
          </a:prstGeom>
          <a:ln w="53975">
            <a:tailEnd type="triangle"/>
          </a:ln>
        </xdr:spPr>
        <xdr:style>
          <a:lnRef idx="3">
            <a:schemeClr val="dk1"/>
          </a:lnRef>
          <a:fillRef idx="0">
            <a:schemeClr val="dk1"/>
          </a:fillRef>
          <a:effectRef idx="2">
            <a:schemeClr val="dk1"/>
          </a:effectRef>
          <a:fontRef idx="minor">
            <a:schemeClr val="tx1"/>
          </a:fontRef>
        </xdr:style>
      </xdr:cxnSp>
    </xdr:grpSp>
    <xdr:clientData/>
  </xdr:twoCellAnchor>
  <xdr:twoCellAnchor>
    <xdr:from>
      <xdr:col>7</xdr:col>
      <xdr:colOff>554355</xdr:colOff>
      <xdr:row>41</xdr:row>
      <xdr:rowOff>283844</xdr:rowOff>
    </xdr:from>
    <xdr:to>
      <xdr:col>8</xdr:col>
      <xdr:colOff>1807845</xdr:colOff>
      <xdr:row>51</xdr:row>
      <xdr:rowOff>76197</xdr:rowOff>
    </xdr:to>
    <xdr:grpSp>
      <xdr:nvGrpSpPr>
        <xdr:cNvPr id="8" name="グループ化 7">
          <a:extLst>
            <a:ext uri="{FF2B5EF4-FFF2-40B4-BE49-F238E27FC236}">
              <a16:creationId xmlns:a16="http://schemas.microsoft.com/office/drawing/2014/main" id="{BB6049B2-EDA9-4AC5-9492-DFF2AE915A47}"/>
            </a:ext>
          </a:extLst>
        </xdr:cNvPr>
        <xdr:cNvGrpSpPr/>
      </xdr:nvGrpSpPr>
      <xdr:grpSpPr>
        <a:xfrm>
          <a:off x="11195141" y="11373665"/>
          <a:ext cx="2682240" cy="2228032"/>
          <a:chOff x="11210925" y="7471485"/>
          <a:chExt cx="2686050" cy="2109296"/>
        </a:xfrm>
      </xdr:grpSpPr>
      <xdr:cxnSp macro="">
        <xdr:nvCxnSpPr>
          <xdr:cNvPr id="9" name="直線矢印コネクタ 8">
            <a:extLst>
              <a:ext uri="{FF2B5EF4-FFF2-40B4-BE49-F238E27FC236}">
                <a16:creationId xmlns:a16="http://schemas.microsoft.com/office/drawing/2014/main" id="{A0F5C781-5E49-447E-B294-A2DBB62086FB}"/>
              </a:ext>
            </a:extLst>
          </xdr:cNvPr>
          <xdr:cNvCxnSpPr/>
        </xdr:nvCxnSpPr>
        <xdr:spPr>
          <a:xfrm flipV="1">
            <a:off x="12812015" y="7471485"/>
            <a:ext cx="236533" cy="1258522"/>
          </a:xfrm>
          <a:prstGeom prst="straightConnector1">
            <a:avLst/>
          </a:prstGeom>
          <a:ln w="53975">
            <a:tailEnd type="triangle"/>
          </a:ln>
        </xdr:spPr>
        <xdr:style>
          <a:lnRef idx="3">
            <a:schemeClr val="dk1"/>
          </a:lnRef>
          <a:fillRef idx="0">
            <a:schemeClr val="dk1"/>
          </a:fillRef>
          <a:effectRef idx="2">
            <a:schemeClr val="dk1"/>
          </a:effectRef>
          <a:fontRef idx="minor">
            <a:schemeClr val="tx1"/>
          </a:fontRef>
        </xdr:style>
      </xdr:cxnSp>
      <xdr:sp macro="" textlink="">
        <xdr:nvSpPr>
          <xdr:cNvPr id="10" name="テキスト ボックス 9">
            <a:extLst>
              <a:ext uri="{FF2B5EF4-FFF2-40B4-BE49-F238E27FC236}">
                <a16:creationId xmlns:a16="http://schemas.microsoft.com/office/drawing/2014/main" id="{C473666F-ADC0-41C7-A504-EBF6579549F9}"/>
              </a:ext>
            </a:extLst>
          </xdr:cNvPr>
          <xdr:cNvSpPr txBox="1"/>
        </xdr:nvSpPr>
        <xdr:spPr>
          <a:xfrm>
            <a:off x="11210925" y="8715374"/>
            <a:ext cx="2686050" cy="865407"/>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l"/>
            <a:r>
              <a:rPr kumimoji="1" lang="ja-JP" altLang="en-US" sz="1100">
                <a:latin typeface="Meiryo UI" panose="020B0604030504040204" pitchFamily="50" charset="-128"/>
                <a:ea typeface="Meiryo UI" panose="020B0604030504040204" pitchFamily="50" charset="-128"/>
              </a:rPr>
              <a:t>付帯するテクノロジー毎に、</a:t>
            </a:r>
            <a:endParaRPr kumimoji="1" lang="en-US" altLang="ja-JP" sz="1100">
              <a:latin typeface="Meiryo UI" panose="020B0604030504040204" pitchFamily="50" charset="-128"/>
              <a:ea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rPr>
              <a:t>「★積算様式」のシート「</a:t>
            </a:r>
            <a:r>
              <a:rPr kumimoji="1" lang="en-US" altLang="ja-JP" sz="1100">
                <a:latin typeface="Meiryo UI" panose="020B0604030504040204" pitchFamily="50" charset="-128"/>
                <a:ea typeface="Meiryo UI" panose="020B0604030504040204" pitchFamily="50" charset="-128"/>
              </a:rPr>
              <a:t>I</a:t>
            </a:r>
            <a:r>
              <a:rPr kumimoji="1" lang="ja-JP" altLang="en-US" sz="1100">
                <a:latin typeface="Meiryo UI" panose="020B0604030504040204" pitchFamily="50" charset="-128"/>
                <a:ea typeface="Meiryo UI" panose="020B0604030504040204" pitchFamily="50" charset="-128"/>
              </a:rPr>
              <a:t>列」</a:t>
            </a:r>
            <a:endParaRPr kumimoji="1" lang="en-US" altLang="ja-JP" sz="1100">
              <a:latin typeface="Meiryo UI" panose="020B0604030504040204" pitchFamily="50" charset="-128"/>
              <a:ea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rPr>
              <a:t>入力してください。</a:t>
            </a:r>
          </a:p>
        </xdr:txBody>
      </xdr:sp>
    </xdr:grpSp>
    <xdr:clientData/>
  </xdr:twoCellAnchor>
  <xdr:twoCellAnchor>
    <xdr:from>
      <xdr:col>8</xdr:col>
      <xdr:colOff>609600</xdr:colOff>
      <xdr:row>17</xdr:row>
      <xdr:rowOff>152400</xdr:rowOff>
    </xdr:from>
    <xdr:to>
      <xdr:col>9</xdr:col>
      <xdr:colOff>171450</xdr:colOff>
      <xdr:row>19</xdr:row>
      <xdr:rowOff>70202</xdr:rowOff>
    </xdr:to>
    <xdr:sp macro="" textlink="">
      <xdr:nvSpPr>
        <xdr:cNvPr id="11" name="四角形: 角を丸くする 10">
          <a:extLst>
            <a:ext uri="{FF2B5EF4-FFF2-40B4-BE49-F238E27FC236}">
              <a16:creationId xmlns:a16="http://schemas.microsoft.com/office/drawing/2014/main" id="{13F172E7-E6B9-4533-B3C5-ACA86A4CC731}"/>
            </a:ext>
          </a:extLst>
        </xdr:cNvPr>
        <xdr:cNvSpPr/>
      </xdr:nvSpPr>
      <xdr:spPr>
        <a:xfrm>
          <a:off x="12696825" y="3390900"/>
          <a:ext cx="1396365" cy="449297"/>
        </a:xfrm>
        <a:prstGeom prst="round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600">
              <a:solidFill>
                <a:schemeClr val="tx1"/>
              </a:solidFill>
            </a:rPr>
            <a:t>R7.6.9</a:t>
          </a:r>
          <a:r>
            <a:rPr kumimoji="1" lang="ja-JP" altLang="en-US" sz="1600">
              <a:solidFill>
                <a:schemeClr val="tx1"/>
              </a:solidFill>
            </a:rPr>
            <a:t>時点版</a:t>
          </a:r>
          <a:endParaRPr kumimoji="1" lang="en-US" altLang="ja-JP" sz="1600">
            <a:solidFill>
              <a:schemeClr val="tx1"/>
            </a:solidFill>
          </a:endParaRPr>
        </a:p>
      </xdr:txBody>
    </xdr:sp>
    <xdr:clientData/>
  </xdr:twoCellAnchor>
  <xdr:twoCellAnchor>
    <xdr:from>
      <xdr:col>6</xdr:col>
      <xdr:colOff>1848997</xdr:colOff>
      <xdr:row>31</xdr:row>
      <xdr:rowOff>1782</xdr:rowOff>
    </xdr:from>
    <xdr:to>
      <xdr:col>8</xdr:col>
      <xdr:colOff>1617347</xdr:colOff>
      <xdr:row>34</xdr:row>
      <xdr:rowOff>167642</xdr:rowOff>
    </xdr:to>
    <xdr:grpSp>
      <xdr:nvGrpSpPr>
        <xdr:cNvPr id="12" name="グループ化 11">
          <a:extLst>
            <a:ext uri="{FF2B5EF4-FFF2-40B4-BE49-F238E27FC236}">
              <a16:creationId xmlns:a16="http://schemas.microsoft.com/office/drawing/2014/main" id="{A6775ADB-6147-4365-8426-A2D02ECF7F17}"/>
            </a:ext>
          </a:extLst>
        </xdr:cNvPr>
        <xdr:cNvGrpSpPr/>
      </xdr:nvGrpSpPr>
      <xdr:grpSpPr>
        <a:xfrm>
          <a:off x="10230997" y="7785068"/>
          <a:ext cx="3455886" cy="1077538"/>
          <a:chOff x="5393023" y="3610772"/>
          <a:chExt cx="2793750" cy="1007160"/>
        </a:xfrm>
      </xdr:grpSpPr>
      <xdr:sp macro="" textlink="">
        <xdr:nvSpPr>
          <xdr:cNvPr id="13" name="テキスト ボックス 12">
            <a:extLst>
              <a:ext uri="{FF2B5EF4-FFF2-40B4-BE49-F238E27FC236}">
                <a16:creationId xmlns:a16="http://schemas.microsoft.com/office/drawing/2014/main" id="{6B831FA7-A9F1-4B5A-9B88-ECF51BEBE910}"/>
              </a:ext>
            </a:extLst>
          </xdr:cNvPr>
          <xdr:cNvSpPr txBox="1"/>
        </xdr:nvSpPr>
        <xdr:spPr>
          <a:xfrm>
            <a:off x="5393023" y="3610772"/>
            <a:ext cx="2793750" cy="483918"/>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l"/>
            <a:r>
              <a:rPr kumimoji="1" lang="en-US" altLang="ja-JP" sz="1400">
                <a:latin typeface="Meiryo UI" panose="020B0604030504040204" pitchFamily="50" charset="-128"/>
                <a:ea typeface="Meiryo UI" panose="020B0604030504040204" pitchFamily="50" charset="-128"/>
              </a:rPr>
              <a:t>PC</a:t>
            </a:r>
            <a:r>
              <a:rPr kumimoji="1" lang="ja-JP" altLang="en-US" sz="1400">
                <a:latin typeface="Meiryo UI" panose="020B0604030504040204" pitchFamily="50" charset="-128"/>
                <a:ea typeface="Meiryo UI" panose="020B0604030504040204" pitchFamily="50" charset="-128"/>
              </a:rPr>
              <a:t>、タブレット端末</a:t>
            </a:r>
            <a:r>
              <a:rPr kumimoji="1" lang="ja-JP" altLang="en-US" sz="1400">
                <a:solidFill>
                  <a:srgbClr val="FF0000"/>
                </a:solidFill>
                <a:latin typeface="Meiryo UI" panose="020B0604030504040204" pitchFamily="50" charset="-128"/>
                <a:ea typeface="Meiryo UI" panose="020B0604030504040204" pitchFamily="50" charset="-128"/>
              </a:rPr>
              <a:t>本体の単価のみ計上</a:t>
            </a:r>
          </a:p>
        </xdr:txBody>
      </xdr:sp>
      <xdr:cxnSp macro="">
        <xdr:nvCxnSpPr>
          <xdr:cNvPr id="14" name="直線矢印コネクタ 13">
            <a:extLst>
              <a:ext uri="{FF2B5EF4-FFF2-40B4-BE49-F238E27FC236}">
                <a16:creationId xmlns:a16="http://schemas.microsoft.com/office/drawing/2014/main" id="{F8E04AAA-7E47-4733-9355-853A821461DF}"/>
              </a:ext>
            </a:extLst>
          </xdr:cNvPr>
          <xdr:cNvCxnSpPr/>
        </xdr:nvCxnSpPr>
        <xdr:spPr>
          <a:xfrm flipH="1">
            <a:off x="5451613" y="4011930"/>
            <a:ext cx="167981" cy="606002"/>
          </a:xfrm>
          <a:prstGeom prst="straightConnector1">
            <a:avLst/>
          </a:prstGeom>
          <a:ln w="53975">
            <a:tailEnd type="triangle"/>
          </a:ln>
        </xdr:spPr>
        <xdr:style>
          <a:lnRef idx="3">
            <a:schemeClr val="dk1"/>
          </a:lnRef>
          <a:fillRef idx="0">
            <a:schemeClr val="dk1"/>
          </a:fillRef>
          <a:effectRef idx="2">
            <a:schemeClr val="dk1"/>
          </a:effectRef>
          <a:fontRef idx="minor">
            <a:schemeClr val="tx1"/>
          </a:fontRef>
        </xdr:style>
      </xdr:cxnSp>
    </xdr:grpSp>
    <xdr:clientData/>
  </xdr:twoCellAnchor>
  <xdr:oneCellAnchor>
    <xdr:from>
      <xdr:col>4</xdr:col>
      <xdr:colOff>590550</xdr:colOff>
      <xdr:row>21</xdr:row>
      <xdr:rowOff>209550</xdr:rowOff>
    </xdr:from>
    <xdr:ext cx="607859" cy="328423"/>
    <xdr:sp macro="" textlink="">
      <xdr:nvSpPr>
        <xdr:cNvPr id="15" name="テキスト ボックス 14">
          <a:extLst>
            <a:ext uri="{FF2B5EF4-FFF2-40B4-BE49-F238E27FC236}">
              <a16:creationId xmlns:a16="http://schemas.microsoft.com/office/drawing/2014/main" id="{26DE57BF-FC96-4E73-A51C-704886AF8454}"/>
            </a:ext>
          </a:extLst>
        </xdr:cNvPr>
        <xdr:cNvSpPr txBox="1"/>
      </xdr:nvSpPr>
      <xdr:spPr>
        <a:xfrm>
          <a:off x="5358765" y="4625340"/>
          <a:ext cx="607859"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latin typeface="Meiryo UI" panose="020B0604030504040204" pitchFamily="50" charset="-128"/>
              <a:ea typeface="Meiryo UI" panose="020B0604030504040204" pitchFamily="50" charset="-128"/>
            </a:rPr>
            <a:t>（円）</a:t>
          </a:r>
        </a:p>
      </xdr:txBody>
    </xdr:sp>
    <xdr:clientData/>
  </xdr:oneCellAnchor>
  <xdr:twoCellAnchor>
    <xdr:from>
      <xdr:col>0</xdr:col>
      <xdr:colOff>0</xdr:colOff>
      <xdr:row>0</xdr:row>
      <xdr:rowOff>0</xdr:rowOff>
    </xdr:from>
    <xdr:to>
      <xdr:col>6</xdr:col>
      <xdr:colOff>1632857</xdr:colOff>
      <xdr:row>16</xdr:row>
      <xdr:rowOff>122464</xdr:rowOff>
    </xdr:to>
    <xdr:sp macro="" textlink="">
      <xdr:nvSpPr>
        <xdr:cNvPr id="18" name="テキスト ボックス 17">
          <a:extLst>
            <a:ext uri="{FF2B5EF4-FFF2-40B4-BE49-F238E27FC236}">
              <a16:creationId xmlns:a16="http://schemas.microsoft.com/office/drawing/2014/main" id="{86AF0EF4-8A94-4F80-8E09-BA1821F08A15}"/>
            </a:ext>
          </a:extLst>
        </xdr:cNvPr>
        <xdr:cNvSpPr txBox="1"/>
      </xdr:nvSpPr>
      <xdr:spPr>
        <a:xfrm>
          <a:off x="0" y="0"/>
          <a:ext cx="10014857" cy="3170464"/>
        </a:xfrm>
        <a:prstGeom prst="roundRect">
          <a:avLst/>
        </a:prstGeom>
        <a:solidFill>
          <a:sysClr val="window" lastClr="FFFFFF"/>
        </a:solidFill>
        <a:ln w="76200" cap="flat" cmpd="sng" algn="ctr">
          <a:solidFill>
            <a:srgbClr val="FFFF00"/>
          </a:solidFill>
          <a:prstDash val="solid"/>
          <a:miter lim="800000"/>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800" b="0" i="0" u="none" strike="noStrike" kern="0" cap="none" spc="0" normalizeH="0" baseline="0" noProof="0">
              <a:ln>
                <a:noFill/>
              </a:ln>
              <a:solidFill>
                <a:srgbClr val="FF0000"/>
              </a:solidFill>
              <a:effectLst/>
              <a:uLnTx/>
              <a:uFillTx/>
              <a:latin typeface="UD デジタル 教科書体 NK-B" panose="02020700000000000000" pitchFamily="18" charset="-128"/>
              <a:ea typeface="UD デジタル 教科書体 NK-B" panose="02020700000000000000" pitchFamily="18" charset="-128"/>
              <a:cs typeface="+mn-cs"/>
            </a:rPr>
            <a:t>★パッケージ型導入支援</a:t>
          </a:r>
          <a:r>
            <a:rPr kumimoji="1" lang="en-US" altLang="ja-JP" sz="1800" b="0" i="0" u="none" strike="noStrike" kern="0" cap="none" spc="0" normalizeH="0" baseline="0" noProof="0">
              <a:ln>
                <a:noFill/>
              </a:ln>
              <a:solidFill>
                <a:srgbClr val="FF0000"/>
              </a:solidFill>
              <a:effectLst/>
              <a:uLnTx/>
              <a:uFillTx/>
              <a:latin typeface="UD デジタル 教科書体 NK-B" panose="02020700000000000000" pitchFamily="18" charset="-128"/>
              <a:ea typeface="UD デジタル 教科書体 NK-B" panose="02020700000000000000" pitchFamily="18" charset="-128"/>
              <a:cs typeface="+mn-cs"/>
            </a:rPr>
            <a:t>×</a:t>
          </a:r>
          <a:r>
            <a:rPr kumimoji="1" lang="ja-JP" altLang="en-US" sz="1800" b="0" i="0" u="none" strike="noStrike" kern="0" cap="none" spc="0" normalizeH="0" baseline="0" noProof="0">
              <a:ln>
                <a:noFill/>
              </a:ln>
              <a:solidFill>
                <a:srgbClr val="FF0000"/>
              </a:solidFill>
              <a:effectLst/>
              <a:uLnTx/>
              <a:uFillTx/>
              <a:latin typeface="UD デジタル 教科書体 NK-B" panose="02020700000000000000" pitchFamily="18" charset="-128"/>
              <a:ea typeface="UD デジタル 教科書体 NK-B" panose="02020700000000000000" pitchFamily="18" charset="-128"/>
              <a:cs typeface="+mn-cs"/>
            </a:rPr>
            <a:t>介護テクノロジーの導入支援（その他機器等（インカム））★</a:t>
          </a:r>
          <a:endParaRPr kumimoji="1" lang="en-US" altLang="ja-JP" sz="1800" b="0" i="0" u="none" strike="noStrike" kern="0" cap="none" spc="0" normalizeH="0" baseline="0" noProof="0">
            <a:ln>
              <a:noFill/>
            </a:ln>
            <a:solidFill>
              <a:srgbClr val="FF0000"/>
            </a:solidFill>
            <a:effectLst/>
            <a:uLnTx/>
            <a:uFillTx/>
            <a:latin typeface="UD デジタル 教科書体 NK-B" panose="02020700000000000000" pitchFamily="18" charset="-128"/>
            <a:ea typeface="UD デジタル 教科書体 NK-B" panose="02020700000000000000" pitchFamily="18"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800" b="0" i="0" u="none" strike="noStrike" kern="0" cap="none" spc="0" normalizeH="0" baseline="0" noProof="0">
              <a:ln>
                <a:noFill/>
              </a:ln>
              <a:solidFill>
                <a:sysClr val="windowText" lastClr="000000"/>
              </a:solidFill>
              <a:effectLst/>
              <a:uLnTx/>
              <a:uFillTx/>
              <a:latin typeface="UD デジタル 教科書体 NK-B" panose="02020700000000000000" pitchFamily="18" charset="-128"/>
              <a:ea typeface="UD デジタル 教科書体 NK-B" panose="02020700000000000000" pitchFamily="18" charset="-128"/>
              <a:cs typeface="+mn-cs"/>
            </a:rPr>
            <a:t>300</a:t>
          </a:r>
          <a:r>
            <a:rPr kumimoji="1" lang="ja-JP" altLang="en-US" sz="1800" b="0" i="0" u="none" strike="noStrike" kern="0" cap="none" spc="0" normalizeH="0" baseline="0" noProof="0">
              <a:ln>
                <a:noFill/>
              </a:ln>
              <a:solidFill>
                <a:sysClr val="windowText" lastClr="000000"/>
              </a:solidFill>
              <a:effectLst/>
              <a:uLnTx/>
              <a:uFillTx/>
              <a:latin typeface="UD デジタル 教科書体 NK-B" panose="02020700000000000000" pitchFamily="18" charset="-128"/>
              <a:ea typeface="UD デジタル 教科書体 NK-B" panose="02020700000000000000" pitchFamily="18" charset="-128"/>
              <a:cs typeface="+mn-cs"/>
            </a:rPr>
            <a:t>万円の介護ソフトとそれに連動する</a:t>
          </a:r>
          <a:endParaRPr kumimoji="1" lang="en-US" altLang="ja-JP" sz="1800" b="0" i="0" u="none" strike="noStrike" kern="0" cap="none" spc="0" normalizeH="0" baseline="0" noProof="0">
            <a:ln>
              <a:noFill/>
            </a:ln>
            <a:solidFill>
              <a:sysClr val="windowText" lastClr="000000"/>
            </a:solidFill>
            <a:effectLst/>
            <a:uLnTx/>
            <a:uFillTx/>
            <a:latin typeface="UD デジタル 教科書体 NK-B" panose="02020700000000000000" pitchFamily="18" charset="-128"/>
            <a:ea typeface="UD デジタル 教科書体 NK-B" panose="02020700000000000000" pitchFamily="18"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800" b="0" i="0" u="none" strike="noStrike" kern="0" cap="none" spc="0" normalizeH="0" baseline="0" noProof="0">
              <a:ln>
                <a:noFill/>
              </a:ln>
              <a:solidFill>
                <a:sysClr val="windowText" lastClr="000000"/>
              </a:solidFill>
              <a:effectLst/>
              <a:uLnTx/>
              <a:uFillTx/>
              <a:latin typeface="UD デジタル 教科書体 NK-B" panose="02020700000000000000" pitchFamily="18" charset="-128"/>
              <a:ea typeface="UD デジタル 教科書体 NK-B" panose="02020700000000000000" pitchFamily="18" charset="-128"/>
              <a:cs typeface="+mn-cs"/>
            </a:rPr>
            <a:t>１台</a:t>
          </a:r>
          <a:r>
            <a:rPr kumimoji="1" lang="en-US" altLang="ja-JP" sz="1800" b="0" i="0" u="none" strike="noStrike" kern="0" cap="none" spc="0" normalizeH="0" baseline="0" noProof="0">
              <a:ln>
                <a:noFill/>
              </a:ln>
              <a:solidFill>
                <a:sysClr val="windowText" lastClr="000000"/>
              </a:solidFill>
              <a:effectLst/>
              <a:uLnTx/>
              <a:uFillTx/>
              <a:latin typeface="UD デジタル 教科書体 NK-B" panose="02020700000000000000" pitchFamily="18" charset="-128"/>
              <a:ea typeface="UD デジタル 教科書体 NK-B" panose="02020700000000000000" pitchFamily="18" charset="-128"/>
              <a:cs typeface="+mn-cs"/>
            </a:rPr>
            <a:t>12</a:t>
          </a:r>
          <a:r>
            <a:rPr kumimoji="1" lang="ja-JP" altLang="en-US" sz="1800" b="0" i="0" u="none" strike="noStrike" kern="0" cap="none" spc="0" normalizeH="0" baseline="0" noProof="0">
              <a:ln>
                <a:noFill/>
              </a:ln>
              <a:solidFill>
                <a:sysClr val="windowText" lastClr="000000"/>
              </a:solidFill>
              <a:effectLst/>
              <a:uLnTx/>
              <a:uFillTx/>
              <a:latin typeface="UD デジタル 教科書体 NK-B" panose="02020700000000000000" pitchFamily="18" charset="-128"/>
              <a:ea typeface="UD デジタル 教科書体 NK-B" panose="02020700000000000000" pitchFamily="18" charset="-128"/>
              <a:cs typeface="+mn-cs"/>
            </a:rPr>
            <a:t>万円の見守り機器</a:t>
          </a:r>
          <a:r>
            <a:rPr kumimoji="1" lang="en-US" altLang="ja-JP" sz="1800" b="0" i="0" u="none" strike="noStrike" kern="0" cap="none" spc="0" normalizeH="0" baseline="0" noProof="0">
              <a:ln>
                <a:noFill/>
              </a:ln>
              <a:solidFill>
                <a:sysClr val="windowText" lastClr="000000"/>
              </a:solidFill>
              <a:effectLst/>
              <a:uLnTx/>
              <a:uFillTx/>
              <a:latin typeface="UD デジタル 教科書体 NK-B" panose="02020700000000000000" pitchFamily="18" charset="-128"/>
              <a:ea typeface="UD デジタル 教科書体 NK-B" panose="02020700000000000000" pitchFamily="18" charset="-128"/>
              <a:cs typeface="+mn-cs"/>
            </a:rPr>
            <a:t>50</a:t>
          </a:r>
          <a:r>
            <a:rPr kumimoji="1" lang="ja-JP" altLang="en-US" sz="1800" b="0" i="0" u="none" strike="noStrike" kern="0" cap="none" spc="0" normalizeH="0" baseline="0" noProof="0">
              <a:ln>
                <a:noFill/>
              </a:ln>
              <a:solidFill>
                <a:sysClr val="windowText" lastClr="000000"/>
              </a:solidFill>
              <a:effectLst/>
              <a:uLnTx/>
              <a:uFillTx/>
              <a:latin typeface="UD デジタル 教科書体 NK-B" panose="02020700000000000000" pitchFamily="18" charset="-128"/>
              <a:ea typeface="UD デジタル 教科書体 NK-B" panose="02020700000000000000" pitchFamily="18" charset="-128"/>
              <a:cs typeface="+mn-cs"/>
            </a:rPr>
            <a:t>台に併せて、</a:t>
          </a:r>
          <a:endParaRPr kumimoji="1" lang="en-US" altLang="ja-JP" sz="1800" b="0" i="0" u="none" strike="noStrike" kern="0" cap="none" spc="0" normalizeH="0" baseline="0" noProof="0">
            <a:ln>
              <a:noFill/>
            </a:ln>
            <a:solidFill>
              <a:sysClr val="windowText" lastClr="000000"/>
            </a:solidFill>
            <a:effectLst/>
            <a:uLnTx/>
            <a:uFillTx/>
            <a:latin typeface="UD デジタル 教科書体 NK-B" panose="02020700000000000000" pitchFamily="18" charset="-128"/>
            <a:ea typeface="UD デジタル 教科書体 NK-B" panose="02020700000000000000" pitchFamily="18"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800" b="0" i="0" u="none" strike="noStrike" kern="0" cap="none" spc="0" normalizeH="0" baseline="0" noProof="0">
              <a:ln>
                <a:noFill/>
              </a:ln>
              <a:solidFill>
                <a:sysClr val="windowText" lastClr="000000"/>
              </a:solidFill>
              <a:effectLst/>
              <a:uLnTx/>
              <a:uFillTx/>
              <a:latin typeface="UD デジタル 教科書体 NK-B" panose="02020700000000000000" pitchFamily="18" charset="-128"/>
              <a:ea typeface="UD デジタル 教科書体 NK-B" panose="02020700000000000000" pitchFamily="18" charset="-128"/>
              <a:cs typeface="+mn-cs"/>
            </a:rPr>
            <a:t>500</a:t>
          </a:r>
          <a:r>
            <a:rPr kumimoji="1" lang="ja-JP" altLang="en-US" sz="1800" b="0" i="0" u="none" strike="noStrike" kern="0" cap="none" spc="0" normalizeH="0" baseline="0" noProof="0">
              <a:ln>
                <a:noFill/>
              </a:ln>
              <a:solidFill>
                <a:sysClr val="windowText" lastClr="000000"/>
              </a:solidFill>
              <a:effectLst/>
              <a:uLnTx/>
              <a:uFillTx/>
              <a:latin typeface="UD デジタル 教科書体 NK-B" panose="02020700000000000000" pitchFamily="18" charset="-128"/>
              <a:ea typeface="UD デジタル 教科書体 NK-B" panose="02020700000000000000" pitchFamily="18" charset="-128"/>
              <a:cs typeface="+mn-cs"/>
            </a:rPr>
            <a:t>万円で</a:t>
          </a:r>
          <a:r>
            <a:rPr kumimoji="1" lang="en-US" altLang="ja-JP" sz="1800" b="0" i="0" u="none" strike="noStrike" kern="0" cap="none" spc="0" normalizeH="0" baseline="0" noProof="0">
              <a:ln>
                <a:noFill/>
              </a:ln>
              <a:solidFill>
                <a:sysClr val="windowText" lastClr="000000"/>
              </a:solidFill>
              <a:effectLst/>
              <a:uLnTx/>
              <a:uFillTx/>
              <a:latin typeface="UD デジタル 教科書体 NK-B" panose="02020700000000000000" pitchFamily="18" charset="-128"/>
              <a:ea typeface="UD デジタル 教科書体 NK-B" panose="02020700000000000000" pitchFamily="18" charset="-128"/>
              <a:cs typeface="+mn-cs"/>
            </a:rPr>
            <a:t>Wi-Fi</a:t>
          </a:r>
          <a:r>
            <a:rPr kumimoji="1" lang="ja-JP" altLang="en-US" sz="1800" b="0" i="0" u="none" strike="noStrike" kern="0" cap="none" spc="0" normalizeH="0" baseline="0" noProof="0">
              <a:ln>
                <a:noFill/>
              </a:ln>
              <a:solidFill>
                <a:sysClr val="windowText" lastClr="000000"/>
              </a:solidFill>
              <a:effectLst/>
              <a:uLnTx/>
              <a:uFillTx/>
              <a:latin typeface="UD デジタル 教科書体 NK-B" panose="02020700000000000000" pitchFamily="18" charset="-128"/>
              <a:ea typeface="UD デジタル 教科書体 NK-B" panose="02020700000000000000" pitchFamily="18" charset="-128"/>
              <a:cs typeface="+mn-cs"/>
            </a:rPr>
            <a:t>環境整備と</a:t>
          </a:r>
          <a:endParaRPr kumimoji="1" lang="en-US" altLang="ja-JP" sz="1800" b="0" i="0" u="none" strike="noStrike" kern="0" cap="none" spc="0" normalizeH="0" baseline="0" noProof="0">
            <a:ln>
              <a:noFill/>
            </a:ln>
            <a:solidFill>
              <a:sysClr val="windowText" lastClr="000000"/>
            </a:solidFill>
            <a:effectLst/>
            <a:uLnTx/>
            <a:uFillTx/>
            <a:latin typeface="UD デジタル 教科書体 NK-B" panose="02020700000000000000" pitchFamily="18" charset="-128"/>
            <a:ea typeface="UD デジタル 教科書体 NK-B" panose="02020700000000000000" pitchFamily="18"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800" b="0" i="0" u="none" strike="noStrike" kern="0" cap="none" spc="0" normalizeH="0" baseline="0" noProof="0">
              <a:ln>
                <a:noFill/>
              </a:ln>
              <a:solidFill>
                <a:sysClr val="windowText" lastClr="000000"/>
              </a:solidFill>
              <a:effectLst/>
              <a:uLnTx/>
              <a:uFillTx/>
              <a:latin typeface="UD デジタル 教科書体 NK-B" panose="02020700000000000000" pitchFamily="18" charset="-128"/>
              <a:ea typeface="UD デジタル 教科書体 NK-B" panose="02020700000000000000" pitchFamily="18" charset="-128"/>
              <a:cs typeface="+mn-cs"/>
            </a:rPr>
            <a:t>１台２万円のタブレット</a:t>
          </a:r>
          <a:r>
            <a:rPr kumimoji="1" lang="en-US" altLang="ja-JP" sz="1800" b="0" i="0" u="none" strike="noStrike" kern="0" cap="none" spc="0" normalizeH="0" baseline="0" noProof="0">
              <a:ln>
                <a:noFill/>
              </a:ln>
              <a:solidFill>
                <a:sysClr val="windowText" lastClr="000000"/>
              </a:solidFill>
              <a:effectLst/>
              <a:uLnTx/>
              <a:uFillTx/>
              <a:latin typeface="UD デジタル 教科書体 NK-B" panose="02020700000000000000" pitchFamily="18" charset="-128"/>
              <a:ea typeface="UD デジタル 教科書体 NK-B" panose="02020700000000000000" pitchFamily="18" charset="-128"/>
              <a:cs typeface="+mn-cs"/>
            </a:rPr>
            <a:t>20</a:t>
          </a:r>
          <a:r>
            <a:rPr kumimoji="1" lang="ja-JP" altLang="en-US" sz="1800" b="0" i="0" u="none" strike="noStrike" kern="0" cap="none" spc="0" normalizeH="0" baseline="0" noProof="0">
              <a:ln>
                <a:noFill/>
              </a:ln>
              <a:solidFill>
                <a:sysClr val="windowText" lastClr="000000"/>
              </a:solidFill>
              <a:effectLst/>
              <a:uLnTx/>
              <a:uFillTx/>
              <a:latin typeface="UD デジタル 教科書体 NK-B" panose="02020700000000000000" pitchFamily="18" charset="-128"/>
              <a:ea typeface="UD デジタル 教科書体 NK-B" panose="02020700000000000000" pitchFamily="18" charset="-128"/>
              <a:cs typeface="+mn-cs"/>
            </a:rPr>
            <a:t>台と</a:t>
          </a:r>
          <a:endParaRPr kumimoji="1" lang="en-US" altLang="ja-JP" sz="1800" b="0" i="0" u="none" strike="noStrike" kern="0" cap="none" spc="0" normalizeH="0" baseline="0" noProof="0">
            <a:ln>
              <a:noFill/>
            </a:ln>
            <a:solidFill>
              <a:sysClr val="windowText" lastClr="000000"/>
            </a:solidFill>
            <a:effectLst/>
            <a:uLnTx/>
            <a:uFillTx/>
            <a:latin typeface="UD デジタル 教科書体 NK-B" panose="02020700000000000000" pitchFamily="18" charset="-128"/>
            <a:ea typeface="UD デジタル 教科書体 NK-B" panose="02020700000000000000" pitchFamily="18"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800" b="0" i="0" u="none" strike="noStrike" kern="0" cap="none" spc="0" normalizeH="0" baseline="0" noProof="0">
              <a:ln>
                <a:noFill/>
              </a:ln>
              <a:solidFill>
                <a:sysClr val="windowText" lastClr="000000"/>
              </a:solidFill>
              <a:effectLst/>
              <a:uLnTx/>
              <a:uFillTx/>
              <a:latin typeface="UD デジタル 教科書体 NK-B" panose="02020700000000000000" pitchFamily="18" charset="-128"/>
              <a:ea typeface="UD デジタル 教科書体 NK-B" panose="02020700000000000000" pitchFamily="18" charset="-128"/>
              <a:cs typeface="+mn-cs"/>
            </a:rPr>
            <a:t>１台</a:t>
          </a:r>
          <a:r>
            <a:rPr kumimoji="1" lang="en-US" altLang="ja-JP" sz="1800" b="0" i="0" u="none" strike="noStrike" kern="0" cap="none" spc="0" normalizeH="0" baseline="0" noProof="0">
              <a:ln>
                <a:noFill/>
              </a:ln>
              <a:solidFill>
                <a:sysClr val="windowText" lastClr="000000"/>
              </a:solidFill>
              <a:effectLst/>
              <a:uLnTx/>
              <a:uFillTx/>
              <a:latin typeface="UD デジタル 教科書体 NK-B" panose="02020700000000000000" pitchFamily="18" charset="-128"/>
              <a:ea typeface="UD デジタル 教科書体 NK-B" panose="02020700000000000000" pitchFamily="18" charset="-128"/>
              <a:cs typeface="+mn-cs"/>
            </a:rPr>
            <a:t>12</a:t>
          </a:r>
          <a:r>
            <a:rPr kumimoji="1" lang="ja-JP" altLang="en-US" sz="1800" b="0" i="0" u="none" strike="noStrike" kern="0" cap="none" spc="0" normalizeH="0" baseline="0" noProof="0">
              <a:ln>
                <a:noFill/>
              </a:ln>
              <a:solidFill>
                <a:sysClr val="windowText" lastClr="000000"/>
              </a:solidFill>
              <a:effectLst/>
              <a:uLnTx/>
              <a:uFillTx/>
              <a:latin typeface="UD デジタル 教科書体 NK-B" panose="02020700000000000000" pitchFamily="18" charset="-128"/>
              <a:ea typeface="UD デジタル 教科書体 NK-B" panose="02020700000000000000" pitchFamily="18" charset="-128"/>
              <a:cs typeface="+mn-cs"/>
            </a:rPr>
            <a:t>万円のパソコンを５台導入する場合</a:t>
          </a:r>
          <a:endParaRPr kumimoji="1" lang="en-US" altLang="ja-JP" sz="1800" b="0" i="0" u="none" strike="noStrike" kern="0" cap="none" spc="0" normalizeH="0" baseline="0" noProof="0">
            <a:ln>
              <a:noFill/>
            </a:ln>
            <a:solidFill>
              <a:sysClr val="windowText" lastClr="000000"/>
            </a:solidFill>
            <a:effectLst/>
            <a:uLnTx/>
            <a:uFillTx/>
            <a:latin typeface="UD デジタル 教科書体 NK-B" panose="02020700000000000000" pitchFamily="18" charset="-128"/>
            <a:ea typeface="UD デジタル 教科書体 NK-B" panose="02020700000000000000" pitchFamily="18"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800" b="0" i="0" u="none" strike="noStrike" kern="0" cap="none" spc="0" normalizeH="0" baseline="0" noProof="0">
              <a:ln>
                <a:noFill/>
              </a:ln>
              <a:solidFill>
                <a:srgbClr val="FF0000"/>
              </a:solidFill>
              <a:effectLst/>
              <a:uLnTx/>
              <a:uFillTx/>
              <a:latin typeface="UD デジタル 教科書体 NK-B" panose="02020700000000000000" pitchFamily="18" charset="-128"/>
              <a:ea typeface="UD デジタル 教科書体 NK-B" panose="02020700000000000000" pitchFamily="18" charset="-128"/>
              <a:cs typeface="+mn-cs"/>
            </a:rPr>
            <a:t>＋</a:t>
          </a:r>
          <a:endParaRPr kumimoji="1" lang="en-US" altLang="ja-JP" sz="1800" b="0" i="0" u="none" strike="noStrike" kern="0" cap="none" spc="0" normalizeH="0" baseline="0" noProof="0">
            <a:ln>
              <a:noFill/>
            </a:ln>
            <a:solidFill>
              <a:srgbClr val="FF0000"/>
            </a:solidFill>
            <a:effectLst/>
            <a:uLnTx/>
            <a:uFillTx/>
            <a:latin typeface="UD デジタル 教科書体 NK-B" panose="02020700000000000000" pitchFamily="18" charset="-128"/>
            <a:ea typeface="UD デジタル 教科書体 NK-B" panose="02020700000000000000" pitchFamily="18"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800" b="0" i="0" u="none" strike="noStrike" kern="0" cap="none" spc="0" normalizeH="0" baseline="0" noProof="0">
              <a:ln>
                <a:noFill/>
              </a:ln>
              <a:solidFill>
                <a:sysClr val="windowText" lastClr="000000"/>
              </a:solidFill>
              <a:effectLst/>
              <a:uLnTx/>
              <a:uFillTx/>
              <a:latin typeface="UD デジタル 教科書体 NK-B" panose="02020700000000000000" pitchFamily="18" charset="-128"/>
              <a:ea typeface="UD デジタル 教科書体 NK-B" panose="02020700000000000000" pitchFamily="18" charset="-128"/>
              <a:cs typeface="+mn-cs"/>
            </a:rPr>
            <a:t>１台２万円のインカムを</a:t>
          </a:r>
          <a:r>
            <a:rPr kumimoji="1" lang="en-US" altLang="ja-JP" sz="1800" b="0" i="0" u="none" strike="noStrike" kern="0" cap="none" spc="0" normalizeH="0" baseline="0" noProof="0">
              <a:ln>
                <a:noFill/>
              </a:ln>
              <a:solidFill>
                <a:sysClr val="windowText" lastClr="000000"/>
              </a:solidFill>
              <a:effectLst/>
              <a:uLnTx/>
              <a:uFillTx/>
              <a:latin typeface="UD デジタル 教科書体 NK-B" panose="02020700000000000000" pitchFamily="18" charset="-128"/>
              <a:ea typeface="UD デジタル 教科書体 NK-B" panose="02020700000000000000" pitchFamily="18" charset="-128"/>
              <a:cs typeface="+mn-cs"/>
            </a:rPr>
            <a:t>50</a:t>
          </a:r>
          <a:r>
            <a:rPr kumimoji="1" lang="ja-JP" altLang="en-US" sz="1800" b="0" i="0" u="none" strike="noStrike" kern="0" cap="none" spc="0" normalizeH="0" baseline="0" noProof="0">
              <a:ln>
                <a:noFill/>
              </a:ln>
              <a:solidFill>
                <a:sysClr val="windowText" lastClr="000000"/>
              </a:solidFill>
              <a:effectLst/>
              <a:uLnTx/>
              <a:uFillTx/>
              <a:latin typeface="UD デジタル 教科書体 NK-B" panose="02020700000000000000" pitchFamily="18" charset="-128"/>
              <a:ea typeface="UD デジタル 教科書体 NK-B" panose="02020700000000000000" pitchFamily="18" charset="-128"/>
              <a:cs typeface="+mn-cs"/>
            </a:rPr>
            <a:t>台導入する場合</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352214</xdr:colOff>
      <xdr:row>59</xdr:row>
      <xdr:rowOff>51011</xdr:rowOff>
    </xdr:from>
    <xdr:to>
      <xdr:col>1</xdr:col>
      <xdr:colOff>516699</xdr:colOff>
      <xdr:row>59</xdr:row>
      <xdr:rowOff>249786</xdr:rowOff>
    </xdr:to>
    <xdr:pic>
      <xdr:nvPicPr>
        <xdr:cNvPr id="2" name="図 1">
          <a:extLst>
            <a:ext uri="{FF2B5EF4-FFF2-40B4-BE49-F238E27FC236}">
              <a16:creationId xmlns:a16="http://schemas.microsoft.com/office/drawing/2014/main" id="{4F7545BB-AB4D-4993-86BA-AB20CB43EB42}"/>
            </a:ext>
          </a:extLst>
        </xdr:cNvPr>
        <xdr:cNvPicPr>
          <a:picLocks noChangeAspect="1"/>
        </xdr:cNvPicPr>
      </xdr:nvPicPr>
      <xdr:blipFill>
        <a:blip xmlns:r="http://schemas.openxmlformats.org/officeDocument/2006/relationships" r:embed="rId1"/>
        <a:stretch>
          <a:fillRect/>
        </a:stretch>
      </xdr:blipFill>
      <xdr:spPr>
        <a:xfrm>
          <a:off x="1058969" y="16313996"/>
          <a:ext cx="158770" cy="191155"/>
        </a:xfrm>
        <a:prstGeom prst="rect">
          <a:avLst/>
        </a:prstGeom>
        <a:ln>
          <a:solidFill>
            <a:sysClr val="windowText" lastClr="000000"/>
          </a:solidFill>
        </a:ln>
      </xdr:spPr>
    </xdr:pic>
    <xdr:clientData/>
  </xdr:twoCellAnchor>
  <xdr:twoCellAnchor>
    <xdr:from>
      <xdr:col>0</xdr:col>
      <xdr:colOff>91440</xdr:colOff>
      <xdr:row>0</xdr:row>
      <xdr:rowOff>103928</xdr:rowOff>
    </xdr:from>
    <xdr:to>
      <xdr:col>2</xdr:col>
      <xdr:colOff>382507</xdr:colOff>
      <xdr:row>3</xdr:row>
      <xdr:rowOff>52917</xdr:rowOff>
    </xdr:to>
    <xdr:sp macro="" textlink="">
      <xdr:nvSpPr>
        <xdr:cNvPr id="3" name="テキスト ボックス 2">
          <a:extLst>
            <a:ext uri="{FF2B5EF4-FFF2-40B4-BE49-F238E27FC236}">
              <a16:creationId xmlns:a16="http://schemas.microsoft.com/office/drawing/2014/main" id="{E348EA79-D6F9-45A6-9374-F477EA347910}"/>
            </a:ext>
          </a:extLst>
        </xdr:cNvPr>
        <xdr:cNvSpPr txBox="1"/>
      </xdr:nvSpPr>
      <xdr:spPr>
        <a:xfrm>
          <a:off x="95250" y="102023"/>
          <a:ext cx="1696957" cy="640504"/>
        </a:xfrm>
        <a:prstGeom prst="roundRect">
          <a:avLst/>
        </a:prstGeom>
        <a:solidFill>
          <a:srgbClr val="CC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b="1"/>
            <a:t>手順</a:t>
          </a:r>
        </a:p>
      </xdr:txBody>
    </xdr:sp>
    <xdr:clientData/>
  </xdr:twoCellAnchor>
  <xdr:oneCellAnchor>
    <xdr:from>
      <xdr:col>10</xdr:col>
      <xdr:colOff>377503</xdr:colOff>
      <xdr:row>63</xdr:row>
      <xdr:rowOff>54277</xdr:rowOff>
    </xdr:from>
    <xdr:ext cx="156230" cy="165755"/>
    <xdr:pic>
      <xdr:nvPicPr>
        <xdr:cNvPr id="4" name="図 3">
          <a:extLst>
            <a:ext uri="{FF2B5EF4-FFF2-40B4-BE49-F238E27FC236}">
              <a16:creationId xmlns:a16="http://schemas.microsoft.com/office/drawing/2014/main" id="{F7A7C30D-B582-4D13-A330-B7F9BB6A248B}"/>
            </a:ext>
          </a:extLst>
        </xdr:cNvPr>
        <xdr:cNvPicPr>
          <a:picLocks noChangeAspect="1"/>
        </xdr:cNvPicPr>
      </xdr:nvPicPr>
      <xdr:blipFill>
        <a:blip xmlns:r="http://schemas.openxmlformats.org/officeDocument/2006/relationships" r:embed="rId1"/>
        <a:stretch>
          <a:fillRect/>
        </a:stretch>
      </xdr:blipFill>
      <xdr:spPr>
        <a:xfrm>
          <a:off x="7426003" y="17536462"/>
          <a:ext cx="156230" cy="165755"/>
        </a:xfrm>
        <a:prstGeom prst="rect">
          <a:avLst/>
        </a:prstGeom>
        <a:ln>
          <a:solidFill>
            <a:sysClr val="windowText" lastClr="000000"/>
          </a:solidFill>
        </a:ln>
      </xdr:spPr>
    </xdr:pic>
    <xdr:clientData/>
  </xdr:oneCellAnchor>
  <xdr:oneCellAnchor>
    <xdr:from>
      <xdr:col>2</xdr:col>
      <xdr:colOff>290233</xdr:colOff>
      <xdr:row>69</xdr:row>
      <xdr:rowOff>73540</xdr:rowOff>
    </xdr:from>
    <xdr:ext cx="156230" cy="165755"/>
    <xdr:pic>
      <xdr:nvPicPr>
        <xdr:cNvPr id="5" name="図 4">
          <a:extLst>
            <a:ext uri="{FF2B5EF4-FFF2-40B4-BE49-F238E27FC236}">
              <a16:creationId xmlns:a16="http://schemas.microsoft.com/office/drawing/2014/main" id="{870F0661-3D85-4027-9912-88A09BE7B238}"/>
            </a:ext>
          </a:extLst>
        </xdr:cNvPr>
        <xdr:cNvPicPr>
          <a:picLocks noChangeAspect="1"/>
        </xdr:cNvPicPr>
      </xdr:nvPicPr>
      <xdr:blipFill>
        <a:blip xmlns:r="http://schemas.openxmlformats.org/officeDocument/2006/relationships" r:embed="rId1"/>
        <a:stretch>
          <a:fillRect/>
        </a:stretch>
      </xdr:blipFill>
      <xdr:spPr>
        <a:xfrm>
          <a:off x="1696123" y="19380715"/>
          <a:ext cx="156230" cy="165755"/>
        </a:xfrm>
        <a:prstGeom prst="rect">
          <a:avLst/>
        </a:prstGeom>
        <a:ln>
          <a:solidFill>
            <a:sysClr val="windowText" lastClr="000000"/>
          </a:solidFill>
        </a:ln>
      </xdr:spPr>
    </xdr:pic>
    <xdr:clientData/>
  </xdr:oneCellAnchor>
  <xdr:oneCellAnchor>
    <xdr:from>
      <xdr:col>12</xdr:col>
      <xdr:colOff>65281</xdr:colOff>
      <xdr:row>72</xdr:row>
      <xdr:rowOff>56394</xdr:rowOff>
    </xdr:from>
    <xdr:ext cx="156230" cy="165755"/>
    <xdr:pic>
      <xdr:nvPicPr>
        <xdr:cNvPr id="6" name="図 5">
          <a:extLst>
            <a:ext uri="{FF2B5EF4-FFF2-40B4-BE49-F238E27FC236}">
              <a16:creationId xmlns:a16="http://schemas.microsoft.com/office/drawing/2014/main" id="{A8F8BCBE-DCC2-48F1-BFB5-2D4E518A4E0B}"/>
            </a:ext>
          </a:extLst>
        </xdr:cNvPr>
        <xdr:cNvPicPr>
          <a:picLocks noChangeAspect="1"/>
        </xdr:cNvPicPr>
      </xdr:nvPicPr>
      <xdr:blipFill>
        <a:blip xmlns:r="http://schemas.openxmlformats.org/officeDocument/2006/relationships" r:embed="rId1"/>
        <a:stretch>
          <a:fillRect/>
        </a:stretch>
      </xdr:blipFill>
      <xdr:spPr>
        <a:xfrm>
          <a:off x="8521576" y="20281779"/>
          <a:ext cx="156230" cy="165755"/>
        </a:xfrm>
        <a:prstGeom prst="rect">
          <a:avLst/>
        </a:prstGeom>
        <a:ln>
          <a:solidFill>
            <a:sysClr val="windowText" lastClr="000000"/>
          </a:solidFill>
        </a:ln>
      </xdr:spPr>
    </xdr:pic>
    <xdr:clientData/>
  </xdr:oneCellAnchor>
  <xdr:oneCellAnchor>
    <xdr:from>
      <xdr:col>1</xdr:col>
      <xdr:colOff>375871</xdr:colOff>
      <xdr:row>93</xdr:row>
      <xdr:rowOff>63500</xdr:rowOff>
    </xdr:from>
    <xdr:ext cx="158135" cy="190520"/>
    <xdr:pic>
      <xdr:nvPicPr>
        <xdr:cNvPr id="7" name="図 6">
          <a:extLst>
            <a:ext uri="{FF2B5EF4-FFF2-40B4-BE49-F238E27FC236}">
              <a16:creationId xmlns:a16="http://schemas.microsoft.com/office/drawing/2014/main" id="{E93196D7-B573-4A0A-A850-F083261B9922}"/>
            </a:ext>
          </a:extLst>
        </xdr:cNvPr>
        <xdr:cNvPicPr>
          <a:picLocks noChangeAspect="1"/>
        </xdr:cNvPicPr>
      </xdr:nvPicPr>
      <xdr:blipFill>
        <a:blip xmlns:r="http://schemas.openxmlformats.org/officeDocument/2006/relationships" r:embed="rId1"/>
        <a:stretch>
          <a:fillRect/>
        </a:stretch>
      </xdr:blipFill>
      <xdr:spPr>
        <a:xfrm>
          <a:off x="1078816" y="26739215"/>
          <a:ext cx="158135" cy="190520"/>
        </a:xfrm>
        <a:prstGeom prst="rect">
          <a:avLst/>
        </a:prstGeom>
        <a:ln>
          <a:solidFill>
            <a:sysClr val="windowText" lastClr="000000"/>
          </a:solidFill>
        </a:ln>
      </xdr:spPr>
    </xdr:pic>
    <xdr:clientData/>
  </xdr:oneCellAnchor>
  <xdr:twoCellAnchor>
    <xdr:from>
      <xdr:col>2</xdr:col>
      <xdr:colOff>171948</xdr:colOff>
      <xdr:row>105</xdr:row>
      <xdr:rowOff>30015</xdr:rowOff>
    </xdr:from>
    <xdr:to>
      <xdr:col>3</xdr:col>
      <xdr:colOff>349287</xdr:colOff>
      <xdr:row>109</xdr:row>
      <xdr:rowOff>260979</xdr:rowOff>
    </xdr:to>
    <xdr:sp macro="" textlink="">
      <xdr:nvSpPr>
        <xdr:cNvPr id="8" name="正方形/長方形 7">
          <a:extLst>
            <a:ext uri="{FF2B5EF4-FFF2-40B4-BE49-F238E27FC236}">
              <a16:creationId xmlns:a16="http://schemas.microsoft.com/office/drawing/2014/main" id="{FD85EEF7-98E8-4653-9D96-18743320DEA8}"/>
            </a:ext>
          </a:extLst>
        </xdr:cNvPr>
        <xdr:cNvSpPr/>
      </xdr:nvSpPr>
      <xdr:spPr>
        <a:xfrm>
          <a:off x="1577838" y="30365235"/>
          <a:ext cx="887904" cy="1450164"/>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4000" b="1">
              <a:solidFill>
                <a:srgbClr val="FF0000"/>
              </a:solidFill>
            </a:rPr>
            <a:t>③</a:t>
          </a:r>
        </a:p>
      </xdr:txBody>
    </xdr:sp>
    <xdr:clientData/>
  </xdr:twoCellAnchor>
  <xdr:twoCellAnchor>
    <xdr:from>
      <xdr:col>0</xdr:col>
      <xdr:colOff>91553</xdr:colOff>
      <xdr:row>100</xdr:row>
      <xdr:rowOff>302335</xdr:rowOff>
    </xdr:from>
    <xdr:to>
      <xdr:col>14</xdr:col>
      <xdr:colOff>203611</xdr:colOff>
      <xdr:row>121</xdr:row>
      <xdr:rowOff>130660</xdr:rowOff>
    </xdr:to>
    <xdr:grpSp>
      <xdr:nvGrpSpPr>
        <xdr:cNvPr id="9" name="グループ化 8">
          <a:extLst>
            <a:ext uri="{FF2B5EF4-FFF2-40B4-BE49-F238E27FC236}">
              <a16:creationId xmlns:a16="http://schemas.microsoft.com/office/drawing/2014/main" id="{5C6EBDE5-F45E-4823-882B-3325EB66EB61}"/>
            </a:ext>
          </a:extLst>
        </xdr:cNvPr>
        <xdr:cNvGrpSpPr/>
      </xdr:nvGrpSpPr>
      <xdr:grpSpPr>
        <a:xfrm>
          <a:off x="91553" y="29112659"/>
          <a:ext cx="9995646" cy="6182060"/>
          <a:chOff x="91553" y="28843717"/>
          <a:chExt cx="10258872" cy="6459657"/>
        </a:xfrm>
      </xdr:grpSpPr>
      <xdr:pic>
        <xdr:nvPicPr>
          <xdr:cNvPr id="10" name="図 9">
            <a:extLst>
              <a:ext uri="{FF2B5EF4-FFF2-40B4-BE49-F238E27FC236}">
                <a16:creationId xmlns:a16="http://schemas.microsoft.com/office/drawing/2014/main" id="{07BD6DA7-81CC-4C85-9AC2-3B8C183C4BFB}"/>
              </a:ext>
            </a:extLst>
          </xdr:cNvPr>
          <xdr:cNvPicPr>
            <a:picLocks noChangeAspect="1"/>
          </xdr:cNvPicPr>
        </xdr:nvPicPr>
        <xdr:blipFill>
          <a:blip xmlns:r="http://schemas.openxmlformats.org/officeDocument/2006/relationships" r:embed="rId2"/>
          <a:stretch>
            <a:fillRect/>
          </a:stretch>
        </xdr:blipFill>
        <xdr:spPr>
          <a:xfrm>
            <a:off x="91553" y="28843717"/>
            <a:ext cx="10258872" cy="6459657"/>
          </a:xfrm>
          <a:prstGeom prst="rect">
            <a:avLst/>
          </a:prstGeom>
        </xdr:spPr>
      </xdr:pic>
      <xdr:sp macro="" textlink="">
        <xdr:nvSpPr>
          <xdr:cNvPr id="11" name="正方形/長方形 10">
            <a:extLst>
              <a:ext uri="{FF2B5EF4-FFF2-40B4-BE49-F238E27FC236}">
                <a16:creationId xmlns:a16="http://schemas.microsoft.com/office/drawing/2014/main" id="{FF58B55A-FD9B-47A9-88FF-096EF3784324}"/>
              </a:ext>
            </a:extLst>
          </xdr:cNvPr>
          <xdr:cNvSpPr/>
        </xdr:nvSpPr>
        <xdr:spPr>
          <a:xfrm>
            <a:off x="130672" y="30104697"/>
            <a:ext cx="1412193" cy="1435490"/>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4000" b="1">
                <a:solidFill>
                  <a:srgbClr val="FF0000"/>
                </a:solidFill>
              </a:rPr>
              <a:t>①</a:t>
            </a:r>
          </a:p>
        </xdr:txBody>
      </xdr:sp>
      <xdr:sp macro="" textlink="">
        <xdr:nvSpPr>
          <xdr:cNvPr id="12" name="正方形/長方形 11">
            <a:extLst>
              <a:ext uri="{FF2B5EF4-FFF2-40B4-BE49-F238E27FC236}">
                <a16:creationId xmlns:a16="http://schemas.microsoft.com/office/drawing/2014/main" id="{1518B7EA-2DF0-4078-94D3-3701DE5FD562}"/>
              </a:ext>
            </a:extLst>
          </xdr:cNvPr>
          <xdr:cNvSpPr/>
        </xdr:nvSpPr>
        <xdr:spPr>
          <a:xfrm>
            <a:off x="141208" y="32859731"/>
            <a:ext cx="1401659" cy="2257466"/>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4000" b="1">
                <a:solidFill>
                  <a:srgbClr val="FF0000"/>
                </a:solidFill>
              </a:rPr>
              <a:t>①</a:t>
            </a:r>
          </a:p>
        </xdr:txBody>
      </xdr:sp>
      <xdr:sp macro="" textlink="">
        <xdr:nvSpPr>
          <xdr:cNvPr id="13" name="正方形/長方形 12">
            <a:extLst>
              <a:ext uri="{FF2B5EF4-FFF2-40B4-BE49-F238E27FC236}">
                <a16:creationId xmlns:a16="http://schemas.microsoft.com/office/drawing/2014/main" id="{5F16FBEA-ABFD-4B81-8914-E562DB69EFD4}"/>
              </a:ext>
            </a:extLst>
          </xdr:cNvPr>
          <xdr:cNvSpPr/>
        </xdr:nvSpPr>
        <xdr:spPr>
          <a:xfrm>
            <a:off x="1536977" y="32864513"/>
            <a:ext cx="885115" cy="2247172"/>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4000" b="1">
                <a:solidFill>
                  <a:srgbClr val="FF0000"/>
                </a:solidFill>
              </a:rPr>
              <a:t>②</a:t>
            </a:r>
          </a:p>
        </xdr:txBody>
      </xdr:sp>
      <xdr:sp macro="" textlink="">
        <xdr:nvSpPr>
          <xdr:cNvPr id="14" name="正方形/長方形 13">
            <a:extLst>
              <a:ext uri="{FF2B5EF4-FFF2-40B4-BE49-F238E27FC236}">
                <a16:creationId xmlns:a16="http://schemas.microsoft.com/office/drawing/2014/main" id="{F17EC2A9-FB7A-4ACD-BFA1-F204788DC2AF}"/>
              </a:ext>
            </a:extLst>
          </xdr:cNvPr>
          <xdr:cNvSpPr/>
        </xdr:nvSpPr>
        <xdr:spPr>
          <a:xfrm>
            <a:off x="2435120" y="32869185"/>
            <a:ext cx="985621" cy="2250161"/>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4000" b="1">
                <a:solidFill>
                  <a:srgbClr val="FF0000"/>
                </a:solidFill>
              </a:rPr>
              <a:t>③</a:t>
            </a:r>
          </a:p>
        </xdr:txBody>
      </xdr:sp>
      <xdr:sp macro="" textlink="">
        <xdr:nvSpPr>
          <xdr:cNvPr id="15" name="正方形/長方形 14">
            <a:extLst>
              <a:ext uri="{FF2B5EF4-FFF2-40B4-BE49-F238E27FC236}">
                <a16:creationId xmlns:a16="http://schemas.microsoft.com/office/drawing/2014/main" id="{5B74F999-290C-4275-8A02-FCCC9CE50638}"/>
              </a:ext>
            </a:extLst>
          </xdr:cNvPr>
          <xdr:cNvSpPr/>
        </xdr:nvSpPr>
        <xdr:spPr>
          <a:xfrm>
            <a:off x="2489105" y="30103012"/>
            <a:ext cx="966886" cy="1398727"/>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4000" b="1">
                <a:solidFill>
                  <a:srgbClr val="FF0000"/>
                </a:solidFill>
              </a:rPr>
              <a:t>④</a:t>
            </a:r>
          </a:p>
        </xdr:txBody>
      </xdr:sp>
      <xdr:sp macro="" textlink="">
        <xdr:nvSpPr>
          <xdr:cNvPr id="16" name="正方形/長方形 15">
            <a:extLst>
              <a:ext uri="{FF2B5EF4-FFF2-40B4-BE49-F238E27FC236}">
                <a16:creationId xmlns:a16="http://schemas.microsoft.com/office/drawing/2014/main" id="{6621FD28-01B6-4C8F-A14A-347EF4B3F7A6}"/>
              </a:ext>
            </a:extLst>
          </xdr:cNvPr>
          <xdr:cNvSpPr/>
        </xdr:nvSpPr>
        <xdr:spPr>
          <a:xfrm>
            <a:off x="3412230" y="32865010"/>
            <a:ext cx="4366557" cy="2269241"/>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4000" b="1">
                <a:solidFill>
                  <a:srgbClr val="FF0000"/>
                </a:solidFill>
              </a:rPr>
              <a:t>④</a:t>
            </a:r>
          </a:p>
        </xdr:txBody>
      </xdr:sp>
      <xdr:sp macro="" textlink="">
        <xdr:nvSpPr>
          <xdr:cNvPr id="17" name="正方形/長方形 16">
            <a:extLst>
              <a:ext uri="{FF2B5EF4-FFF2-40B4-BE49-F238E27FC236}">
                <a16:creationId xmlns:a16="http://schemas.microsoft.com/office/drawing/2014/main" id="{C4DB767B-B49E-4329-B444-42FC555958AE}"/>
              </a:ext>
            </a:extLst>
          </xdr:cNvPr>
          <xdr:cNvSpPr/>
        </xdr:nvSpPr>
        <xdr:spPr>
          <a:xfrm>
            <a:off x="3473824" y="30114016"/>
            <a:ext cx="1525669" cy="1398118"/>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4000" b="1">
                <a:solidFill>
                  <a:srgbClr val="FF0000"/>
                </a:solidFill>
              </a:rPr>
              <a:t>⑤</a:t>
            </a:r>
          </a:p>
        </xdr:txBody>
      </xdr:sp>
      <xdr:sp macro="" textlink="">
        <xdr:nvSpPr>
          <xdr:cNvPr id="18" name="正方形/長方形 17">
            <a:extLst>
              <a:ext uri="{FF2B5EF4-FFF2-40B4-BE49-F238E27FC236}">
                <a16:creationId xmlns:a16="http://schemas.microsoft.com/office/drawing/2014/main" id="{6D047646-791B-4EDC-8A76-EB62916D2661}"/>
              </a:ext>
            </a:extLst>
          </xdr:cNvPr>
          <xdr:cNvSpPr/>
        </xdr:nvSpPr>
        <xdr:spPr>
          <a:xfrm>
            <a:off x="8804867" y="32853936"/>
            <a:ext cx="1325476" cy="2259370"/>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4000" b="1">
                <a:solidFill>
                  <a:srgbClr val="FF0000"/>
                </a:solidFill>
              </a:rPr>
              <a:t>⑥</a:t>
            </a:r>
          </a:p>
        </xdr:txBody>
      </xdr:sp>
    </xdr:grpSp>
    <xdr:clientData/>
  </xdr:twoCellAnchor>
  <xdr:oneCellAnchor>
    <xdr:from>
      <xdr:col>1</xdr:col>
      <xdr:colOff>316692</xdr:colOff>
      <xdr:row>126</xdr:row>
      <xdr:rowOff>41709</xdr:rowOff>
    </xdr:from>
    <xdr:ext cx="158135" cy="190520"/>
    <xdr:pic>
      <xdr:nvPicPr>
        <xdr:cNvPr id="19" name="図 18">
          <a:extLst>
            <a:ext uri="{FF2B5EF4-FFF2-40B4-BE49-F238E27FC236}">
              <a16:creationId xmlns:a16="http://schemas.microsoft.com/office/drawing/2014/main" id="{825ED16D-5544-406A-9F32-F8E9019AE6DD}"/>
            </a:ext>
          </a:extLst>
        </xdr:cNvPr>
        <xdr:cNvPicPr>
          <a:picLocks noChangeAspect="1"/>
        </xdr:cNvPicPr>
      </xdr:nvPicPr>
      <xdr:blipFill>
        <a:blip xmlns:r="http://schemas.openxmlformats.org/officeDocument/2006/relationships" r:embed="rId1"/>
        <a:stretch>
          <a:fillRect/>
        </a:stretch>
      </xdr:blipFill>
      <xdr:spPr>
        <a:xfrm>
          <a:off x="1025352" y="36655809"/>
          <a:ext cx="158135" cy="190520"/>
        </a:xfrm>
        <a:prstGeom prst="rect">
          <a:avLst/>
        </a:prstGeom>
        <a:ln>
          <a:solidFill>
            <a:sysClr val="windowText" lastClr="000000"/>
          </a:solidFill>
        </a:ln>
      </xdr:spPr>
    </xdr:pic>
    <xdr:clientData/>
  </xdr:oneCellAnchor>
  <xdr:oneCellAnchor>
    <xdr:from>
      <xdr:col>8</xdr:col>
      <xdr:colOff>298949</xdr:colOff>
      <xdr:row>122</xdr:row>
      <xdr:rowOff>73538</xdr:rowOff>
    </xdr:from>
    <xdr:ext cx="156230" cy="165755"/>
    <xdr:pic>
      <xdr:nvPicPr>
        <xdr:cNvPr id="20" name="図 19">
          <a:extLst>
            <a:ext uri="{FF2B5EF4-FFF2-40B4-BE49-F238E27FC236}">
              <a16:creationId xmlns:a16="http://schemas.microsoft.com/office/drawing/2014/main" id="{C16D9735-F0AD-48AF-8ADD-360046D80E64}"/>
            </a:ext>
          </a:extLst>
        </xdr:cNvPr>
        <xdr:cNvPicPr>
          <a:picLocks noChangeAspect="1"/>
        </xdr:cNvPicPr>
      </xdr:nvPicPr>
      <xdr:blipFill>
        <a:blip xmlns:r="http://schemas.openxmlformats.org/officeDocument/2006/relationships" r:embed="rId1"/>
        <a:stretch>
          <a:fillRect/>
        </a:stretch>
      </xdr:blipFill>
      <xdr:spPr>
        <a:xfrm>
          <a:off x="5935844" y="35468438"/>
          <a:ext cx="156230" cy="165755"/>
        </a:xfrm>
        <a:prstGeom prst="rect">
          <a:avLst/>
        </a:prstGeom>
        <a:ln>
          <a:solidFill>
            <a:sysClr val="windowText" lastClr="000000"/>
          </a:solidFill>
        </a:ln>
      </xdr:spPr>
    </xdr:pic>
    <xdr:clientData/>
  </xdr:oneCellAnchor>
  <xdr:oneCellAnchor>
    <xdr:from>
      <xdr:col>10</xdr:col>
      <xdr:colOff>124125</xdr:colOff>
      <xdr:row>124</xdr:row>
      <xdr:rowOff>51127</xdr:rowOff>
    </xdr:from>
    <xdr:ext cx="156230" cy="165755"/>
    <xdr:pic>
      <xdr:nvPicPr>
        <xdr:cNvPr id="21" name="図 20">
          <a:extLst>
            <a:ext uri="{FF2B5EF4-FFF2-40B4-BE49-F238E27FC236}">
              <a16:creationId xmlns:a16="http://schemas.microsoft.com/office/drawing/2014/main" id="{E1A8D519-8797-4D7D-A46E-A7DA98B9E81B}"/>
            </a:ext>
          </a:extLst>
        </xdr:cNvPr>
        <xdr:cNvPicPr>
          <a:picLocks noChangeAspect="1"/>
        </xdr:cNvPicPr>
      </xdr:nvPicPr>
      <xdr:blipFill>
        <a:blip xmlns:r="http://schemas.openxmlformats.org/officeDocument/2006/relationships" r:embed="rId1"/>
        <a:stretch>
          <a:fillRect/>
        </a:stretch>
      </xdr:blipFill>
      <xdr:spPr>
        <a:xfrm>
          <a:off x="7174530" y="36059437"/>
          <a:ext cx="156230" cy="165755"/>
        </a:xfrm>
        <a:prstGeom prst="rect">
          <a:avLst/>
        </a:prstGeom>
        <a:ln>
          <a:solidFill>
            <a:sysClr val="windowText" lastClr="000000"/>
          </a:solidFill>
        </a:ln>
      </xdr:spPr>
    </xdr:pic>
    <xdr:clientData/>
  </xdr:oneCellAnchor>
  <xdr:twoCellAnchor>
    <xdr:from>
      <xdr:col>0</xdr:col>
      <xdr:colOff>84156</xdr:colOff>
      <xdr:row>134</xdr:row>
      <xdr:rowOff>46728</xdr:rowOff>
    </xdr:from>
    <xdr:to>
      <xdr:col>14</xdr:col>
      <xdr:colOff>463760</xdr:colOff>
      <xdr:row>139</xdr:row>
      <xdr:rowOff>78440</xdr:rowOff>
    </xdr:to>
    <xdr:grpSp>
      <xdr:nvGrpSpPr>
        <xdr:cNvPr id="22" name="グループ化 21">
          <a:extLst>
            <a:ext uri="{FF2B5EF4-FFF2-40B4-BE49-F238E27FC236}">
              <a16:creationId xmlns:a16="http://schemas.microsoft.com/office/drawing/2014/main" id="{B3458F60-AB40-4AFF-A7C4-CAD28CABC904}"/>
            </a:ext>
          </a:extLst>
        </xdr:cNvPr>
        <xdr:cNvGrpSpPr/>
      </xdr:nvGrpSpPr>
      <xdr:grpSpPr>
        <a:xfrm>
          <a:off x="84156" y="39020787"/>
          <a:ext cx="10263192" cy="1544506"/>
          <a:chOff x="97267" y="38230661"/>
          <a:chExt cx="10255572" cy="1554031"/>
        </a:xfrm>
      </xdr:grpSpPr>
      <xdr:pic>
        <xdr:nvPicPr>
          <xdr:cNvPr id="23" name="図 22">
            <a:extLst>
              <a:ext uri="{FF2B5EF4-FFF2-40B4-BE49-F238E27FC236}">
                <a16:creationId xmlns:a16="http://schemas.microsoft.com/office/drawing/2014/main" id="{66ECDE58-91F7-4393-8D6C-0BB66D63AE54}"/>
              </a:ext>
            </a:extLst>
          </xdr:cNvPr>
          <xdr:cNvPicPr>
            <a:picLocks noChangeAspect="1"/>
          </xdr:cNvPicPr>
        </xdr:nvPicPr>
        <xdr:blipFill>
          <a:blip xmlns:r="http://schemas.openxmlformats.org/officeDocument/2006/relationships" r:embed="rId3"/>
          <a:stretch>
            <a:fillRect/>
          </a:stretch>
        </xdr:blipFill>
        <xdr:spPr>
          <a:xfrm>
            <a:off x="97267" y="38230661"/>
            <a:ext cx="10255572" cy="1554031"/>
          </a:xfrm>
          <a:prstGeom prst="rect">
            <a:avLst/>
          </a:prstGeom>
        </xdr:spPr>
      </xdr:pic>
      <xdr:sp macro="" textlink="">
        <xdr:nvSpPr>
          <xdr:cNvPr id="24" name="正方形/長方形 23">
            <a:extLst>
              <a:ext uri="{FF2B5EF4-FFF2-40B4-BE49-F238E27FC236}">
                <a16:creationId xmlns:a16="http://schemas.microsoft.com/office/drawing/2014/main" id="{D1A78680-E7F3-46FD-9A66-190C90EEBF09}"/>
              </a:ext>
            </a:extLst>
          </xdr:cNvPr>
          <xdr:cNvSpPr/>
        </xdr:nvSpPr>
        <xdr:spPr>
          <a:xfrm>
            <a:off x="3404198" y="38987591"/>
            <a:ext cx="566494" cy="559873"/>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800" b="1">
                <a:solidFill>
                  <a:srgbClr val="FF0000"/>
                </a:solidFill>
              </a:rPr>
              <a:t>①</a:t>
            </a:r>
          </a:p>
        </xdr:txBody>
      </xdr:sp>
      <xdr:sp macro="" textlink="">
        <xdr:nvSpPr>
          <xdr:cNvPr id="25" name="正方形/長方形 24">
            <a:extLst>
              <a:ext uri="{FF2B5EF4-FFF2-40B4-BE49-F238E27FC236}">
                <a16:creationId xmlns:a16="http://schemas.microsoft.com/office/drawing/2014/main" id="{2D725050-5BF1-46C8-AE14-73554DEC17B8}"/>
              </a:ext>
            </a:extLst>
          </xdr:cNvPr>
          <xdr:cNvSpPr/>
        </xdr:nvSpPr>
        <xdr:spPr>
          <a:xfrm>
            <a:off x="3989294" y="38970250"/>
            <a:ext cx="2418791" cy="584611"/>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800" b="1">
                <a:solidFill>
                  <a:srgbClr val="FF0000"/>
                </a:solidFill>
              </a:rPr>
              <a:t>②</a:t>
            </a:r>
          </a:p>
        </xdr:txBody>
      </xdr:sp>
    </xdr:grpSp>
    <xdr:clientData/>
  </xdr:twoCellAnchor>
  <xdr:oneCellAnchor>
    <xdr:from>
      <xdr:col>1</xdr:col>
      <xdr:colOff>339103</xdr:colOff>
      <xdr:row>141</xdr:row>
      <xdr:rowOff>43616</xdr:rowOff>
    </xdr:from>
    <xdr:ext cx="161945" cy="194330"/>
    <xdr:pic>
      <xdr:nvPicPr>
        <xdr:cNvPr id="26" name="図 25">
          <a:extLst>
            <a:ext uri="{FF2B5EF4-FFF2-40B4-BE49-F238E27FC236}">
              <a16:creationId xmlns:a16="http://schemas.microsoft.com/office/drawing/2014/main" id="{CFFFCC70-C2E0-40D8-9A52-499B89819A58}"/>
            </a:ext>
          </a:extLst>
        </xdr:cNvPr>
        <xdr:cNvPicPr>
          <a:picLocks noChangeAspect="1"/>
        </xdr:cNvPicPr>
      </xdr:nvPicPr>
      <xdr:blipFill>
        <a:blip xmlns:r="http://schemas.openxmlformats.org/officeDocument/2006/relationships" r:embed="rId1"/>
        <a:stretch>
          <a:fillRect/>
        </a:stretch>
      </xdr:blipFill>
      <xdr:spPr>
        <a:xfrm>
          <a:off x="1043953" y="41231621"/>
          <a:ext cx="161945" cy="194330"/>
        </a:xfrm>
        <a:prstGeom prst="rect">
          <a:avLst/>
        </a:prstGeom>
        <a:ln>
          <a:solidFill>
            <a:sysClr val="windowText" lastClr="000000"/>
          </a:solidFill>
        </a:ln>
      </xdr:spPr>
    </xdr:pic>
    <xdr:clientData/>
  </xdr:oneCellAnchor>
  <xdr:oneCellAnchor>
    <xdr:from>
      <xdr:col>4</xdr:col>
      <xdr:colOff>647141</xdr:colOff>
      <xdr:row>13</xdr:row>
      <xdr:rowOff>62957</xdr:rowOff>
    </xdr:from>
    <xdr:ext cx="156230" cy="165755"/>
    <xdr:pic>
      <xdr:nvPicPr>
        <xdr:cNvPr id="27" name="図 26">
          <a:extLst>
            <a:ext uri="{FF2B5EF4-FFF2-40B4-BE49-F238E27FC236}">
              <a16:creationId xmlns:a16="http://schemas.microsoft.com/office/drawing/2014/main" id="{F2E05CC4-F741-4A88-B9A1-BBBFB985DD60}"/>
            </a:ext>
          </a:extLst>
        </xdr:cNvPr>
        <xdr:cNvPicPr>
          <a:picLocks noChangeAspect="1"/>
        </xdr:cNvPicPr>
      </xdr:nvPicPr>
      <xdr:blipFill>
        <a:blip xmlns:r="http://schemas.openxmlformats.org/officeDocument/2006/relationships" r:embed="rId1"/>
        <a:stretch>
          <a:fillRect/>
        </a:stretch>
      </xdr:blipFill>
      <xdr:spPr>
        <a:xfrm>
          <a:off x="3466541" y="3716747"/>
          <a:ext cx="156230" cy="165755"/>
        </a:xfrm>
        <a:prstGeom prst="rect">
          <a:avLst/>
        </a:prstGeom>
        <a:ln>
          <a:solidFill>
            <a:sysClr val="windowText" lastClr="000000"/>
          </a:solidFill>
        </a:ln>
      </xdr:spPr>
    </xdr:pic>
    <xdr:clientData/>
  </xdr:oneCellAnchor>
  <xdr:twoCellAnchor editAs="oneCell">
    <xdr:from>
      <xdr:col>0</xdr:col>
      <xdr:colOff>127000</xdr:colOff>
      <xdr:row>31</xdr:row>
      <xdr:rowOff>52916</xdr:rowOff>
    </xdr:from>
    <xdr:to>
      <xdr:col>11</xdr:col>
      <xdr:colOff>92409</xdr:colOff>
      <xdr:row>32</xdr:row>
      <xdr:rowOff>245914</xdr:rowOff>
    </xdr:to>
    <xdr:pic>
      <xdr:nvPicPr>
        <xdr:cNvPr id="28" name="図 27">
          <a:extLst>
            <a:ext uri="{FF2B5EF4-FFF2-40B4-BE49-F238E27FC236}">
              <a16:creationId xmlns:a16="http://schemas.microsoft.com/office/drawing/2014/main" id="{085EA018-BAD9-402D-AF56-5A3A4E71CE92}"/>
            </a:ext>
          </a:extLst>
        </xdr:cNvPr>
        <xdr:cNvPicPr>
          <a:picLocks noChangeAspect="1"/>
        </xdr:cNvPicPr>
      </xdr:nvPicPr>
      <xdr:blipFill>
        <a:blip xmlns:r="http://schemas.openxmlformats.org/officeDocument/2006/relationships" r:embed="rId4"/>
        <a:stretch>
          <a:fillRect/>
        </a:stretch>
      </xdr:blipFill>
      <xdr:spPr>
        <a:xfrm>
          <a:off x="130810" y="9381701"/>
          <a:ext cx="7718759" cy="497798"/>
        </a:xfrm>
        <a:prstGeom prst="rect">
          <a:avLst/>
        </a:prstGeom>
      </xdr:spPr>
    </xdr:pic>
    <xdr:clientData/>
  </xdr:twoCellAnchor>
  <xdr:twoCellAnchor>
    <xdr:from>
      <xdr:col>1</xdr:col>
      <xdr:colOff>2390</xdr:colOff>
      <xdr:row>31</xdr:row>
      <xdr:rowOff>89324</xdr:rowOff>
    </xdr:from>
    <xdr:to>
      <xdr:col>6</xdr:col>
      <xdr:colOff>560917</xdr:colOff>
      <xdr:row>32</xdr:row>
      <xdr:rowOff>232833</xdr:rowOff>
    </xdr:to>
    <xdr:sp macro="" textlink="">
      <xdr:nvSpPr>
        <xdr:cNvPr id="29" name="正方形/長方形 28">
          <a:extLst>
            <a:ext uri="{FF2B5EF4-FFF2-40B4-BE49-F238E27FC236}">
              <a16:creationId xmlns:a16="http://schemas.microsoft.com/office/drawing/2014/main" id="{4BAB1E4A-88B3-44BB-85A0-92233A6A6194}"/>
            </a:ext>
          </a:extLst>
        </xdr:cNvPr>
        <xdr:cNvSpPr/>
      </xdr:nvSpPr>
      <xdr:spPr>
        <a:xfrm>
          <a:off x="707240" y="9418109"/>
          <a:ext cx="4080872" cy="446404"/>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3200" b="1">
              <a:solidFill>
                <a:srgbClr val="FF0000"/>
              </a:solidFill>
            </a:rPr>
            <a:t>①</a:t>
          </a:r>
        </a:p>
      </xdr:txBody>
    </xdr:sp>
    <xdr:clientData/>
  </xdr:twoCellAnchor>
  <xdr:twoCellAnchor>
    <xdr:from>
      <xdr:col>8</xdr:col>
      <xdr:colOff>1</xdr:colOff>
      <xdr:row>31</xdr:row>
      <xdr:rowOff>86571</xdr:rowOff>
    </xdr:from>
    <xdr:to>
      <xdr:col>11</xdr:col>
      <xdr:colOff>63501</xdr:colOff>
      <xdr:row>32</xdr:row>
      <xdr:rowOff>243415</xdr:rowOff>
    </xdr:to>
    <xdr:sp macro="" textlink="">
      <xdr:nvSpPr>
        <xdr:cNvPr id="30" name="正方形/長方形 29">
          <a:extLst>
            <a:ext uri="{FF2B5EF4-FFF2-40B4-BE49-F238E27FC236}">
              <a16:creationId xmlns:a16="http://schemas.microsoft.com/office/drawing/2014/main" id="{B8B787DD-8266-4003-A0BC-2931D6FEF763}"/>
            </a:ext>
          </a:extLst>
        </xdr:cNvPr>
        <xdr:cNvSpPr/>
      </xdr:nvSpPr>
      <xdr:spPr>
        <a:xfrm>
          <a:off x="5638801" y="9413451"/>
          <a:ext cx="2174240" cy="463549"/>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3200" b="1">
              <a:solidFill>
                <a:srgbClr val="FF0000"/>
              </a:solidFill>
            </a:rPr>
            <a:t>②</a:t>
          </a:r>
          <a:endParaRPr kumimoji="1" lang="ja-JP" altLang="en-US" sz="3600" b="1">
            <a:solidFill>
              <a:srgbClr val="FF0000"/>
            </a:solidFill>
          </a:endParaRPr>
        </a:p>
      </xdr:txBody>
    </xdr:sp>
    <xdr:clientData/>
  </xdr:twoCellAnchor>
  <xdr:oneCellAnchor>
    <xdr:from>
      <xdr:col>4</xdr:col>
      <xdr:colOff>678891</xdr:colOff>
      <xdr:row>34</xdr:row>
      <xdr:rowOff>69730</xdr:rowOff>
    </xdr:from>
    <xdr:ext cx="156230" cy="165755"/>
    <xdr:pic>
      <xdr:nvPicPr>
        <xdr:cNvPr id="31" name="図 30">
          <a:extLst>
            <a:ext uri="{FF2B5EF4-FFF2-40B4-BE49-F238E27FC236}">
              <a16:creationId xmlns:a16="http://schemas.microsoft.com/office/drawing/2014/main" id="{CCE6B300-FFFC-45BA-8D6E-F8A935687E1B}"/>
            </a:ext>
          </a:extLst>
        </xdr:cNvPr>
        <xdr:cNvPicPr>
          <a:picLocks noChangeAspect="1"/>
        </xdr:cNvPicPr>
      </xdr:nvPicPr>
      <xdr:blipFill>
        <a:blip xmlns:r="http://schemas.openxmlformats.org/officeDocument/2006/relationships" r:embed="rId1"/>
        <a:stretch>
          <a:fillRect/>
        </a:stretch>
      </xdr:blipFill>
      <xdr:spPr>
        <a:xfrm>
          <a:off x="3496386" y="10307200"/>
          <a:ext cx="156230" cy="165755"/>
        </a:xfrm>
        <a:prstGeom prst="rect">
          <a:avLst/>
        </a:prstGeom>
        <a:ln>
          <a:solidFill>
            <a:sysClr val="windowText" lastClr="000000"/>
          </a:solidFill>
        </a:ln>
      </xdr:spPr>
    </xdr:pic>
    <xdr:clientData/>
  </xdr:oneCellAnchor>
  <xdr:twoCellAnchor>
    <xdr:from>
      <xdr:col>0</xdr:col>
      <xdr:colOff>95250</xdr:colOff>
      <xdr:row>5</xdr:row>
      <xdr:rowOff>49953</xdr:rowOff>
    </xdr:from>
    <xdr:to>
      <xdr:col>14</xdr:col>
      <xdr:colOff>605977</xdr:colOff>
      <xdr:row>11</xdr:row>
      <xdr:rowOff>134677</xdr:rowOff>
    </xdr:to>
    <xdr:grpSp>
      <xdr:nvGrpSpPr>
        <xdr:cNvPr id="32" name="グループ化 31">
          <a:extLst>
            <a:ext uri="{FF2B5EF4-FFF2-40B4-BE49-F238E27FC236}">
              <a16:creationId xmlns:a16="http://schemas.microsoft.com/office/drawing/2014/main" id="{F4699977-5287-49FC-A267-854A5703DC54}"/>
            </a:ext>
          </a:extLst>
        </xdr:cNvPr>
        <xdr:cNvGrpSpPr/>
      </xdr:nvGrpSpPr>
      <xdr:grpSpPr>
        <a:xfrm>
          <a:off x="95250" y="1293806"/>
          <a:ext cx="10394315" cy="1900077"/>
          <a:chOff x="91440" y="1286298"/>
          <a:chExt cx="10441704" cy="1924319"/>
        </a:xfrm>
      </xdr:grpSpPr>
      <xdr:pic>
        <xdr:nvPicPr>
          <xdr:cNvPr id="33" name="図 32">
            <a:extLst>
              <a:ext uri="{FF2B5EF4-FFF2-40B4-BE49-F238E27FC236}">
                <a16:creationId xmlns:a16="http://schemas.microsoft.com/office/drawing/2014/main" id="{AD653886-E5E1-4A59-9A90-C99ABAD61E6C}"/>
              </a:ext>
            </a:extLst>
          </xdr:cNvPr>
          <xdr:cNvPicPr>
            <a:picLocks noChangeAspect="1"/>
          </xdr:cNvPicPr>
        </xdr:nvPicPr>
        <xdr:blipFill>
          <a:blip xmlns:r="http://schemas.openxmlformats.org/officeDocument/2006/relationships" r:embed="rId5"/>
          <a:stretch>
            <a:fillRect/>
          </a:stretch>
        </xdr:blipFill>
        <xdr:spPr>
          <a:xfrm>
            <a:off x="92286" y="1286298"/>
            <a:ext cx="10440858" cy="1924319"/>
          </a:xfrm>
          <a:prstGeom prst="rect">
            <a:avLst/>
          </a:prstGeom>
        </xdr:spPr>
      </xdr:pic>
      <xdr:sp macro="" textlink="">
        <xdr:nvSpPr>
          <xdr:cNvPr id="34" name="正方形/長方形 33">
            <a:extLst>
              <a:ext uri="{FF2B5EF4-FFF2-40B4-BE49-F238E27FC236}">
                <a16:creationId xmlns:a16="http://schemas.microsoft.com/office/drawing/2014/main" id="{3C423E10-9E4C-4D37-86BB-0434A7BBFE1A}"/>
              </a:ext>
            </a:extLst>
          </xdr:cNvPr>
          <xdr:cNvSpPr/>
        </xdr:nvSpPr>
        <xdr:spPr>
          <a:xfrm>
            <a:off x="91440" y="1793240"/>
            <a:ext cx="4073525" cy="269452"/>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b="1" baseline="0">
                <a:solidFill>
                  <a:srgbClr val="FF0000"/>
                </a:solidFill>
              </a:rPr>
              <a:t>          </a:t>
            </a:r>
            <a:r>
              <a:rPr kumimoji="1" lang="ja-JP" altLang="en-US" sz="1600" b="1">
                <a:solidFill>
                  <a:srgbClr val="FF0000"/>
                </a:solidFill>
              </a:rPr>
              <a:t>①</a:t>
            </a:r>
          </a:p>
        </xdr:txBody>
      </xdr:sp>
      <xdr:sp macro="" textlink="">
        <xdr:nvSpPr>
          <xdr:cNvPr id="35" name="正方形/長方形 34">
            <a:extLst>
              <a:ext uri="{FF2B5EF4-FFF2-40B4-BE49-F238E27FC236}">
                <a16:creationId xmlns:a16="http://schemas.microsoft.com/office/drawing/2014/main" id="{7C980011-D646-4814-BB4A-BDEB01BC4A5A}"/>
              </a:ext>
            </a:extLst>
          </xdr:cNvPr>
          <xdr:cNvSpPr/>
        </xdr:nvSpPr>
        <xdr:spPr>
          <a:xfrm>
            <a:off x="103928" y="2293621"/>
            <a:ext cx="4059132" cy="264172"/>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b="1" baseline="0">
                <a:solidFill>
                  <a:srgbClr val="FF0000"/>
                </a:solidFill>
              </a:rPr>
              <a:t>          </a:t>
            </a:r>
            <a:r>
              <a:rPr kumimoji="1" lang="ja-JP" altLang="en-US" sz="1600" b="1">
                <a:solidFill>
                  <a:srgbClr val="FF0000"/>
                </a:solidFill>
              </a:rPr>
              <a:t>②</a:t>
            </a:r>
            <a:endParaRPr kumimoji="1" lang="ja-JP" altLang="en-US" sz="1800" b="1">
              <a:solidFill>
                <a:srgbClr val="FF0000"/>
              </a:solidFill>
            </a:endParaRPr>
          </a:p>
        </xdr:txBody>
      </xdr:sp>
      <xdr:sp macro="" textlink="">
        <xdr:nvSpPr>
          <xdr:cNvPr id="36" name="正方形/長方形 35">
            <a:extLst>
              <a:ext uri="{FF2B5EF4-FFF2-40B4-BE49-F238E27FC236}">
                <a16:creationId xmlns:a16="http://schemas.microsoft.com/office/drawing/2014/main" id="{06842351-BA45-48CD-94DC-F077752AB640}"/>
              </a:ext>
            </a:extLst>
          </xdr:cNvPr>
          <xdr:cNvSpPr/>
        </xdr:nvSpPr>
        <xdr:spPr>
          <a:xfrm>
            <a:off x="126789" y="2599758"/>
            <a:ext cx="10327639" cy="571867"/>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800" b="1">
                <a:solidFill>
                  <a:srgbClr val="FF0000"/>
                </a:solidFill>
              </a:rPr>
              <a:t>③</a:t>
            </a:r>
          </a:p>
        </xdr:txBody>
      </xdr:sp>
    </xdr:grpSp>
    <xdr:clientData/>
  </xdr:twoCellAnchor>
  <xdr:twoCellAnchor>
    <xdr:from>
      <xdr:col>0</xdr:col>
      <xdr:colOff>112059</xdr:colOff>
      <xdr:row>37</xdr:row>
      <xdr:rowOff>29808</xdr:rowOff>
    </xdr:from>
    <xdr:to>
      <xdr:col>14</xdr:col>
      <xdr:colOff>440840</xdr:colOff>
      <xdr:row>57</xdr:row>
      <xdr:rowOff>175216</xdr:rowOff>
    </xdr:to>
    <xdr:grpSp>
      <xdr:nvGrpSpPr>
        <xdr:cNvPr id="37" name="グループ化 36">
          <a:extLst>
            <a:ext uri="{FF2B5EF4-FFF2-40B4-BE49-F238E27FC236}">
              <a16:creationId xmlns:a16="http://schemas.microsoft.com/office/drawing/2014/main" id="{C0A3B17D-37DE-4671-AC59-2E684EDD7C49}"/>
            </a:ext>
          </a:extLst>
        </xdr:cNvPr>
        <xdr:cNvGrpSpPr/>
      </xdr:nvGrpSpPr>
      <xdr:grpSpPr>
        <a:xfrm>
          <a:off x="112059" y="11123632"/>
          <a:ext cx="10212369" cy="4851878"/>
          <a:chOff x="112059" y="10789360"/>
          <a:chExt cx="10208559" cy="4622046"/>
        </a:xfrm>
      </xdr:grpSpPr>
      <xdr:pic>
        <xdr:nvPicPr>
          <xdr:cNvPr id="38" name="図 37">
            <a:extLst>
              <a:ext uri="{FF2B5EF4-FFF2-40B4-BE49-F238E27FC236}">
                <a16:creationId xmlns:a16="http://schemas.microsoft.com/office/drawing/2014/main" id="{20037CB7-5034-4936-826E-FC2B4BD6F941}"/>
              </a:ext>
            </a:extLst>
          </xdr:cNvPr>
          <xdr:cNvPicPr>
            <a:picLocks noChangeAspect="1"/>
          </xdr:cNvPicPr>
        </xdr:nvPicPr>
        <xdr:blipFill>
          <a:blip xmlns:r="http://schemas.openxmlformats.org/officeDocument/2006/relationships" r:embed="rId6"/>
          <a:stretch>
            <a:fillRect/>
          </a:stretch>
        </xdr:blipFill>
        <xdr:spPr>
          <a:xfrm>
            <a:off x="112059" y="10789360"/>
            <a:ext cx="10208559" cy="4622046"/>
          </a:xfrm>
          <a:prstGeom prst="rect">
            <a:avLst/>
          </a:prstGeom>
        </xdr:spPr>
      </xdr:pic>
      <xdr:sp macro="" textlink="">
        <xdr:nvSpPr>
          <xdr:cNvPr id="39" name="正方形/長方形 38">
            <a:extLst>
              <a:ext uri="{FF2B5EF4-FFF2-40B4-BE49-F238E27FC236}">
                <a16:creationId xmlns:a16="http://schemas.microsoft.com/office/drawing/2014/main" id="{94A7D714-19C2-4629-A70F-20942F4B920D}"/>
              </a:ext>
            </a:extLst>
          </xdr:cNvPr>
          <xdr:cNvSpPr/>
        </xdr:nvSpPr>
        <xdr:spPr>
          <a:xfrm>
            <a:off x="2769000" y="11604892"/>
            <a:ext cx="534467" cy="3585611"/>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kumimoji="1" lang="en-US" altLang="ja-JP" sz="2800" b="1">
              <a:solidFill>
                <a:srgbClr val="FF0000"/>
              </a:solidFill>
            </a:endParaRPr>
          </a:p>
          <a:p>
            <a:pPr algn="ctr"/>
            <a:endParaRPr kumimoji="1" lang="en-US" altLang="ja-JP" sz="2800" b="1">
              <a:solidFill>
                <a:srgbClr val="FF0000"/>
              </a:solidFill>
            </a:endParaRPr>
          </a:p>
          <a:p>
            <a:pPr algn="ctr"/>
            <a:r>
              <a:rPr kumimoji="1" lang="ja-JP" altLang="en-US" sz="4000" b="1">
                <a:solidFill>
                  <a:srgbClr val="FF0000"/>
                </a:solidFill>
              </a:rPr>
              <a:t>①</a:t>
            </a:r>
          </a:p>
        </xdr:txBody>
      </xdr:sp>
      <xdr:sp macro="" textlink="">
        <xdr:nvSpPr>
          <xdr:cNvPr id="40" name="正方形/長方形 39">
            <a:extLst>
              <a:ext uri="{FF2B5EF4-FFF2-40B4-BE49-F238E27FC236}">
                <a16:creationId xmlns:a16="http://schemas.microsoft.com/office/drawing/2014/main" id="{5B850BF9-7DC0-4CAE-ABD4-314A3E6E0CE7}"/>
              </a:ext>
            </a:extLst>
          </xdr:cNvPr>
          <xdr:cNvSpPr/>
        </xdr:nvSpPr>
        <xdr:spPr>
          <a:xfrm>
            <a:off x="3300321" y="11598464"/>
            <a:ext cx="2937545" cy="3594807"/>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kumimoji="1" lang="en-US" altLang="ja-JP" sz="2800" b="1">
              <a:solidFill>
                <a:srgbClr val="FF0000"/>
              </a:solidFill>
            </a:endParaRPr>
          </a:p>
          <a:p>
            <a:pPr algn="ctr"/>
            <a:endParaRPr kumimoji="1" lang="en-US" altLang="ja-JP" sz="2800" b="1">
              <a:solidFill>
                <a:srgbClr val="FF0000"/>
              </a:solidFill>
            </a:endParaRPr>
          </a:p>
          <a:p>
            <a:pPr algn="ctr"/>
            <a:r>
              <a:rPr kumimoji="1" lang="ja-JP" altLang="en-US" sz="4000" b="1">
                <a:solidFill>
                  <a:srgbClr val="FF0000"/>
                </a:solidFill>
              </a:rPr>
              <a:t>②</a:t>
            </a:r>
          </a:p>
        </xdr:txBody>
      </xdr:sp>
      <xdr:sp macro="" textlink="">
        <xdr:nvSpPr>
          <xdr:cNvPr id="41" name="正方形/長方形 40">
            <a:extLst>
              <a:ext uri="{FF2B5EF4-FFF2-40B4-BE49-F238E27FC236}">
                <a16:creationId xmlns:a16="http://schemas.microsoft.com/office/drawing/2014/main" id="{0F0E6880-3735-4379-8857-C6E1283A869B}"/>
              </a:ext>
            </a:extLst>
          </xdr:cNvPr>
          <xdr:cNvSpPr/>
        </xdr:nvSpPr>
        <xdr:spPr>
          <a:xfrm>
            <a:off x="6246334" y="11597831"/>
            <a:ext cx="2285152" cy="2263846"/>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kumimoji="1" lang="en-US" altLang="ja-JP" sz="2800" b="1">
              <a:solidFill>
                <a:srgbClr val="FF0000"/>
              </a:solidFill>
            </a:endParaRPr>
          </a:p>
          <a:p>
            <a:pPr algn="ctr"/>
            <a:endParaRPr kumimoji="1" lang="en-US" altLang="ja-JP" sz="2800" b="1">
              <a:solidFill>
                <a:srgbClr val="FF0000"/>
              </a:solidFill>
            </a:endParaRPr>
          </a:p>
          <a:p>
            <a:pPr algn="ctr"/>
            <a:r>
              <a:rPr kumimoji="1" lang="ja-JP" altLang="en-US" sz="4000" b="1">
                <a:solidFill>
                  <a:srgbClr val="FF0000"/>
                </a:solidFill>
              </a:rPr>
              <a:t>③</a:t>
            </a:r>
          </a:p>
        </xdr:txBody>
      </xdr:sp>
      <xdr:sp macro="" textlink="">
        <xdr:nvSpPr>
          <xdr:cNvPr id="42" name="正方形/長方形 41">
            <a:extLst>
              <a:ext uri="{FF2B5EF4-FFF2-40B4-BE49-F238E27FC236}">
                <a16:creationId xmlns:a16="http://schemas.microsoft.com/office/drawing/2014/main" id="{29AF8F84-CBF5-4AED-8895-9BF67102EAC9}"/>
              </a:ext>
            </a:extLst>
          </xdr:cNvPr>
          <xdr:cNvSpPr/>
        </xdr:nvSpPr>
        <xdr:spPr>
          <a:xfrm>
            <a:off x="112059" y="13334999"/>
            <a:ext cx="2638034" cy="511179"/>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3200" b="1">
                <a:solidFill>
                  <a:srgbClr val="FF0000"/>
                </a:solidFill>
              </a:rPr>
              <a:t>④</a:t>
            </a:r>
          </a:p>
        </xdr:txBody>
      </xdr:sp>
    </xdr:grpSp>
    <xdr:clientData/>
  </xdr:twoCellAnchor>
  <xdr:oneCellAnchor>
    <xdr:from>
      <xdr:col>9</xdr:col>
      <xdr:colOff>179182</xdr:colOff>
      <xdr:row>90</xdr:row>
      <xdr:rowOff>56030</xdr:rowOff>
    </xdr:from>
    <xdr:ext cx="158135" cy="190520"/>
    <xdr:pic>
      <xdr:nvPicPr>
        <xdr:cNvPr id="43" name="図 42">
          <a:extLst>
            <a:ext uri="{FF2B5EF4-FFF2-40B4-BE49-F238E27FC236}">
              <a16:creationId xmlns:a16="http://schemas.microsoft.com/office/drawing/2014/main" id="{F0180156-637E-4C2D-9140-86BB03A7D2C5}"/>
            </a:ext>
          </a:extLst>
        </xdr:cNvPr>
        <xdr:cNvPicPr>
          <a:picLocks noChangeAspect="1"/>
        </xdr:cNvPicPr>
      </xdr:nvPicPr>
      <xdr:blipFill>
        <a:blip xmlns:r="http://schemas.openxmlformats.org/officeDocument/2006/relationships" r:embed="rId1"/>
        <a:stretch>
          <a:fillRect/>
        </a:stretch>
      </xdr:blipFill>
      <xdr:spPr>
        <a:xfrm>
          <a:off x="6520927" y="25824965"/>
          <a:ext cx="158135" cy="190520"/>
        </a:xfrm>
        <a:prstGeom prst="rect">
          <a:avLst/>
        </a:prstGeom>
        <a:ln>
          <a:solidFill>
            <a:sysClr val="windowText" lastClr="000000"/>
          </a:solidFill>
        </a:ln>
      </xdr:spPr>
    </xdr:pic>
    <xdr:clientData/>
  </xdr:oneCellAnchor>
  <xdr:twoCellAnchor>
    <xdr:from>
      <xdr:col>0</xdr:col>
      <xdr:colOff>159798</xdr:colOff>
      <xdr:row>145</xdr:row>
      <xdr:rowOff>134284</xdr:rowOff>
    </xdr:from>
    <xdr:to>
      <xdr:col>2</xdr:col>
      <xdr:colOff>179295</xdr:colOff>
      <xdr:row>150</xdr:row>
      <xdr:rowOff>158787</xdr:rowOff>
    </xdr:to>
    <xdr:grpSp>
      <xdr:nvGrpSpPr>
        <xdr:cNvPr id="44" name="グループ化 43">
          <a:extLst>
            <a:ext uri="{FF2B5EF4-FFF2-40B4-BE49-F238E27FC236}">
              <a16:creationId xmlns:a16="http://schemas.microsoft.com/office/drawing/2014/main" id="{9514241A-B98B-4FD1-ADA8-395B3B27AF7E}"/>
            </a:ext>
          </a:extLst>
        </xdr:cNvPr>
        <xdr:cNvGrpSpPr/>
      </xdr:nvGrpSpPr>
      <xdr:grpSpPr>
        <a:xfrm>
          <a:off x="159798" y="42369255"/>
          <a:ext cx="1431438" cy="1201120"/>
          <a:chOff x="182209" y="41525228"/>
          <a:chExt cx="1431438" cy="1135566"/>
        </a:xfrm>
      </xdr:grpSpPr>
      <xdr:pic>
        <xdr:nvPicPr>
          <xdr:cNvPr id="45" name="図 44">
            <a:extLst>
              <a:ext uri="{FF2B5EF4-FFF2-40B4-BE49-F238E27FC236}">
                <a16:creationId xmlns:a16="http://schemas.microsoft.com/office/drawing/2014/main" id="{AB32B5ED-FB79-41D8-ABCD-579C6B73D3B8}"/>
              </a:ext>
            </a:extLst>
          </xdr:cNvPr>
          <xdr:cNvPicPr>
            <a:picLocks noChangeAspect="1"/>
          </xdr:cNvPicPr>
        </xdr:nvPicPr>
        <xdr:blipFill>
          <a:blip xmlns:r="http://schemas.openxmlformats.org/officeDocument/2006/relationships" r:embed="rId7"/>
          <a:stretch>
            <a:fillRect/>
          </a:stretch>
        </xdr:blipFill>
        <xdr:spPr>
          <a:xfrm>
            <a:off x="187860" y="41525228"/>
            <a:ext cx="1425787" cy="1134038"/>
          </a:xfrm>
          <a:prstGeom prst="rect">
            <a:avLst/>
          </a:prstGeom>
        </xdr:spPr>
      </xdr:pic>
      <xdr:sp macro="" textlink="">
        <xdr:nvSpPr>
          <xdr:cNvPr id="46" name="正方形/長方形 45">
            <a:extLst>
              <a:ext uri="{FF2B5EF4-FFF2-40B4-BE49-F238E27FC236}">
                <a16:creationId xmlns:a16="http://schemas.microsoft.com/office/drawing/2014/main" id="{6C44FB8A-7815-4C6A-A0E3-EB3BA066230C}"/>
              </a:ext>
            </a:extLst>
          </xdr:cNvPr>
          <xdr:cNvSpPr/>
        </xdr:nvSpPr>
        <xdr:spPr>
          <a:xfrm>
            <a:off x="182209" y="41898123"/>
            <a:ext cx="1420233" cy="762671"/>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2800" b="1">
              <a:solidFill>
                <a:srgbClr val="FF0000"/>
              </a:solidFill>
            </a:endParaRPr>
          </a:p>
        </xdr:txBody>
      </xdr:sp>
    </xdr:grpSp>
    <xdr:clientData/>
  </xdr:twoCellAnchor>
  <xdr:oneCellAnchor>
    <xdr:from>
      <xdr:col>4</xdr:col>
      <xdr:colOff>658722</xdr:colOff>
      <xdr:row>16</xdr:row>
      <xdr:rowOff>62956</xdr:rowOff>
    </xdr:from>
    <xdr:ext cx="156230" cy="165755"/>
    <xdr:pic>
      <xdr:nvPicPr>
        <xdr:cNvPr id="47" name="図 46">
          <a:extLst>
            <a:ext uri="{FF2B5EF4-FFF2-40B4-BE49-F238E27FC236}">
              <a16:creationId xmlns:a16="http://schemas.microsoft.com/office/drawing/2014/main" id="{00E4500E-4D11-4104-B5AF-576F38458ADE}"/>
            </a:ext>
          </a:extLst>
        </xdr:cNvPr>
        <xdr:cNvPicPr>
          <a:picLocks noChangeAspect="1"/>
        </xdr:cNvPicPr>
      </xdr:nvPicPr>
      <xdr:blipFill>
        <a:blip xmlns:r="http://schemas.openxmlformats.org/officeDocument/2006/relationships" r:embed="rId1"/>
        <a:stretch>
          <a:fillRect/>
        </a:stretch>
      </xdr:blipFill>
      <xdr:spPr>
        <a:xfrm>
          <a:off x="3480027" y="4631146"/>
          <a:ext cx="156230" cy="165755"/>
        </a:xfrm>
        <a:prstGeom prst="rect">
          <a:avLst/>
        </a:prstGeom>
        <a:ln>
          <a:solidFill>
            <a:sysClr val="windowText" lastClr="000000"/>
          </a:solidFill>
        </a:ln>
      </xdr:spPr>
    </xdr:pic>
    <xdr:clientData/>
  </xdr:oneCellAnchor>
  <xdr:twoCellAnchor>
    <xdr:from>
      <xdr:col>0</xdr:col>
      <xdr:colOff>72950</xdr:colOff>
      <xdr:row>80</xdr:row>
      <xdr:rowOff>76537</xdr:rowOff>
    </xdr:from>
    <xdr:to>
      <xdr:col>14</xdr:col>
      <xdr:colOff>592231</xdr:colOff>
      <xdr:row>89</xdr:row>
      <xdr:rowOff>250340</xdr:rowOff>
    </xdr:to>
    <xdr:grpSp>
      <xdr:nvGrpSpPr>
        <xdr:cNvPr id="48" name="グループ化 47">
          <a:extLst>
            <a:ext uri="{FF2B5EF4-FFF2-40B4-BE49-F238E27FC236}">
              <a16:creationId xmlns:a16="http://schemas.microsoft.com/office/drawing/2014/main" id="{AD756CC9-335C-4E97-BC31-000F628D3909}"/>
            </a:ext>
          </a:extLst>
        </xdr:cNvPr>
        <xdr:cNvGrpSpPr/>
      </xdr:nvGrpSpPr>
      <xdr:grpSpPr>
        <a:xfrm>
          <a:off x="72950" y="22835684"/>
          <a:ext cx="10402869" cy="2896832"/>
          <a:chOff x="72950" y="22566743"/>
          <a:chExt cx="10402869" cy="2896832"/>
        </a:xfrm>
      </xdr:grpSpPr>
      <xdr:grpSp>
        <xdr:nvGrpSpPr>
          <xdr:cNvPr id="49" name="グループ化 48">
            <a:extLst>
              <a:ext uri="{FF2B5EF4-FFF2-40B4-BE49-F238E27FC236}">
                <a16:creationId xmlns:a16="http://schemas.microsoft.com/office/drawing/2014/main" id="{FD892674-6505-4583-ACE6-05D62E62C01A}"/>
              </a:ext>
            </a:extLst>
          </xdr:cNvPr>
          <xdr:cNvGrpSpPr/>
        </xdr:nvGrpSpPr>
        <xdr:grpSpPr>
          <a:xfrm>
            <a:off x="72950" y="22566743"/>
            <a:ext cx="10399059" cy="2893022"/>
            <a:chOff x="72950" y="22566743"/>
            <a:chExt cx="10382137" cy="2824194"/>
          </a:xfrm>
        </xdr:grpSpPr>
        <xdr:pic>
          <xdr:nvPicPr>
            <xdr:cNvPr id="51" name="図 50">
              <a:extLst>
                <a:ext uri="{FF2B5EF4-FFF2-40B4-BE49-F238E27FC236}">
                  <a16:creationId xmlns:a16="http://schemas.microsoft.com/office/drawing/2014/main" id="{AB7606DE-1635-42E8-A9A3-F3EB1D0F32C8}"/>
                </a:ext>
              </a:extLst>
            </xdr:cNvPr>
            <xdr:cNvPicPr>
              <a:picLocks noChangeAspect="1"/>
            </xdr:cNvPicPr>
          </xdr:nvPicPr>
          <xdr:blipFill>
            <a:blip xmlns:r="http://schemas.openxmlformats.org/officeDocument/2006/relationships" r:embed="rId8"/>
            <a:stretch>
              <a:fillRect/>
            </a:stretch>
          </xdr:blipFill>
          <xdr:spPr>
            <a:xfrm>
              <a:off x="72950" y="22566743"/>
              <a:ext cx="10382137" cy="2824194"/>
            </a:xfrm>
            <a:prstGeom prst="rect">
              <a:avLst/>
            </a:prstGeom>
          </xdr:spPr>
        </xdr:pic>
        <xdr:sp macro="" textlink="">
          <xdr:nvSpPr>
            <xdr:cNvPr id="52" name="正方形/長方形 51">
              <a:extLst>
                <a:ext uri="{FF2B5EF4-FFF2-40B4-BE49-F238E27FC236}">
                  <a16:creationId xmlns:a16="http://schemas.microsoft.com/office/drawing/2014/main" id="{29410A22-6673-4242-9728-46B9348FDBB0}"/>
                </a:ext>
              </a:extLst>
            </xdr:cNvPr>
            <xdr:cNvSpPr/>
          </xdr:nvSpPr>
          <xdr:spPr>
            <a:xfrm>
              <a:off x="6305880" y="23298912"/>
              <a:ext cx="1245900" cy="1859032"/>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kumimoji="1" lang="en-US" altLang="ja-JP" sz="2800" b="1">
                <a:solidFill>
                  <a:srgbClr val="FF0000"/>
                </a:solidFill>
              </a:endParaRPr>
            </a:p>
            <a:p>
              <a:pPr algn="ctr"/>
              <a:r>
                <a:rPr kumimoji="1" lang="ja-JP" altLang="en-US" sz="4000" b="1">
                  <a:solidFill>
                    <a:srgbClr val="FF0000"/>
                  </a:solidFill>
                </a:rPr>
                <a:t>④</a:t>
              </a:r>
            </a:p>
          </xdr:txBody>
        </xdr:sp>
        <xdr:sp macro="" textlink="">
          <xdr:nvSpPr>
            <xdr:cNvPr id="53" name="正方形/長方形 52">
              <a:extLst>
                <a:ext uri="{FF2B5EF4-FFF2-40B4-BE49-F238E27FC236}">
                  <a16:creationId xmlns:a16="http://schemas.microsoft.com/office/drawing/2014/main" id="{A9188F88-E4C2-4CCC-83D0-009F535D7BAC}"/>
                </a:ext>
              </a:extLst>
            </xdr:cNvPr>
            <xdr:cNvSpPr/>
          </xdr:nvSpPr>
          <xdr:spPr>
            <a:xfrm>
              <a:off x="2840519" y="23305508"/>
              <a:ext cx="500378" cy="1833825"/>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4000" b="1">
                  <a:solidFill>
                    <a:srgbClr val="FF0000"/>
                  </a:solidFill>
                </a:rPr>
                <a:t>②</a:t>
              </a:r>
            </a:p>
          </xdr:txBody>
        </xdr:sp>
        <xdr:sp macro="" textlink="">
          <xdr:nvSpPr>
            <xdr:cNvPr id="54" name="正方形/長方形 53">
              <a:extLst>
                <a:ext uri="{FF2B5EF4-FFF2-40B4-BE49-F238E27FC236}">
                  <a16:creationId xmlns:a16="http://schemas.microsoft.com/office/drawing/2014/main" id="{BB6B1F43-116F-4567-9329-DA1ED332E190}"/>
                </a:ext>
              </a:extLst>
            </xdr:cNvPr>
            <xdr:cNvSpPr/>
          </xdr:nvSpPr>
          <xdr:spPr>
            <a:xfrm>
              <a:off x="244170" y="23673033"/>
              <a:ext cx="2581133" cy="1480642"/>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3600" b="1">
                  <a:solidFill>
                    <a:srgbClr val="FF0000"/>
                  </a:solidFill>
                </a:rPr>
                <a:t>①</a:t>
              </a:r>
            </a:p>
          </xdr:txBody>
        </xdr:sp>
        <xdr:sp macro="" textlink="">
          <xdr:nvSpPr>
            <xdr:cNvPr id="55" name="正方形/長方形 54">
              <a:extLst>
                <a:ext uri="{FF2B5EF4-FFF2-40B4-BE49-F238E27FC236}">
                  <a16:creationId xmlns:a16="http://schemas.microsoft.com/office/drawing/2014/main" id="{4B6BED1E-8D43-4E5B-A78E-21AE46119522}"/>
                </a:ext>
              </a:extLst>
            </xdr:cNvPr>
            <xdr:cNvSpPr/>
          </xdr:nvSpPr>
          <xdr:spPr>
            <a:xfrm>
              <a:off x="3357533" y="23308007"/>
              <a:ext cx="2921090" cy="1845667"/>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4000" b="1">
                  <a:solidFill>
                    <a:srgbClr val="FF0000"/>
                  </a:solidFill>
                </a:rPr>
                <a:t>③</a:t>
              </a:r>
            </a:p>
          </xdr:txBody>
        </xdr:sp>
      </xdr:grpSp>
      <xdr:sp macro="" textlink="">
        <xdr:nvSpPr>
          <xdr:cNvPr id="50" name="正方形/長方形 49">
            <a:extLst>
              <a:ext uri="{FF2B5EF4-FFF2-40B4-BE49-F238E27FC236}">
                <a16:creationId xmlns:a16="http://schemas.microsoft.com/office/drawing/2014/main" id="{4CAAEB0F-CF5F-455C-AC2C-662A77DB26CE}"/>
              </a:ext>
            </a:extLst>
          </xdr:cNvPr>
          <xdr:cNvSpPr/>
        </xdr:nvSpPr>
        <xdr:spPr>
          <a:xfrm>
            <a:off x="7558479" y="23315632"/>
            <a:ext cx="1038338" cy="1908751"/>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kumimoji="1" lang="en-US" altLang="ja-JP" sz="2800" b="1">
              <a:solidFill>
                <a:srgbClr val="FF0000"/>
              </a:solidFill>
            </a:endParaRPr>
          </a:p>
          <a:p>
            <a:pPr algn="ctr"/>
            <a:r>
              <a:rPr kumimoji="1" lang="ja-JP" altLang="en-US" sz="4000" b="1">
                <a:solidFill>
                  <a:srgbClr val="FF0000"/>
                </a:solidFill>
              </a:rPr>
              <a:t>⑤</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269474</xdr:colOff>
      <xdr:row>40</xdr:row>
      <xdr:rowOff>25309</xdr:rowOff>
    </xdr:from>
    <xdr:to>
      <xdr:col>9</xdr:col>
      <xdr:colOff>890178</xdr:colOff>
      <xdr:row>42</xdr:row>
      <xdr:rowOff>352778</xdr:rowOff>
    </xdr:to>
    <xdr:sp macro="" textlink="">
      <xdr:nvSpPr>
        <xdr:cNvPr id="2" name="テキスト ボックス 1">
          <a:extLst>
            <a:ext uri="{FF2B5EF4-FFF2-40B4-BE49-F238E27FC236}">
              <a16:creationId xmlns:a16="http://schemas.microsoft.com/office/drawing/2014/main" id="{E1DEA28A-1824-43A6-BB0B-329220CEBD16}"/>
            </a:ext>
          </a:extLst>
        </xdr:cNvPr>
        <xdr:cNvSpPr txBox="1"/>
      </xdr:nvSpPr>
      <xdr:spPr>
        <a:xfrm>
          <a:off x="16172414" y="3842929"/>
          <a:ext cx="2807644" cy="830389"/>
        </a:xfrm>
        <a:prstGeom prst="rect">
          <a:avLst/>
        </a:prstGeom>
        <a:solidFill>
          <a:srgbClr val="FFCCFF"/>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l"/>
          <a:r>
            <a:rPr kumimoji="1" lang="ja-JP" altLang="en-US" sz="1100">
              <a:latin typeface="Meiryo UI" panose="020B0604030504040204" pitchFamily="50" charset="-128"/>
              <a:ea typeface="Meiryo UI" panose="020B0604030504040204" pitchFamily="50" charset="-128"/>
            </a:rPr>
            <a:t>別シートの「付帯経費、</a:t>
          </a:r>
          <a:r>
            <a:rPr kumimoji="1" lang="en-US" altLang="ja-JP" sz="1100">
              <a:latin typeface="Meiryo UI" panose="020B0604030504040204" pitchFamily="50" charset="-128"/>
              <a:ea typeface="Meiryo UI" panose="020B0604030504040204" pitchFamily="50" charset="-128"/>
            </a:rPr>
            <a:t>PC</a:t>
          </a:r>
          <a:r>
            <a:rPr kumimoji="1" lang="ja-JP" altLang="en-US" sz="1100">
              <a:latin typeface="Meiryo UI" panose="020B0604030504040204" pitchFamily="50" charset="-128"/>
              <a:ea typeface="Meiryo UI" panose="020B0604030504040204" pitchFamily="50" charset="-128"/>
            </a:rPr>
            <a:t>等計算表」で</a:t>
          </a:r>
          <a:endParaRPr kumimoji="1" lang="en-US" altLang="ja-JP" sz="1100">
            <a:latin typeface="Meiryo UI" panose="020B0604030504040204" pitchFamily="50" charset="-128"/>
            <a:ea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rPr>
            <a:t>計算した数値を入力してください。</a:t>
          </a:r>
        </a:p>
      </xdr:txBody>
    </xdr:sp>
    <xdr:clientData/>
  </xdr:twoCellAnchor>
  <xdr:twoCellAnchor>
    <xdr:from>
      <xdr:col>8</xdr:col>
      <xdr:colOff>806822</xdr:colOff>
      <xdr:row>72</xdr:row>
      <xdr:rowOff>123264</xdr:rowOff>
    </xdr:from>
    <xdr:to>
      <xdr:col>9</xdr:col>
      <xdr:colOff>1646464</xdr:colOff>
      <xdr:row>74</xdr:row>
      <xdr:rowOff>274431</xdr:rowOff>
    </xdr:to>
    <xdr:sp macro="" textlink="">
      <xdr:nvSpPr>
        <xdr:cNvPr id="3" name="テキスト ボックス 2">
          <a:extLst>
            <a:ext uri="{FF2B5EF4-FFF2-40B4-BE49-F238E27FC236}">
              <a16:creationId xmlns:a16="http://schemas.microsoft.com/office/drawing/2014/main" id="{846CF2DA-7D48-4F27-A832-520D5E69C851}"/>
            </a:ext>
          </a:extLst>
        </xdr:cNvPr>
        <xdr:cNvSpPr txBox="1"/>
      </xdr:nvSpPr>
      <xdr:spPr>
        <a:xfrm>
          <a:off x="16709762" y="13831644"/>
          <a:ext cx="2645582" cy="692187"/>
        </a:xfrm>
        <a:prstGeom prst="rect">
          <a:avLst/>
        </a:prstGeom>
        <a:solidFill>
          <a:srgbClr val="FFCCFF"/>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r>
            <a:rPr kumimoji="1" lang="ja-JP" altLang="en-US" sz="1100">
              <a:latin typeface="Meiryo UI" panose="020B0604030504040204" pitchFamily="50" charset="-128"/>
              <a:ea typeface="Meiryo UI" panose="020B0604030504040204" pitchFamily="50" charset="-128"/>
            </a:rPr>
            <a:t>別シートの「</a:t>
          </a:r>
          <a:r>
            <a:rPr kumimoji="1" lang="ja-JP" altLang="ja-JP" sz="1100">
              <a:solidFill>
                <a:schemeClr val="dk1"/>
              </a:solidFill>
              <a:effectLst/>
              <a:latin typeface="+mn-lt"/>
              <a:ea typeface="+mn-ea"/>
              <a:cs typeface="+mn-cs"/>
            </a:rPr>
            <a:t>付帯経費、</a:t>
          </a:r>
          <a:r>
            <a:rPr kumimoji="1" lang="en-US" altLang="ja-JP" sz="1100">
              <a:solidFill>
                <a:schemeClr val="dk1"/>
              </a:solidFill>
              <a:effectLst/>
              <a:latin typeface="+mn-lt"/>
              <a:ea typeface="+mn-ea"/>
              <a:cs typeface="+mn-cs"/>
            </a:rPr>
            <a:t>PC</a:t>
          </a:r>
          <a:r>
            <a:rPr kumimoji="1" lang="ja-JP" altLang="ja-JP" sz="1100">
              <a:solidFill>
                <a:schemeClr val="dk1"/>
              </a:solidFill>
              <a:effectLst/>
              <a:latin typeface="+mn-lt"/>
              <a:ea typeface="+mn-ea"/>
              <a:cs typeface="+mn-cs"/>
            </a:rPr>
            <a:t>等計算表</a:t>
          </a:r>
          <a:r>
            <a:rPr kumimoji="1" lang="ja-JP" altLang="en-US" sz="1100">
              <a:latin typeface="Meiryo UI" panose="020B0604030504040204" pitchFamily="50" charset="-128"/>
              <a:ea typeface="Meiryo UI" panose="020B0604030504040204" pitchFamily="50" charset="-128"/>
            </a:rPr>
            <a:t>」で</a:t>
          </a:r>
          <a:endParaRPr kumimoji="1" lang="en-US" altLang="ja-JP" sz="1100">
            <a:latin typeface="Meiryo UI" panose="020B0604030504040204" pitchFamily="50" charset="-128"/>
            <a:ea typeface="Meiryo UI" panose="020B0604030504040204" pitchFamily="50" charset="-128"/>
          </a:endParaRPr>
        </a:p>
        <a:p>
          <a:r>
            <a:rPr kumimoji="1" lang="ja-JP" altLang="en-US" sz="1100">
              <a:latin typeface="Meiryo UI" panose="020B0604030504040204" pitchFamily="50" charset="-128"/>
              <a:ea typeface="Meiryo UI" panose="020B0604030504040204" pitchFamily="50" charset="-128"/>
            </a:rPr>
            <a:t>計算した数値を入力してください。</a:t>
          </a:r>
        </a:p>
      </xdr:txBody>
    </xdr:sp>
    <xdr:clientData/>
  </xdr:twoCellAnchor>
  <xdr:twoCellAnchor>
    <xdr:from>
      <xdr:col>2</xdr:col>
      <xdr:colOff>2537787</xdr:colOff>
      <xdr:row>92</xdr:row>
      <xdr:rowOff>68898</xdr:rowOff>
    </xdr:from>
    <xdr:to>
      <xdr:col>2</xdr:col>
      <xdr:colOff>2651134</xdr:colOff>
      <xdr:row>94</xdr:row>
      <xdr:rowOff>258921</xdr:rowOff>
    </xdr:to>
    <xdr:sp macro="" textlink="">
      <xdr:nvSpPr>
        <xdr:cNvPr id="4" name="右中かっこ 3">
          <a:extLst>
            <a:ext uri="{FF2B5EF4-FFF2-40B4-BE49-F238E27FC236}">
              <a16:creationId xmlns:a16="http://schemas.microsoft.com/office/drawing/2014/main" id="{E7396515-99D3-4540-BE9A-BEC2AA0D6F55}"/>
            </a:ext>
          </a:extLst>
        </xdr:cNvPr>
        <xdr:cNvSpPr/>
      </xdr:nvSpPr>
      <xdr:spPr>
        <a:xfrm>
          <a:off x="3238827" y="21214398"/>
          <a:ext cx="113347" cy="830103"/>
        </a:xfrm>
        <a:prstGeom prst="rightBrace">
          <a:avLst/>
        </a:prstGeom>
        <a:solidFill>
          <a:sysClr val="window" lastClr="FFFFFF"/>
        </a:solidFill>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2714308</xdr:colOff>
      <xdr:row>92</xdr:row>
      <xdr:rowOff>115409</xdr:rowOff>
    </xdr:from>
    <xdr:to>
      <xdr:col>2</xdr:col>
      <xdr:colOff>5257800</xdr:colOff>
      <xdr:row>94</xdr:row>
      <xdr:rowOff>203200</xdr:rowOff>
    </xdr:to>
    <xdr:sp macro="" textlink="">
      <xdr:nvSpPr>
        <xdr:cNvPr id="5" name="テキスト ボックス 4">
          <a:extLst>
            <a:ext uri="{FF2B5EF4-FFF2-40B4-BE49-F238E27FC236}">
              <a16:creationId xmlns:a16="http://schemas.microsoft.com/office/drawing/2014/main" id="{0CBEAF2C-97DB-4A20-B3AD-B71ED431E530}"/>
            </a:ext>
          </a:extLst>
        </xdr:cNvPr>
        <xdr:cNvSpPr txBox="1"/>
      </xdr:nvSpPr>
      <xdr:spPr>
        <a:xfrm>
          <a:off x="3415348" y="21260909"/>
          <a:ext cx="2543492" cy="72787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a:latin typeface="Meiryo UI" panose="020B0604030504040204" pitchFamily="50" charset="-128"/>
              <a:ea typeface="Meiryo UI" panose="020B0604030504040204" pitchFamily="50" charset="-128"/>
            </a:rPr>
            <a:t>※</a:t>
          </a:r>
          <a:r>
            <a:rPr kumimoji="1" lang="ja-JP" altLang="en-US" sz="1200">
              <a:latin typeface="Meiryo UI" panose="020B0604030504040204" pitchFamily="50" charset="-128"/>
              <a:ea typeface="Meiryo UI" panose="020B0604030504040204" pitchFamily="50" charset="-128"/>
            </a:rPr>
            <a:t>①から③の一連の契約が対象であり、</a:t>
          </a:r>
          <a:endParaRPr kumimoji="1" lang="en-US" altLang="ja-JP" sz="1200">
            <a:latin typeface="Meiryo UI" panose="020B0604030504040204" pitchFamily="50" charset="-128"/>
            <a:ea typeface="Meiryo UI" panose="020B0604030504040204" pitchFamily="50" charset="-128"/>
          </a:endParaRPr>
        </a:p>
        <a:p>
          <a:r>
            <a:rPr kumimoji="1" lang="ja-JP" altLang="en-US" sz="1200">
              <a:latin typeface="Meiryo UI" panose="020B0604030504040204" pitchFamily="50" charset="-128"/>
              <a:ea typeface="Meiryo UI" panose="020B0604030504040204" pitchFamily="50" charset="-128"/>
            </a:rPr>
            <a:t>　 いずれかのみの契約の申請は不可</a:t>
          </a:r>
        </a:p>
      </xdr:txBody>
    </xdr:sp>
    <xdr:clientData/>
  </xdr:twoCellAnchor>
  <xdr:twoCellAnchor>
    <xdr:from>
      <xdr:col>10</xdr:col>
      <xdr:colOff>1129393</xdr:colOff>
      <xdr:row>26</xdr:row>
      <xdr:rowOff>95250</xdr:rowOff>
    </xdr:from>
    <xdr:to>
      <xdr:col>11</xdr:col>
      <xdr:colOff>1196068</xdr:colOff>
      <xdr:row>28</xdr:row>
      <xdr:rowOff>153205</xdr:rowOff>
    </xdr:to>
    <xdr:sp macro="" textlink="">
      <xdr:nvSpPr>
        <xdr:cNvPr id="6" name="四角形: 角を丸くする 5">
          <a:extLst>
            <a:ext uri="{FF2B5EF4-FFF2-40B4-BE49-F238E27FC236}">
              <a16:creationId xmlns:a16="http://schemas.microsoft.com/office/drawing/2014/main" id="{A889FE8C-0149-4624-8E7F-1DA274BC742E}"/>
            </a:ext>
          </a:extLst>
        </xdr:cNvPr>
        <xdr:cNvSpPr/>
      </xdr:nvSpPr>
      <xdr:spPr>
        <a:xfrm>
          <a:off x="20484193" y="750570"/>
          <a:ext cx="1331595" cy="423715"/>
        </a:xfrm>
        <a:prstGeom prst="round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600">
              <a:solidFill>
                <a:schemeClr val="tx1"/>
              </a:solidFill>
            </a:rPr>
            <a:t>R7.6.9</a:t>
          </a:r>
          <a:r>
            <a:rPr kumimoji="1" lang="ja-JP" altLang="en-US" sz="1600">
              <a:solidFill>
                <a:schemeClr val="tx1"/>
              </a:solidFill>
            </a:rPr>
            <a:t>時点版</a:t>
          </a:r>
          <a:endParaRPr kumimoji="1" lang="en-US" altLang="ja-JP" sz="1600">
            <a:solidFill>
              <a:schemeClr val="tx1"/>
            </a:solidFill>
          </a:endParaRPr>
        </a:p>
      </xdr:txBody>
    </xdr:sp>
    <xdr:clientData/>
  </xdr:twoCellAnchor>
  <xdr:twoCellAnchor editAs="oneCell">
    <xdr:from>
      <xdr:col>0</xdr:col>
      <xdr:colOff>0</xdr:colOff>
      <xdr:row>0</xdr:row>
      <xdr:rowOff>0</xdr:rowOff>
    </xdr:from>
    <xdr:to>
      <xdr:col>4</xdr:col>
      <xdr:colOff>892084</xdr:colOff>
      <xdr:row>23</xdr:row>
      <xdr:rowOff>171918</xdr:rowOff>
    </xdr:to>
    <xdr:pic>
      <xdr:nvPicPr>
        <xdr:cNvPr id="7" name="図 6">
          <a:extLst>
            <a:ext uri="{FF2B5EF4-FFF2-40B4-BE49-F238E27FC236}">
              <a16:creationId xmlns:a16="http://schemas.microsoft.com/office/drawing/2014/main" id="{17917245-DF11-4E98-88C9-94D7E30137EF}"/>
            </a:ext>
          </a:extLst>
        </xdr:cNvPr>
        <xdr:cNvPicPr>
          <a:picLocks noChangeAspect="1"/>
        </xdr:cNvPicPr>
      </xdr:nvPicPr>
      <xdr:blipFill>
        <a:blip xmlns:r="http://schemas.openxmlformats.org/officeDocument/2006/relationships" r:embed="rId1"/>
        <a:stretch>
          <a:fillRect/>
        </a:stretch>
      </xdr:blipFill>
      <xdr:spPr>
        <a:xfrm>
          <a:off x="0" y="0"/>
          <a:ext cx="8055428" cy="4557228"/>
        </a:xfrm>
        <a:prstGeom prst="rect">
          <a:avLst/>
        </a:prstGeom>
      </xdr:spPr>
    </xdr:pic>
    <xdr:clientData/>
  </xdr:twoCellAnchor>
  <xdr:twoCellAnchor>
    <xdr:from>
      <xdr:col>5</xdr:col>
      <xdr:colOff>27214</xdr:colOff>
      <xdr:row>11</xdr:row>
      <xdr:rowOff>163286</xdr:rowOff>
    </xdr:from>
    <xdr:to>
      <xdr:col>7</xdr:col>
      <xdr:colOff>1255272</xdr:colOff>
      <xdr:row>22</xdr:row>
      <xdr:rowOff>189956</xdr:rowOff>
    </xdr:to>
    <xdr:sp macro="" textlink="">
      <xdr:nvSpPr>
        <xdr:cNvPr id="8" name="テキスト ボックス 7">
          <a:extLst>
            <a:ext uri="{FF2B5EF4-FFF2-40B4-BE49-F238E27FC236}">
              <a16:creationId xmlns:a16="http://schemas.microsoft.com/office/drawing/2014/main" id="{D3463DF9-242F-457B-BBF8-8DAE91BAAF6D}"/>
            </a:ext>
          </a:extLst>
        </xdr:cNvPr>
        <xdr:cNvSpPr txBox="1"/>
      </xdr:nvSpPr>
      <xdr:spPr>
        <a:xfrm>
          <a:off x="9851571" y="2258786"/>
          <a:ext cx="4725094" cy="2122170"/>
        </a:xfrm>
        <a:prstGeom prst="roundRect">
          <a:avLst/>
        </a:prstGeom>
        <a:solidFill>
          <a:sysClr val="window" lastClr="FFFFFF"/>
        </a:solidFill>
        <a:ln w="76200" cap="flat" cmpd="sng" algn="ctr">
          <a:solidFill>
            <a:srgbClr val="FFFF00"/>
          </a:solidFill>
          <a:prstDash val="solid"/>
          <a:miter lim="800000"/>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2000" b="0" i="0" u="none" strike="noStrike" kern="0" cap="none" spc="0" normalizeH="0" baseline="0" noProof="0">
              <a:ln>
                <a:noFill/>
              </a:ln>
              <a:solidFill>
                <a:srgbClr val="FF0000"/>
              </a:solidFill>
              <a:effectLst/>
              <a:uLnTx/>
              <a:uFillTx/>
              <a:latin typeface="UD デジタル 教科書体 NK-B" panose="02020700000000000000" pitchFamily="18" charset="-128"/>
              <a:ea typeface="UD デジタル 教科書体 NK-B" panose="02020700000000000000" pitchFamily="18" charset="-128"/>
              <a:cs typeface="+mn-cs"/>
            </a:rPr>
            <a:t>★介護テクノロジーの導入支援★</a:t>
          </a:r>
          <a:endParaRPr kumimoji="1" lang="en-US" altLang="ja-JP" sz="2000" b="0" i="0" u="none" strike="noStrike" kern="0" cap="none" spc="0" normalizeH="0" baseline="0" noProof="0">
            <a:ln>
              <a:noFill/>
            </a:ln>
            <a:solidFill>
              <a:srgbClr val="FF0000"/>
            </a:solidFill>
            <a:effectLst/>
            <a:uLnTx/>
            <a:uFillTx/>
            <a:latin typeface="UD デジタル 教科書体 NK-B" panose="02020700000000000000" pitchFamily="18" charset="-128"/>
            <a:ea typeface="UD デジタル 教科書体 NK-B" panose="02020700000000000000" pitchFamily="18"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2000" b="0" i="0" u="none" strike="noStrike" kern="0" cap="none" spc="0" normalizeH="0" baseline="0" noProof="0">
              <a:ln>
                <a:noFill/>
              </a:ln>
              <a:solidFill>
                <a:sysClr val="windowText" lastClr="000000"/>
              </a:solidFill>
              <a:effectLst/>
              <a:uLnTx/>
              <a:uFillTx/>
              <a:latin typeface="UD デジタル 教科書体 NK-B" panose="02020700000000000000" pitchFamily="18" charset="-128"/>
              <a:ea typeface="UD デジタル 教科書体 NK-B" panose="02020700000000000000" pitchFamily="18" charset="-128"/>
              <a:cs typeface="+mn-cs"/>
            </a:rPr>
            <a:t>１台</a:t>
          </a:r>
          <a:r>
            <a:rPr kumimoji="1" lang="en-US" altLang="ja-JP" sz="2000" b="0" i="0" u="none" strike="noStrike" kern="0" cap="none" spc="0" normalizeH="0" baseline="0" noProof="0">
              <a:ln>
                <a:noFill/>
              </a:ln>
              <a:solidFill>
                <a:sysClr val="windowText" lastClr="000000"/>
              </a:solidFill>
              <a:effectLst/>
              <a:uLnTx/>
              <a:uFillTx/>
              <a:latin typeface="UD デジタル 教科書体 NK-B" panose="02020700000000000000" pitchFamily="18" charset="-128"/>
              <a:ea typeface="UD デジタル 教科書体 NK-B" panose="02020700000000000000" pitchFamily="18" charset="-128"/>
              <a:cs typeface="+mn-cs"/>
            </a:rPr>
            <a:t>60</a:t>
          </a:r>
          <a:r>
            <a:rPr kumimoji="1" lang="ja-JP" altLang="en-US" sz="2000" b="0" i="0" u="none" strike="noStrike" kern="0" cap="none" spc="0" normalizeH="0" baseline="0" noProof="0">
              <a:ln>
                <a:noFill/>
              </a:ln>
              <a:solidFill>
                <a:sysClr val="windowText" lastClr="000000"/>
              </a:solidFill>
              <a:effectLst/>
              <a:uLnTx/>
              <a:uFillTx/>
              <a:latin typeface="UD デジタル 教科書体 NK-B" panose="02020700000000000000" pitchFamily="18" charset="-128"/>
              <a:ea typeface="UD デジタル 教科書体 NK-B" panose="02020700000000000000" pitchFamily="18" charset="-128"/>
              <a:cs typeface="+mn-cs"/>
            </a:rPr>
            <a:t>万円の移乗支援機器を</a:t>
          </a:r>
          <a:endParaRPr kumimoji="1" lang="en-US" altLang="ja-JP" sz="2000" b="0" i="0" u="none" strike="noStrike" kern="0" cap="none" spc="0" normalizeH="0" baseline="0" noProof="0">
            <a:ln>
              <a:noFill/>
            </a:ln>
            <a:solidFill>
              <a:sysClr val="windowText" lastClr="000000"/>
            </a:solidFill>
            <a:effectLst/>
            <a:uLnTx/>
            <a:uFillTx/>
            <a:latin typeface="UD デジタル 教科書体 NK-B" panose="02020700000000000000" pitchFamily="18" charset="-128"/>
            <a:ea typeface="UD デジタル 教科書体 NK-B" panose="02020700000000000000" pitchFamily="18"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2000" b="0" i="0" u="none" strike="noStrike" kern="0" cap="none" spc="0" normalizeH="0" baseline="0" noProof="0">
              <a:ln>
                <a:noFill/>
              </a:ln>
              <a:solidFill>
                <a:sysClr val="windowText" lastClr="000000"/>
              </a:solidFill>
              <a:effectLst/>
              <a:uLnTx/>
              <a:uFillTx/>
              <a:latin typeface="UD デジタル 教科書体 NK-B" panose="02020700000000000000" pitchFamily="18" charset="-128"/>
              <a:ea typeface="UD デジタル 教科書体 NK-B" panose="02020700000000000000" pitchFamily="18" charset="-128"/>
              <a:cs typeface="+mn-cs"/>
            </a:rPr>
            <a:t>1</a:t>
          </a:r>
          <a:r>
            <a:rPr kumimoji="1" lang="ja-JP" altLang="en-US" sz="2000" b="0" i="0" u="none" strike="noStrike" kern="0" cap="none" spc="0" normalizeH="0" baseline="0" noProof="0">
              <a:ln>
                <a:noFill/>
              </a:ln>
              <a:solidFill>
                <a:sysClr val="windowText" lastClr="000000"/>
              </a:solidFill>
              <a:effectLst/>
              <a:uLnTx/>
              <a:uFillTx/>
              <a:latin typeface="UD デジタル 教科書体 NK-B" panose="02020700000000000000" pitchFamily="18" charset="-128"/>
              <a:ea typeface="UD デジタル 教科書体 NK-B" panose="02020700000000000000" pitchFamily="18" charset="-128"/>
              <a:cs typeface="+mn-cs"/>
            </a:rPr>
            <a:t>台導入する場合</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8</xdr:col>
      <xdr:colOff>269474</xdr:colOff>
      <xdr:row>40</xdr:row>
      <xdr:rowOff>25309</xdr:rowOff>
    </xdr:from>
    <xdr:to>
      <xdr:col>9</xdr:col>
      <xdr:colOff>890178</xdr:colOff>
      <xdr:row>42</xdr:row>
      <xdr:rowOff>352778</xdr:rowOff>
    </xdr:to>
    <xdr:sp macro="" textlink="">
      <xdr:nvSpPr>
        <xdr:cNvPr id="2" name="テキスト ボックス 1">
          <a:extLst>
            <a:ext uri="{FF2B5EF4-FFF2-40B4-BE49-F238E27FC236}">
              <a16:creationId xmlns:a16="http://schemas.microsoft.com/office/drawing/2014/main" id="{659F4610-49C3-406A-881C-6F8AACDBA0CA}"/>
            </a:ext>
          </a:extLst>
        </xdr:cNvPr>
        <xdr:cNvSpPr txBox="1"/>
      </xdr:nvSpPr>
      <xdr:spPr>
        <a:xfrm>
          <a:off x="16185749" y="7250974"/>
          <a:ext cx="2815264" cy="838009"/>
        </a:xfrm>
        <a:prstGeom prst="rect">
          <a:avLst/>
        </a:prstGeom>
        <a:solidFill>
          <a:srgbClr val="FFCCFF"/>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l"/>
          <a:r>
            <a:rPr kumimoji="1" lang="ja-JP" altLang="en-US" sz="1100">
              <a:latin typeface="Meiryo UI" panose="020B0604030504040204" pitchFamily="50" charset="-128"/>
              <a:ea typeface="Meiryo UI" panose="020B0604030504040204" pitchFamily="50" charset="-128"/>
            </a:rPr>
            <a:t>別シートの「付帯経費、</a:t>
          </a:r>
          <a:r>
            <a:rPr kumimoji="1" lang="en-US" altLang="ja-JP" sz="1100">
              <a:latin typeface="Meiryo UI" panose="020B0604030504040204" pitchFamily="50" charset="-128"/>
              <a:ea typeface="Meiryo UI" panose="020B0604030504040204" pitchFamily="50" charset="-128"/>
            </a:rPr>
            <a:t>PC</a:t>
          </a:r>
          <a:r>
            <a:rPr kumimoji="1" lang="ja-JP" altLang="en-US" sz="1100">
              <a:latin typeface="Meiryo UI" panose="020B0604030504040204" pitchFamily="50" charset="-128"/>
              <a:ea typeface="Meiryo UI" panose="020B0604030504040204" pitchFamily="50" charset="-128"/>
            </a:rPr>
            <a:t>等計算表」で</a:t>
          </a:r>
          <a:endParaRPr kumimoji="1" lang="en-US" altLang="ja-JP" sz="1100">
            <a:latin typeface="Meiryo UI" panose="020B0604030504040204" pitchFamily="50" charset="-128"/>
            <a:ea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rPr>
            <a:t>計算した数値を入力してください。</a:t>
          </a:r>
        </a:p>
      </xdr:txBody>
    </xdr:sp>
    <xdr:clientData/>
  </xdr:twoCellAnchor>
  <xdr:twoCellAnchor>
    <xdr:from>
      <xdr:col>8</xdr:col>
      <xdr:colOff>806822</xdr:colOff>
      <xdr:row>72</xdr:row>
      <xdr:rowOff>123264</xdr:rowOff>
    </xdr:from>
    <xdr:to>
      <xdr:col>9</xdr:col>
      <xdr:colOff>1646464</xdr:colOff>
      <xdr:row>74</xdr:row>
      <xdr:rowOff>274431</xdr:rowOff>
    </xdr:to>
    <xdr:sp macro="" textlink="">
      <xdr:nvSpPr>
        <xdr:cNvPr id="3" name="テキスト ボックス 2">
          <a:extLst>
            <a:ext uri="{FF2B5EF4-FFF2-40B4-BE49-F238E27FC236}">
              <a16:creationId xmlns:a16="http://schemas.microsoft.com/office/drawing/2014/main" id="{83B2C8AB-5E73-486C-B053-5403958A5F76}"/>
            </a:ext>
          </a:extLst>
        </xdr:cNvPr>
        <xdr:cNvSpPr txBox="1"/>
      </xdr:nvSpPr>
      <xdr:spPr>
        <a:xfrm>
          <a:off x="16725002" y="17289219"/>
          <a:ext cx="2649392" cy="694092"/>
        </a:xfrm>
        <a:prstGeom prst="rect">
          <a:avLst/>
        </a:prstGeom>
        <a:solidFill>
          <a:srgbClr val="FFCCFF"/>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r>
            <a:rPr kumimoji="1" lang="ja-JP" altLang="en-US" sz="1100">
              <a:latin typeface="Meiryo UI" panose="020B0604030504040204" pitchFamily="50" charset="-128"/>
              <a:ea typeface="Meiryo UI" panose="020B0604030504040204" pitchFamily="50" charset="-128"/>
            </a:rPr>
            <a:t>別シートの「</a:t>
          </a:r>
          <a:r>
            <a:rPr kumimoji="1" lang="ja-JP" altLang="ja-JP" sz="1100">
              <a:solidFill>
                <a:schemeClr val="dk1"/>
              </a:solidFill>
              <a:effectLst/>
              <a:latin typeface="+mn-lt"/>
              <a:ea typeface="+mn-ea"/>
              <a:cs typeface="+mn-cs"/>
            </a:rPr>
            <a:t>付帯経費、</a:t>
          </a:r>
          <a:r>
            <a:rPr kumimoji="1" lang="en-US" altLang="ja-JP" sz="1100">
              <a:solidFill>
                <a:schemeClr val="dk1"/>
              </a:solidFill>
              <a:effectLst/>
              <a:latin typeface="+mn-lt"/>
              <a:ea typeface="+mn-ea"/>
              <a:cs typeface="+mn-cs"/>
            </a:rPr>
            <a:t>PC</a:t>
          </a:r>
          <a:r>
            <a:rPr kumimoji="1" lang="ja-JP" altLang="ja-JP" sz="1100">
              <a:solidFill>
                <a:schemeClr val="dk1"/>
              </a:solidFill>
              <a:effectLst/>
              <a:latin typeface="+mn-lt"/>
              <a:ea typeface="+mn-ea"/>
              <a:cs typeface="+mn-cs"/>
            </a:rPr>
            <a:t>等計算表</a:t>
          </a:r>
          <a:r>
            <a:rPr kumimoji="1" lang="ja-JP" altLang="en-US" sz="1100">
              <a:latin typeface="Meiryo UI" panose="020B0604030504040204" pitchFamily="50" charset="-128"/>
              <a:ea typeface="Meiryo UI" panose="020B0604030504040204" pitchFamily="50" charset="-128"/>
            </a:rPr>
            <a:t>」で</a:t>
          </a:r>
          <a:endParaRPr kumimoji="1" lang="en-US" altLang="ja-JP" sz="1100">
            <a:latin typeface="Meiryo UI" panose="020B0604030504040204" pitchFamily="50" charset="-128"/>
            <a:ea typeface="Meiryo UI" panose="020B0604030504040204" pitchFamily="50" charset="-128"/>
          </a:endParaRPr>
        </a:p>
        <a:p>
          <a:r>
            <a:rPr kumimoji="1" lang="ja-JP" altLang="en-US" sz="1100">
              <a:latin typeface="Meiryo UI" panose="020B0604030504040204" pitchFamily="50" charset="-128"/>
              <a:ea typeface="Meiryo UI" panose="020B0604030504040204" pitchFamily="50" charset="-128"/>
            </a:rPr>
            <a:t>計算した数値を入力してください。</a:t>
          </a:r>
        </a:p>
      </xdr:txBody>
    </xdr:sp>
    <xdr:clientData/>
  </xdr:twoCellAnchor>
  <xdr:twoCellAnchor>
    <xdr:from>
      <xdr:col>2</xdr:col>
      <xdr:colOff>2537787</xdr:colOff>
      <xdr:row>92</xdr:row>
      <xdr:rowOff>68898</xdr:rowOff>
    </xdr:from>
    <xdr:to>
      <xdr:col>2</xdr:col>
      <xdr:colOff>2651134</xdr:colOff>
      <xdr:row>94</xdr:row>
      <xdr:rowOff>258921</xdr:rowOff>
    </xdr:to>
    <xdr:sp macro="" textlink="">
      <xdr:nvSpPr>
        <xdr:cNvPr id="4" name="右中かっこ 3">
          <a:extLst>
            <a:ext uri="{FF2B5EF4-FFF2-40B4-BE49-F238E27FC236}">
              <a16:creationId xmlns:a16="http://schemas.microsoft.com/office/drawing/2014/main" id="{313BE123-E30D-4944-AE68-234F201DFF2A}"/>
            </a:ext>
          </a:extLst>
        </xdr:cNvPr>
        <xdr:cNvSpPr/>
      </xdr:nvSpPr>
      <xdr:spPr>
        <a:xfrm>
          <a:off x="3238827" y="24670068"/>
          <a:ext cx="113347" cy="837723"/>
        </a:xfrm>
        <a:prstGeom prst="rightBrace">
          <a:avLst/>
        </a:prstGeom>
        <a:solidFill>
          <a:sysClr val="window" lastClr="FFFFFF"/>
        </a:solidFill>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2714308</xdr:colOff>
      <xdr:row>92</xdr:row>
      <xdr:rowOff>115409</xdr:rowOff>
    </xdr:from>
    <xdr:to>
      <xdr:col>2</xdr:col>
      <xdr:colOff>5257800</xdr:colOff>
      <xdr:row>94</xdr:row>
      <xdr:rowOff>203200</xdr:rowOff>
    </xdr:to>
    <xdr:sp macro="" textlink="">
      <xdr:nvSpPr>
        <xdr:cNvPr id="5" name="テキスト ボックス 4">
          <a:extLst>
            <a:ext uri="{FF2B5EF4-FFF2-40B4-BE49-F238E27FC236}">
              <a16:creationId xmlns:a16="http://schemas.microsoft.com/office/drawing/2014/main" id="{5A8568D2-6847-4A09-8DF9-F7F00B86DE25}"/>
            </a:ext>
          </a:extLst>
        </xdr:cNvPr>
        <xdr:cNvSpPr txBox="1"/>
      </xdr:nvSpPr>
      <xdr:spPr>
        <a:xfrm>
          <a:off x="3421063" y="24718484"/>
          <a:ext cx="2541587" cy="73930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a:latin typeface="Meiryo UI" panose="020B0604030504040204" pitchFamily="50" charset="-128"/>
              <a:ea typeface="Meiryo UI" panose="020B0604030504040204" pitchFamily="50" charset="-128"/>
            </a:rPr>
            <a:t>※</a:t>
          </a:r>
          <a:r>
            <a:rPr kumimoji="1" lang="ja-JP" altLang="en-US" sz="1200">
              <a:latin typeface="Meiryo UI" panose="020B0604030504040204" pitchFamily="50" charset="-128"/>
              <a:ea typeface="Meiryo UI" panose="020B0604030504040204" pitchFamily="50" charset="-128"/>
            </a:rPr>
            <a:t>①から③の一連の契約が対象であり、</a:t>
          </a:r>
          <a:endParaRPr kumimoji="1" lang="en-US" altLang="ja-JP" sz="1200">
            <a:latin typeface="Meiryo UI" panose="020B0604030504040204" pitchFamily="50" charset="-128"/>
            <a:ea typeface="Meiryo UI" panose="020B0604030504040204" pitchFamily="50" charset="-128"/>
          </a:endParaRPr>
        </a:p>
        <a:p>
          <a:r>
            <a:rPr kumimoji="1" lang="ja-JP" altLang="en-US" sz="1200">
              <a:latin typeface="Meiryo UI" panose="020B0604030504040204" pitchFamily="50" charset="-128"/>
              <a:ea typeface="Meiryo UI" panose="020B0604030504040204" pitchFamily="50" charset="-128"/>
            </a:rPr>
            <a:t>　 いずれかのみの契約の申請は不可</a:t>
          </a:r>
        </a:p>
      </xdr:txBody>
    </xdr:sp>
    <xdr:clientData/>
  </xdr:twoCellAnchor>
  <xdr:twoCellAnchor>
    <xdr:from>
      <xdr:col>10</xdr:col>
      <xdr:colOff>1129393</xdr:colOff>
      <xdr:row>26</xdr:row>
      <xdr:rowOff>95250</xdr:rowOff>
    </xdr:from>
    <xdr:to>
      <xdr:col>11</xdr:col>
      <xdr:colOff>1196068</xdr:colOff>
      <xdr:row>28</xdr:row>
      <xdr:rowOff>153205</xdr:rowOff>
    </xdr:to>
    <xdr:sp macro="" textlink="">
      <xdr:nvSpPr>
        <xdr:cNvPr id="6" name="四角形: 角を丸くする 5">
          <a:extLst>
            <a:ext uri="{FF2B5EF4-FFF2-40B4-BE49-F238E27FC236}">
              <a16:creationId xmlns:a16="http://schemas.microsoft.com/office/drawing/2014/main" id="{1258C1A3-0D55-4750-A4D5-63E916FB3CB7}"/>
            </a:ext>
          </a:extLst>
        </xdr:cNvPr>
        <xdr:cNvSpPr/>
      </xdr:nvSpPr>
      <xdr:spPr>
        <a:xfrm>
          <a:off x="20499433" y="4177665"/>
          <a:ext cx="1341120" cy="423715"/>
        </a:xfrm>
        <a:prstGeom prst="round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600">
              <a:solidFill>
                <a:schemeClr val="tx1"/>
              </a:solidFill>
            </a:rPr>
            <a:t>R7.6.9</a:t>
          </a:r>
          <a:r>
            <a:rPr kumimoji="1" lang="ja-JP" altLang="en-US" sz="1600">
              <a:solidFill>
                <a:schemeClr val="tx1"/>
              </a:solidFill>
            </a:rPr>
            <a:t>時点版</a:t>
          </a:r>
          <a:endParaRPr kumimoji="1" lang="en-US" altLang="ja-JP" sz="1600">
            <a:solidFill>
              <a:schemeClr val="tx1"/>
            </a:solidFill>
          </a:endParaRPr>
        </a:p>
      </xdr:txBody>
    </xdr:sp>
    <xdr:clientData/>
  </xdr:twoCellAnchor>
  <xdr:twoCellAnchor editAs="oneCell">
    <xdr:from>
      <xdr:col>0</xdr:col>
      <xdr:colOff>0</xdr:colOff>
      <xdr:row>0</xdr:row>
      <xdr:rowOff>0</xdr:rowOff>
    </xdr:from>
    <xdr:to>
      <xdr:col>4</xdr:col>
      <xdr:colOff>896267</xdr:colOff>
      <xdr:row>23</xdr:row>
      <xdr:rowOff>132599</xdr:rowOff>
    </xdr:to>
    <xdr:pic>
      <xdr:nvPicPr>
        <xdr:cNvPr id="8" name="図 7">
          <a:extLst>
            <a:ext uri="{FF2B5EF4-FFF2-40B4-BE49-F238E27FC236}">
              <a16:creationId xmlns:a16="http://schemas.microsoft.com/office/drawing/2014/main" id="{97FF7C1E-8FD6-4A21-BF52-76CFBA3FBAA0}"/>
            </a:ext>
          </a:extLst>
        </xdr:cNvPr>
        <xdr:cNvPicPr>
          <a:picLocks noChangeAspect="1"/>
        </xdr:cNvPicPr>
      </xdr:nvPicPr>
      <xdr:blipFill>
        <a:blip xmlns:r="http://schemas.openxmlformats.org/officeDocument/2006/relationships" r:embed="rId1"/>
        <a:stretch>
          <a:fillRect/>
        </a:stretch>
      </xdr:blipFill>
      <xdr:spPr>
        <a:xfrm>
          <a:off x="0" y="0"/>
          <a:ext cx="8057706" cy="4527434"/>
        </a:xfrm>
        <a:prstGeom prst="rect">
          <a:avLst/>
        </a:prstGeom>
      </xdr:spPr>
    </xdr:pic>
    <xdr:clientData/>
  </xdr:twoCellAnchor>
  <xdr:twoCellAnchor>
    <xdr:from>
      <xdr:col>4</xdr:col>
      <xdr:colOff>2598965</xdr:colOff>
      <xdr:row>12</xdr:row>
      <xdr:rowOff>68036</xdr:rowOff>
    </xdr:from>
    <xdr:to>
      <xdr:col>7</xdr:col>
      <xdr:colOff>1167915</xdr:colOff>
      <xdr:row>23</xdr:row>
      <xdr:rowOff>46537</xdr:rowOff>
    </xdr:to>
    <xdr:sp macro="" textlink="">
      <xdr:nvSpPr>
        <xdr:cNvPr id="9" name="テキスト ボックス 8">
          <a:extLst>
            <a:ext uri="{FF2B5EF4-FFF2-40B4-BE49-F238E27FC236}">
              <a16:creationId xmlns:a16="http://schemas.microsoft.com/office/drawing/2014/main" id="{0FF21E03-FA21-4064-8606-834FE0DDC3D4}"/>
            </a:ext>
          </a:extLst>
        </xdr:cNvPr>
        <xdr:cNvSpPr txBox="1"/>
      </xdr:nvSpPr>
      <xdr:spPr>
        <a:xfrm>
          <a:off x="9769929" y="2354036"/>
          <a:ext cx="4719379" cy="2074001"/>
        </a:xfrm>
        <a:prstGeom prst="roundRect">
          <a:avLst/>
        </a:prstGeom>
        <a:solidFill>
          <a:sysClr val="window" lastClr="FFFFFF"/>
        </a:solidFill>
        <a:ln w="76200" cap="flat" cmpd="sng" algn="ctr">
          <a:solidFill>
            <a:srgbClr val="FFFF00"/>
          </a:solidFill>
          <a:prstDash val="solid"/>
          <a:miter lim="800000"/>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800" b="0" i="0" u="none" strike="noStrike" kern="0" cap="none" spc="0" normalizeH="0" baseline="0" noProof="0">
              <a:ln>
                <a:noFill/>
              </a:ln>
              <a:solidFill>
                <a:srgbClr val="FF0000"/>
              </a:solidFill>
              <a:effectLst/>
              <a:uLnTx/>
              <a:uFillTx/>
              <a:latin typeface="UD デジタル 教科書体 NK-B" panose="02020700000000000000" pitchFamily="18" charset="-128"/>
              <a:ea typeface="UD デジタル 教科書体 NK-B" panose="02020700000000000000" pitchFamily="18" charset="-128"/>
              <a:cs typeface="+mn-cs"/>
            </a:rPr>
            <a:t>★介護テクノロジーの導入支援★</a:t>
          </a:r>
          <a:endParaRPr kumimoji="1" lang="en-US" altLang="ja-JP" sz="1800" b="0" i="0" u="none" strike="noStrike" kern="0" cap="none" spc="0" normalizeH="0" baseline="0" noProof="0">
            <a:ln>
              <a:noFill/>
            </a:ln>
            <a:solidFill>
              <a:srgbClr val="FF0000"/>
            </a:solidFill>
            <a:effectLst/>
            <a:uLnTx/>
            <a:uFillTx/>
            <a:latin typeface="UD デジタル 教科書体 NK-B" panose="02020700000000000000" pitchFamily="18" charset="-128"/>
            <a:ea typeface="UD デジタル 教科書体 NK-B" panose="02020700000000000000" pitchFamily="18"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800" b="0" i="0" u="none" strike="noStrike" kern="0" cap="none" spc="0" normalizeH="0" baseline="0" noProof="0">
              <a:ln>
                <a:noFill/>
              </a:ln>
              <a:solidFill>
                <a:sysClr val="windowText" lastClr="000000"/>
              </a:solidFill>
              <a:effectLst/>
              <a:uLnTx/>
              <a:uFillTx/>
              <a:latin typeface="UD デジタル 教科書体 NK-B" panose="02020700000000000000" pitchFamily="18" charset="-128"/>
              <a:ea typeface="UD デジタル 教科書体 NK-B" panose="02020700000000000000" pitchFamily="18" charset="-128"/>
              <a:cs typeface="+mn-cs"/>
            </a:rPr>
            <a:t>１台</a:t>
          </a:r>
          <a:r>
            <a:rPr kumimoji="1" lang="en-US" altLang="ja-JP" sz="1800" b="0" i="0" u="none" strike="noStrike" kern="0" cap="none" spc="0" normalizeH="0" baseline="0" noProof="0">
              <a:ln>
                <a:noFill/>
              </a:ln>
              <a:solidFill>
                <a:sysClr val="windowText" lastClr="000000"/>
              </a:solidFill>
              <a:effectLst/>
              <a:uLnTx/>
              <a:uFillTx/>
              <a:latin typeface="UD デジタル 教科書体 NK-B" panose="02020700000000000000" pitchFamily="18" charset="-128"/>
              <a:ea typeface="UD デジタル 教科書体 NK-B" panose="02020700000000000000" pitchFamily="18" charset="-128"/>
              <a:cs typeface="+mn-cs"/>
            </a:rPr>
            <a:t>12</a:t>
          </a:r>
          <a:r>
            <a:rPr kumimoji="1" lang="ja-JP" altLang="en-US" sz="1800" b="0" i="0" u="none" strike="noStrike" kern="0" cap="none" spc="0" normalizeH="0" baseline="0" noProof="0">
              <a:ln>
                <a:noFill/>
              </a:ln>
              <a:solidFill>
                <a:sysClr val="windowText" lastClr="000000"/>
              </a:solidFill>
              <a:effectLst/>
              <a:uLnTx/>
              <a:uFillTx/>
              <a:latin typeface="UD デジタル 教科書体 NK-B" panose="02020700000000000000" pitchFamily="18" charset="-128"/>
              <a:ea typeface="UD デジタル 教科書体 NK-B" panose="02020700000000000000" pitchFamily="18" charset="-128"/>
              <a:cs typeface="+mn-cs"/>
            </a:rPr>
            <a:t>万円の見守り機器を</a:t>
          </a:r>
          <a:r>
            <a:rPr kumimoji="1" lang="en-US" altLang="ja-JP" sz="1800" b="0" i="0" u="none" strike="noStrike" kern="0" cap="none" spc="0" normalizeH="0" baseline="0" noProof="0">
              <a:ln>
                <a:noFill/>
              </a:ln>
              <a:solidFill>
                <a:sysClr val="windowText" lastClr="000000"/>
              </a:solidFill>
              <a:effectLst/>
              <a:uLnTx/>
              <a:uFillTx/>
              <a:latin typeface="UD デジタル 教科書体 NK-B" panose="02020700000000000000" pitchFamily="18" charset="-128"/>
              <a:ea typeface="UD デジタル 教科書体 NK-B" panose="02020700000000000000" pitchFamily="18" charset="-128"/>
              <a:cs typeface="+mn-cs"/>
            </a:rPr>
            <a:t>20</a:t>
          </a:r>
          <a:r>
            <a:rPr kumimoji="1" lang="ja-JP" altLang="en-US" sz="1800" b="0" i="0" u="none" strike="noStrike" kern="0" cap="none" spc="0" normalizeH="0" baseline="0" noProof="0">
              <a:ln>
                <a:noFill/>
              </a:ln>
              <a:solidFill>
                <a:sysClr val="windowText" lastClr="000000"/>
              </a:solidFill>
              <a:effectLst/>
              <a:uLnTx/>
              <a:uFillTx/>
              <a:latin typeface="UD デジタル 教科書体 NK-B" panose="02020700000000000000" pitchFamily="18" charset="-128"/>
              <a:ea typeface="UD デジタル 教科書体 NK-B" panose="02020700000000000000" pitchFamily="18" charset="-128"/>
              <a:cs typeface="+mn-cs"/>
            </a:rPr>
            <a:t>台導入し、</a:t>
          </a: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800" b="0" i="0" u="none" strike="noStrike" kern="0" cap="none" spc="0" normalizeH="0" baseline="0" noProof="0">
              <a:ln>
                <a:noFill/>
              </a:ln>
              <a:solidFill>
                <a:sysClr val="windowText" lastClr="000000"/>
              </a:solidFill>
              <a:effectLst/>
              <a:uLnTx/>
              <a:uFillTx/>
              <a:latin typeface="UD デジタル 教科書体 NK-B" panose="02020700000000000000" pitchFamily="18" charset="-128"/>
              <a:ea typeface="UD デジタル 教科書体 NK-B" panose="02020700000000000000" pitchFamily="18" charset="-128"/>
              <a:cs typeface="+mn-cs"/>
            </a:rPr>
            <a:t>併せて</a:t>
          </a:r>
          <a:r>
            <a:rPr kumimoji="1" lang="en-US" altLang="ja-JP" sz="1800" b="0" i="0" u="none" strike="noStrike" kern="0" cap="none" spc="0" normalizeH="0" baseline="0" noProof="0">
              <a:ln>
                <a:noFill/>
              </a:ln>
              <a:solidFill>
                <a:sysClr val="windowText" lastClr="000000"/>
              </a:solidFill>
              <a:effectLst/>
              <a:uLnTx/>
              <a:uFillTx/>
              <a:latin typeface="UD デジタル 教科書体 NK-B" panose="02020700000000000000" pitchFamily="18" charset="-128"/>
              <a:ea typeface="UD デジタル 教科書体 NK-B" panose="02020700000000000000" pitchFamily="18" charset="-128"/>
              <a:cs typeface="+mn-cs"/>
            </a:rPr>
            <a:t>Wi-Fi</a:t>
          </a:r>
          <a:r>
            <a:rPr kumimoji="1" lang="ja-JP" altLang="en-US" sz="1800" b="0" i="0" u="none" strike="noStrike" kern="0" cap="none" spc="0" normalizeH="0" baseline="0" noProof="0">
              <a:ln>
                <a:noFill/>
              </a:ln>
              <a:solidFill>
                <a:sysClr val="windowText" lastClr="000000"/>
              </a:solidFill>
              <a:effectLst/>
              <a:uLnTx/>
              <a:uFillTx/>
              <a:latin typeface="UD デジタル 教科書体 NK-B" panose="02020700000000000000" pitchFamily="18" charset="-128"/>
              <a:ea typeface="UD デジタル 教科書体 NK-B" panose="02020700000000000000" pitchFamily="18" charset="-128"/>
              <a:cs typeface="+mn-cs"/>
            </a:rPr>
            <a:t>環境４万円と</a:t>
          </a: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800" b="0" i="0" u="none" strike="noStrike" kern="0" cap="none" spc="0" normalizeH="0" baseline="0" noProof="0">
              <a:ln>
                <a:noFill/>
              </a:ln>
              <a:solidFill>
                <a:sysClr val="windowText" lastClr="000000"/>
              </a:solidFill>
              <a:effectLst/>
              <a:uLnTx/>
              <a:uFillTx/>
              <a:latin typeface="UD デジタル 教科書体 NK-B" panose="02020700000000000000" pitchFamily="18" charset="-128"/>
              <a:ea typeface="UD デジタル 教科書体 NK-B" panose="02020700000000000000" pitchFamily="18" charset="-128"/>
              <a:cs typeface="+mn-cs"/>
            </a:rPr>
            <a:t>１台２万円のタブレット</a:t>
          </a:r>
          <a:r>
            <a:rPr kumimoji="1" lang="en-US" altLang="ja-JP" sz="1800" b="0" i="0" u="none" strike="noStrike" kern="0" cap="none" spc="0" normalizeH="0" baseline="0" noProof="0">
              <a:ln>
                <a:noFill/>
              </a:ln>
              <a:solidFill>
                <a:sysClr val="windowText" lastClr="000000"/>
              </a:solidFill>
              <a:effectLst/>
              <a:uLnTx/>
              <a:uFillTx/>
              <a:latin typeface="UD デジタル 教科書体 NK-B" panose="02020700000000000000" pitchFamily="18" charset="-128"/>
              <a:ea typeface="UD デジタル 教科書体 NK-B" panose="02020700000000000000" pitchFamily="18" charset="-128"/>
              <a:cs typeface="+mn-cs"/>
            </a:rPr>
            <a:t>10</a:t>
          </a:r>
          <a:r>
            <a:rPr kumimoji="1" lang="ja-JP" altLang="en-US" sz="1800" b="0" i="0" u="none" strike="noStrike" kern="0" cap="none" spc="0" normalizeH="0" baseline="0" noProof="0">
              <a:ln>
                <a:noFill/>
              </a:ln>
              <a:solidFill>
                <a:sysClr val="windowText" lastClr="000000"/>
              </a:solidFill>
              <a:effectLst/>
              <a:uLnTx/>
              <a:uFillTx/>
              <a:latin typeface="UD デジタル 教科書体 NK-B" panose="02020700000000000000" pitchFamily="18" charset="-128"/>
              <a:ea typeface="UD デジタル 教科書体 NK-B" panose="02020700000000000000" pitchFamily="18" charset="-128"/>
              <a:cs typeface="+mn-cs"/>
            </a:rPr>
            <a:t>台、</a:t>
          </a: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800" b="0" i="0" u="none" strike="noStrike" kern="0" cap="none" spc="0" normalizeH="0" baseline="0" noProof="0">
              <a:ln>
                <a:noFill/>
              </a:ln>
              <a:solidFill>
                <a:sysClr val="windowText" lastClr="000000"/>
              </a:solidFill>
              <a:effectLst/>
              <a:uLnTx/>
              <a:uFillTx/>
              <a:latin typeface="UD デジタル 教科書体 NK-B" panose="02020700000000000000" pitchFamily="18" charset="-128"/>
              <a:ea typeface="UD デジタル 教科書体 NK-B" panose="02020700000000000000" pitchFamily="18" charset="-128"/>
              <a:cs typeface="+mn-cs"/>
            </a:rPr>
            <a:t>１台</a:t>
          </a:r>
          <a:r>
            <a:rPr kumimoji="1" lang="en-US" altLang="ja-JP" sz="1800" b="0" i="0" u="none" strike="noStrike" kern="0" cap="none" spc="0" normalizeH="0" baseline="0" noProof="0">
              <a:ln>
                <a:noFill/>
              </a:ln>
              <a:solidFill>
                <a:sysClr val="windowText" lastClr="000000"/>
              </a:solidFill>
              <a:effectLst/>
              <a:uLnTx/>
              <a:uFillTx/>
              <a:latin typeface="UD デジタル 教科書体 NK-B" panose="02020700000000000000" pitchFamily="18" charset="-128"/>
              <a:ea typeface="UD デジタル 教科書体 NK-B" panose="02020700000000000000" pitchFamily="18" charset="-128"/>
              <a:cs typeface="+mn-cs"/>
            </a:rPr>
            <a:t>12</a:t>
          </a:r>
          <a:r>
            <a:rPr kumimoji="1" lang="ja-JP" altLang="en-US" sz="1800" b="0" i="0" u="none" strike="noStrike" kern="0" cap="none" spc="0" normalizeH="0" baseline="0" noProof="0">
              <a:ln>
                <a:noFill/>
              </a:ln>
              <a:solidFill>
                <a:sysClr val="windowText" lastClr="000000"/>
              </a:solidFill>
              <a:effectLst/>
              <a:uLnTx/>
              <a:uFillTx/>
              <a:latin typeface="UD デジタル 教科書体 NK-B" panose="02020700000000000000" pitchFamily="18" charset="-128"/>
              <a:ea typeface="UD デジタル 教科書体 NK-B" panose="02020700000000000000" pitchFamily="18" charset="-128"/>
              <a:cs typeface="+mn-cs"/>
            </a:rPr>
            <a:t>万円のパソコンを</a:t>
          </a:r>
          <a:r>
            <a:rPr kumimoji="1" lang="en-US" altLang="ja-JP" sz="1800" b="0" i="0" u="none" strike="noStrike" kern="0" cap="none" spc="0" normalizeH="0" baseline="0" noProof="0">
              <a:ln>
                <a:noFill/>
              </a:ln>
              <a:solidFill>
                <a:sysClr val="windowText" lastClr="000000"/>
              </a:solidFill>
              <a:effectLst/>
              <a:uLnTx/>
              <a:uFillTx/>
              <a:latin typeface="UD デジタル 教科書体 NK-B" panose="02020700000000000000" pitchFamily="18" charset="-128"/>
              <a:ea typeface="UD デジタル 教科書体 NK-B" panose="02020700000000000000" pitchFamily="18" charset="-128"/>
              <a:cs typeface="+mn-cs"/>
            </a:rPr>
            <a:t>1</a:t>
          </a:r>
          <a:r>
            <a:rPr kumimoji="1" lang="ja-JP" altLang="en-US" sz="1800" b="0" i="0" u="none" strike="noStrike" kern="0" cap="none" spc="0" normalizeH="0" baseline="0" noProof="0">
              <a:ln>
                <a:noFill/>
              </a:ln>
              <a:solidFill>
                <a:sysClr val="windowText" lastClr="000000"/>
              </a:solidFill>
              <a:effectLst/>
              <a:uLnTx/>
              <a:uFillTx/>
              <a:latin typeface="UD デジタル 教科書体 NK-B" panose="02020700000000000000" pitchFamily="18" charset="-128"/>
              <a:ea typeface="UD デジタル 教科書体 NK-B" panose="02020700000000000000" pitchFamily="18" charset="-128"/>
              <a:cs typeface="+mn-cs"/>
            </a:rPr>
            <a:t>台導入する場合</a:t>
          </a:r>
          <a:endParaRPr kumimoji="1" lang="ja-JP" altLang="en-US" sz="1100" b="0" i="0" u="none" strike="noStrike" kern="0" cap="none" spc="0" normalizeH="0" baseline="0" noProof="0">
            <a:ln>
              <a:noFill/>
            </a:ln>
            <a:solidFill>
              <a:sysClr val="windowText" lastClr="000000"/>
            </a:solidFill>
            <a:effectLst/>
            <a:uLnTx/>
            <a:uFillTx/>
            <a:latin typeface="UD デジタル 教科書体 NK-B" panose="02020700000000000000" pitchFamily="18" charset="-128"/>
            <a:ea typeface="UD デジタル 教科書体 NK-B" panose="02020700000000000000" pitchFamily="18" charset="-128"/>
            <a:cs typeface="+mn-cs"/>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87629</xdr:colOff>
      <xdr:row>25</xdr:row>
      <xdr:rowOff>170980</xdr:rowOff>
    </xdr:from>
    <xdr:to>
      <xdr:col>7</xdr:col>
      <xdr:colOff>314320</xdr:colOff>
      <xdr:row>28</xdr:row>
      <xdr:rowOff>50425</xdr:rowOff>
    </xdr:to>
    <xdr:grpSp>
      <xdr:nvGrpSpPr>
        <xdr:cNvPr id="2" name="グループ化 1">
          <a:extLst>
            <a:ext uri="{FF2B5EF4-FFF2-40B4-BE49-F238E27FC236}">
              <a16:creationId xmlns:a16="http://schemas.microsoft.com/office/drawing/2014/main" id="{979380C2-961C-4BDE-8A22-C4D1F7419E15}"/>
            </a:ext>
          </a:extLst>
        </xdr:cNvPr>
        <xdr:cNvGrpSpPr/>
      </xdr:nvGrpSpPr>
      <xdr:grpSpPr>
        <a:xfrm>
          <a:off x="6959236" y="6335016"/>
          <a:ext cx="3995870" cy="1076873"/>
          <a:chOff x="7131081" y="2674054"/>
          <a:chExt cx="3973666" cy="995643"/>
        </a:xfrm>
      </xdr:grpSpPr>
      <xdr:sp macro="" textlink="">
        <xdr:nvSpPr>
          <xdr:cNvPr id="3" name="テキスト ボックス 2">
            <a:extLst>
              <a:ext uri="{FF2B5EF4-FFF2-40B4-BE49-F238E27FC236}">
                <a16:creationId xmlns:a16="http://schemas.microsoft.com/office/drawing/2014/main" id="{EEB15A95-89E0-4058-A442-188416A857F8}"/>
              </a:ext>
            </a:extLst>
          </xdr:cNvPr>
          <xdr:cNvSpPr txBox="1"/>
        </xdr:nvSpPr>
        <xdr:spPr>
          <a:xfrm>
            <a:off x="8310997" y="2674054"/>
            <a:ext cx="2793750" cy="995643"/>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l"/>
            <a:r>
              <a:rPr kumimoji="1" lang="ja-JP" altLang="en-US" sz="1100">
                <a:latin typeface="Meiryo UI" panose="020B0604030504040204" pitchFamily="50" charset="-128"/>
                <a:ea typeface="Meiryo UI" panose="020B0604030504040204" pitchFamily="50" charset="-128"/>
              </a:rPr>
              <a:t>「</a:t>
            </a:r>
            <a:r>
              <a:rPr kumimoji="1" lang="en-US" altLang="ja-JP" sz="1100">
                <a:latin typeface="Meiryo UI" panose="020B0604030504040204" pitchFamily="50" charset="-128"/>
                <a:ea typeface="Meiryo UI" panose="020B0604030504040204" pitchFamily="50" charset="-128"/>
              </a:rPr>
              <a:t>PC</a:t>
            </a:r>
            <a:r>
              <a:rPr kumimoji="1" lang="ja-JP" altLang="en-US" sz="1100">
                <a:latin typeface="Meiryo UI" panose="020B0604030504040204" pitchFamily="50" charset="-128"/>
                <a:ea typeface="Meiryo UI" panose="020B0604030504040204" pitchFamily="50" charset="-128"/>
              </a:rPr>
              <a:t>、タブレット端末の本体に付随して使用に必要なもの」として考えられるものを含めて計上してください。（キーボード、タッチペンなど）</a:t>
            </a:r>
          </a:p>
        </xdr:txBody>
      </xdr:sp>
      <xdr:cxnSp macro="">
        <xdr:nvCxnSpPr>
          <xdr:cNvPr id="4" name="直線矢印コネクタ 3">
            <a:extLst>
              <a:ext uri="{FF2B5EF4-FFF2-40B4-BE49-F238E27FC236}">
                <a16:creationId xmlns:a16="http://schemas.microsoft.com/office/drawing/2014/main" id="{DDF5C05F-49F4-41FF-A5D2-903CE3D4193B}"/>
              </a:ext>
            </a:extLst>
          </xdr:cNvPr>
          <xdr:cNvCxnSpPr/>
        </xdr:nvCxnSpPr>
        <xdr:spPr>
          <a:xfrm flipH="1" flipV="1">
            <a:off x="7131081" y="2685685"/>
            <a:ext cx="1190761" cy="866296"/>
          </a:xfrm>
          <a:prstGeom prst="straightConnector1">
            <a:avLst/>
          </a:prstGeom>
          <a:ln w="53975">
            <a:tailEnd type="triangle"/>
          </a:ln>
        </xdr:spPr>
        <xdr:style>
          <a:lnRef idx="3">
            <a:schemeClr val="dk1"/>
          </a:lnRef>
          <a:fillRef idx="0">
            <a:schemeClr val="dk1"/>
          </a:fillRef>
          <a:effectRef idx="2">
            <a:schemeClr val="dk1"/>
          </a:effectRef>
          <a:fontRef idx="minor">
            <a:schemeClr val="tx1"/>
          </a:fontRef>
        </xdr:style>
      </xdr:cxnSp>
    </xdr:grpSp>
    <xdr:clientData/>
  </xdr:twoCellAnchor>
  <xdr:twoCellAnchor>
    <xdr:from>
      <xdr:col>5</xdr:col>
      <xdr:colOff>21497</xdr:colOff>
      <xdr:row>22</xdr:row>
      <xdr:rowOff>175259</xdr:rowOff>
    </xdr:from>
    <xdr:to>
      <xdr:col>6</xdr:col>
      <xdr:colOff>1495151</xdr:colOff>
      <xdr:row>25</xdr:row>
      <xdr:rowOff>126272</xdr:rowOff>
    </xdr:to>
    <xdr:grpSp>
      <xdr:nvGrpSpPr>
        <xdr:cNvPr id="5" name="グループ化 4">
          <a:extLst>
            <a:ext uri="{FF2B5EF4-FFF2-40B4-BE49-F238E27FC236}">
              <a16:creationId xmlns:a16="http://schemas.microsoft.com/office/drawing/2014/main" id="{08C26A58-82A7-4F64-B7C9-579677278153}"/>
            </a:ext>
          </a:extLst>
        </xdr:cNvPr>
        <xdr:cNvGrpSpPr/>
      </xdr:nvGrpSpPr>
      <xdr:grpSpPr>
        <a:xfrm>
          <a:off x="6893104" y="5141866"/>
          <a:ext cx="2984047" cy="1148442"/>
          <a:chOff x="6833946" y="1744312"/>
          <a:chExt cx="2980261" cy="1098396"/>
        </a:xfrm>
      </xdr:grpSpPr>
      <xdr:sp macro="" textlink="">
        <xdr:nvSpPr>
          <xdr:cNvPr id="6" name="テキスト ボックス 5">
            <a:extLst>
              <a:ext uri="{FF2B5EF4-FFF2-40B4-BE49-F238E27FC236}">
                <a16:creationId xmlns:a16="http://schemas.microsoft.com/office/drawing/2014/main" id="{0E120EB0-B3CD-439F-B5DC-969B6686F983}"/>
              </a:ext>
            </a:extLst>
          </xdr:cNvPr>
          <xdr:cNvSpPr txBox="1"/>
        </xdr:nvSpPr>
        <xdr:spPr>
          <a:xfrm>
            <a:off x="7778110" y="1744312"/>
            <a:ext cx="2036097" cy="1008811"/>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l"/>
            <a:r>
              <a:rPr kumimoji="1" lang="ja-JP" altLang="en-US" sz="1100">
                <a:latin typeface="Meiryo UI" panose="020B0604030504040204" pitchFamily="50" charset="-128"/>
                <a:ea typeface="Meiryo UI" panose="020B0604030504040204" pitchFamily="50" charset="-128"/>
              </a:rPr>
              <a:t>付帯するテクノロジー毎に、</a:t>
            </a:r>
            <a:endParaRPr kumimoji="1" lang="en-US" altLang="ja-JP" sz="1100">
              <a:latin typeface="Meiryo UI" panose="020B0604030504040204" pitchFamily="50" charset="-128"/>
              <a:ea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rPr>
              <a:t>「★積算様式」のシート「</a:t>
            </a:r>
            <a:r>
              <a:rPr kumimoji="1" lang="en-US" altLang="ja-JP" sz="1100">
                <a:latin typeface="Meiryo UI" panose="020B0604030504040204" pitchFamily="50" charset="-128"/>
                <a:ea typeface="Meiryo UI" panose="020B0604030504040204" pitchFamily="50" charset="-128"/>
              </a:rPr>
              <a:t>H</a:t>
            </a:r>
            <a:r>
              <a:rPr kumimoji="1" lang="ja-JP" altLang="en-US" sz="1100">
                <a:latin typeface="Meiryo UI" panose="020B0604030504040204" pitchFamily="50" charset="-128"/>
                <a:ea typeface="Meiryo UI" panose="020B0604030504040204" pitchFamily="50" charset="-128"/>
              </a:rPr>
              <a:t>列」に入力してください。</a:t>
            </a:r>
          </a:p>
        </xdr:txBody>
      </xdr:sp>
      <xdr:cxnSp macro="">
        <xdr:nvCxnSpPr>
          <xdr:cNvPr id="7" name="直線矢印コネクタ 6">
            <a:extLst>
              <a:ext uri="{FF2B5EF4-FFF2-40B4-BE49-F238E27FC236}">
                <a16:creationId xmlns:a16="http://schemas.microsoft.com/office/drawing/2014/main" id="{1E0A2D40-0121-455E-82EC-AB38FC037F6A}"/>
              </a:ext>
            </a:extLst>
          </xdr:cNvPr>
          <xdr:cNvCxnSpPr/>
        </xdr:nvCxnSpPr>
        <xdr:spPr>
          <a:xfrm flipH="1">
            <a:off x="6833946" y="2148504"/>
            <a:ext cx="942265" cy="694204"/>
          </a:xfrm>
          <a:prstGeom prst="straightConnector1">
            <a:avLst/>
          </a:prstGeom>
          <a:ln w="53975">
            <a:tailEnd type="triangle"/>
          </a:ln>
        </xdr:spPr>
        <xdr:style>
          <a:lnRef idx="3">
            <a:schemeClr val="dk1"/>
          </a:lnRef>
          <a:fillRef idx="0">
            <a:schemeClr val="dk1"/>
          </a:fillRef>
          <a:effectRef idx="2">
            <a:schemeClr val="dk1"/>
          </a:effectRef>
          <a:fontRef idx="minor">
            <a:schemeClr val="tx1"/>
          </a:fontRef>
        </xdr:style>
      </xdr:cxnSp>
    </xdr:grpSp>
    <xdr:clientData/>
  </xdr:twoCellAnchor>
  <xdr:twoCellAnchor>
    <xdr:from>
      <xdr:col>7</xdr:col>
      <xdr:colOff>550545</xdr:colOff>
      <xdr:row>41</xdr:row>
      <xdr:rowOff>280034</xdr:rowOff>
    </xdr:from>
    <xdr:to>
      <xdr:col>8</xdr:col>
      <xdr:colOff>1811655</xdr:colOff>
      <xdr:row>51</xdr:row>
      <xdr:rowOff>76197</xdr:rowOff>
    </xdr:to>
    <xdr:grpSp>
      <xdr:nvGrpSpPr>
        <xdr:cNvPr id="8" name="グループ化 7">
          <a:extLst>
            <a:ext uri="{FF2B5EF4-FFF2-40B4-BE49-F238E27FC236}">
              <a16:creationId xmlns:a16="http://schemas.microsoft.com/office/drawing/2014/main" id="{7F1D0B4B-A2F8-4CBD-BC5E-95264399CEED}"/>
            </a:ext>
          </a:extLst>
        </xdr:cNvPr>
        <xdr:cNvGrpSpPr/>
      </xdr:nvGrpSpPr>
      <xdr:grpSpPr>
        <a:xfrm>
          <a:off x="11191331" y="11941355"/>
          <a:ext cx="2689860" cy="2231842"/>
          <a:chOff x="11210925" y="7471485"/>
          <a:chExt cx="2686050" cy="2109296"/>
        </a:xfrm>
      </xdr:grpSpPr>
      <xdr:cxnSp macro="">
        <xdr:nvCxnSpPr>
          <xdr:cNvPr id="9" name="直線矢印コネクタ 8">
            <a:extLst>
              <a:ext uri="{FF2B5EF4-FFF2-40B4-BE49-F238E27FC236}">
                <a16:creationId xmlns:a16="http://schemas.microsoft.com/office/drawing/2014/main" id="{61A3F168-A805-49D9-8D31-6B42BFE576F5}"/>
              </a:ext>
            </a:extLst>
          </xdr:cNvPr>
          <xdr:cNvCxnSpPr/>
        </xdr:nvCxnSpPr>
        <xdr:spPr>
          <a:xfrm flipV="1">
            <a:off x="12812015" y="7471485"/>
            <a:ext cx="236533" cy="1258522"/>
          </a:xfrm>
          <a:prstGeom prst="straightConnector1">
            <a:avLst/>
          </a:prstGeom>
          <a:ln w="53975">
            <a:tailEnd type="triangle"/>
          </a:ln>
        </xdr:spPr>
        <xdr:style>
          <a:lnRef idx="3">
            <a:schemeClr val="dk1"/>
          </a:lnRef>
          <a:fillRef idx="0">
            <a:schemeClr val="dk1"/>
          </a:fillRef>
          <a:effectRef idx="2">
            <a:schemeClr val="dk1"/>
          </a:effectRef>
          <a:fontRef idx="minor">
            <a:schemeClr val="tx1"/>
          </a:fontRef>
        </xdr:style>
      </xdr:cxnSp>
      <xdr:sp macro="" textlink="">
        <xdr:nvSpPr>
          <xdr:cNvPr id="10" name="テキスト ボックス 9">
            <a:extLst>
              <a:ext uri="{FF2B5EF4-FFF2-40B4-BE49-F238E27FC236}">
                <a16:creationId xmlns:a16="http://schemas.microsoft.com/office/drawing/2014/main" id="{A201852D-DECA-4DE7-964B-80C46AFB088C}"/>
              </a:ext>
            </a:extLst>
          </xdr:cNvPr>
          <xdr:cNvSpPr txBox="1"/>
        </xdr:nvSpPr>
        <xdr:spPr>
          <a:xfrm>
            <a:off x="11210925" y="8715374"/>
            <a:ext cx="2686050" cy="865407"/>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l"/>
            <a:r>
              <a:rPr kumimoji="1" lang="ja-JP" altLang="en-US" sz="1100">
                <a:latin typeface="Meiryo UI" panose="020B0604030504040204" pitchFamily="50" charset="-128"/>
                <a:ea typeface="Meiryo UI" panose="020B0604030504040204" pitchFamily="50" charset="-128"/>
              </a:rPr>
              <a:t>付帯するテクノロジー毎に、</a:t>
            </a:r>
            <a:endParaRPr kumimoji="1" lang="en-US" altLang="ja-JP" sz="1100">
              <a:latin typeface="Meiryo UI" panose="020B0604030504040204" pitchFamily="50" charset="-128"/>
              <a:ea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rPr>
              <a:t>「★積算様式」のシート「</a:t>
            </a:r>
            <a:r>
              <a:rPr kumimoji="1" lang="en-US" altLang="ja-JP" sz="1100">
                <a:latin typeface="Meiryo UI" panose="020B0604030504040204" pitchFamily="50" charset="-128"/>
                <a:ea typeface="Meiryo UI" panose="020B0604030504040204" pitchFamily="50" charset="-128"/>
              </a:rPr>
              <a:t>I</a:t>
            </a:r>
            <a:r>
              <a:rPr kumimoji="1" lang="ja-JP" altLang="en-US" sz="1100">
                <a:latin typeface="Meiryo UI" panose="020B0604030504040204" pitchFamily="50" charset="-128"/>
                <a:ea typeface="Meiryo UI" panose="020B0604030504040204" pitchFamily="50" charset="-128"/>
              </a:rPr>
              <a:t>列」</a:t>
            </a:r>
            <a:endParaRPr kumimoji="1" lang="en-US" altLang="ja-JP" sz="1100">
              <a:latin typeface="Meiryo UI" panose="020B0604030504040204" pitchFamily="50" charset="-128"/>
              <a:ea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rPr>
              <a:t>入力してください。</a:t>
            </a:r>
          </a:p>
        </xdr:txBody>
      </xdr:sp>
    </xdr:grpSp>
    <xdr:clientData/>
  </xdr:twoCellAnchor>
  <xdr:twoCellAnchor>
    <xdr:from>
      <xdr:col>8</xdr:col>
      <xdr:colOff>609600</xdr:colOff>
      <xdr:row>17</xdr:row>
      <xdr:rowOff>152400</xdr:rowOff>
    </xdr:from>
    <xdr:to>
      <xdr:col>9</xdr:col>
      <xdr:colOff>171450</xdr:colOff>
      <xdr:row>19</xdr:row>
      <xdr:rowOff>70202</xdr:rowOff>
    </xdr:to>
    <xdr:sp macro="" textlink="">
      <xdr:nvSpPr>
        <xdr:cNvPr id="11" name="四角形: 角を丸くする 10">
          <a:extLst>
            <a:ext uri="{FF2B5EF4-FFF2-40B4-BE49-F238E27FC236}">
              <a16:creationId xmlns:a16="http://schemas.microsoft.com/office/drawing/2014/main" id="{AA1E6645-8B46-4C11-BFE1-7A75E5DEFCC7}"/>
            </a:ext>
          </a:extLst>
        </xdr:cNvPr>
        <xdr:cNvSpPr/>
      </xdr:nvSpPr>
      <xdr:spPr>
        <a:xfrm>
          <a:off x="12696825" y="152400"/>
          <a:ext cx="1396365" cy="449297"/>
        </a:xfrm>
        <a:prstGeom prst="round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600">
              <a:solidFill>
                <a:schemeClr val="tx1"/>
              </a:solidFill>
            </a:rPr>
            <a:t>R7.6.9</a:t>
          </a:r>
          <a:r>
            <a:rPr kumimoji="1" lang="ja-JP" altLang="en-US" sz="1600">
              <a:solidFill>
                <a:schemeClr val="tx1"/>
              </a:solidFill>
            </a:rPr>
            <a:t>時点版</a:t>
          </a:r>
          <a:endParaRPr kumimoji="1" lang="en-US" altLang="ja-JP" sz="1600">
            <a:solidFill>
              <a:schemeClr val="tx1"/>
            </a:solidFill>
          </a:endParaRPr>
        </a:p>
      </xdr:txBody>
    </xdr:sp>
    <xdr:clientData/>
  </xdr:twoCellAnchor>
  <xdr:twoCellAnchor>
    <xdr:from>
      <xdr:col>6</xdr:col>
      <xdr:colOff>1845187</xdr:colOff>
      <xdr:row>31</xdr:row>
      <xdr:rowOff>1782</xdr:rowOff>
    </xdr:from>
    <xdr:to>
      <xdr:col>8</xdr:col>
      <xdr:colOff>1621157</xdr:colOff>
      <xdr:row>34</xdr:row>
      <xdr:rowOff>171452</xdr:rowOff>
    </xdr:to>
    <xdr:grpSp>
      <xdr:nvGrpSpPr>
        <xdr:cNvPr id="12" name="グループ化 11">
          <a:extLst>
            <a:ext uri="{FF2B5EF4-FFF2-40B4-BE49-F238E27FC236}">
              <a16:creationId xmlns:a16="http://schemas.microsoft.com/office/drawing/2014/main" id="{0E05126A-5356-4923-8A00-80CB50BAC171}"/>
            </a:ext>
          </a:extLst>
        </xdr:cNvPr>
        <xdr:cNvGrpSpPr/>
      </xdr:nvGrpSpPr>
      <xdr:grpSpPr>
        <a:xfrm>
          <a:off x="10227187" y="7975568"/>
          <a:ext cx="3463506" cy="1081348"/>
          <a:chOff x="5393023" y="3610772"/>
          <a:chExt cx="2793750" cy="1007160"/>
        </a:xfrm>
      </xdr:grpSpPr>
      <xdr:sp macro="" textlink="">
        <xdr:nvSpPr>
          <xdr:cNvPr id="13" name="テキスト ボックス 12">
            <a:extLst>
              <a:ext uri="{FF2B5EF4-FFF2-40B4-BE49-F238E27FC236}">
                <a16:creationId xmlns:a16="http://schemas.microsoft.com/office/drawing/2014/main" id="{F1B24E0B-90A9-48D0-B696-9F592B940B5A}"/>
              </a:ext>
            </a:extLst>
          </xdr:cNvPr>
          <xdr:cNvSpPr txBox="1"/>
        </xdr:nvSpPr>
        <xdr:spPr>
          <a:xfrm>
            <a:off x="5393023" y="3610772"/>
            <a:ext cx="2793750" cy="483918"/>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l"/>
            <a:r>
              <a:rPr kumimoji="1" lang="en-US" altLang="ja-JP" sz="1400">
                <a:latin typeface="Meiryo UI" panose="020B0604030504040204" pitchFamily="50" charset="-128"/>
                <a:ea typeface="Meiryo UI" panose="020B0604030504040204" pitchFamily="50" charset="-128"/>
              </a:rPr>
              <a:t>PC</a:t>
            </a:r>
            <a:r>
              <a:rPr kumimoji="1" lang="ja-JP" altLang="en-US" sz="1400">
                <a:latin typeface="Meiryo UI" panose="020B0604030504040204" pitchFamily="50" charset="-128"/>
                <a:ea typeface="Meiryo UI" panose="020B0604030504040204" pitchFamily="50" charset="-128"/>
              </a:rPr>
              <a:t>、タブレット端末</a:t>
            </a:r>
            <a:r>
              <a:rPr kumimoji="1" lang="ja-JP" altLang="en-US" sz="1400">
                <a:solidFill>
                  <a:srgbClr val="FF0000"/>
                </a:solidFill>
                <a:latin typeface="Meiryo UI" panose="020B0604030504040204" pitchFamily="50" charset="-128"/>
                <a:ea typeface="Meiryo UI" panose="020B0604030504040204" pitchFamily="50" charset="-128"/>
              </a:rPr>
              <a:t>本体の単価のみ計上</a:t>
            </a:r>
          </a:p>
        </xdr:txBody>
      </xdr:sp>
      <xdr:cxnSp macro="">
        <xdr:nvCxnSpPr>
          <xdr:cNvPr id="14" name="直線矢印コネクタ 13">
            <a:extLst>
              <a:ext uri="{FF2B5EF4-FFF2-40B4-BE49-F238E27FC236}">
                <a16:creationId xmlns:a16="http://schemas.microsoft.com/office/drawing/2014/main" id="{5B7128EB-C083-4BDD-8012-66CCA258B19E}"/>
              </a:ext>
            </a:extLst>
          </xdr:cNvPr>
          <xdr:cNvCxnSpPr/>
        </xdr:nvCxnSpPr>
        <xdr:spPr>
          <a:xfrm flipH="1">
            <a:off x="5451613" y="4011930"/>
            <a:ext cx="167981" cy="606002"/>
          </a:xfrm>
          <a:prstGeom prst="straightConnector1">
            <a:avLst/>
          </a:prstGeom>
          <a:ln w="53975">
            <a:tailEnd type="triangle"/>
          </a:ln>
        </xdr:spPr>
        <xdr:style>
          <a:lnRef idx="3">
            <a:schemeClr val="dk1"/>
          </a:lnRef>
          <a:fillRef idx="0">
            <a:schemeClr val="dk1"/>
          </a:fillRef>
          <a:effectRef idx="2">
            <a:schemeClr val="dk1"/>
          </a:effectRef>
          <a:fontRef idx="minor">
            <a:schemeClr val="tx1"/>
          </a:fontRef>
        </xdr:style>
      </xdr:cxnSp>
    </xdr:grpSp>
    <xdr:clientData/>
  </xdr:twoCellAnchor>
  <xdr:oneCellAnchor>
    <xdr:from>
      <xdr:col>4</xdr:col>
      <xdr:colOff>590550</xdr:colOff>
      <xdr:row>21</xdr:row>
      <xdr:rowOff>209550</xdr:rowOff>
    </xdr:from>
    <xdr:ext cx="607859" cy="328423"/>
    <xdr:sp macro="" textlink="">
      <xdr:nvSpPr>
        <xdr:cNvPr id="15" name="テキスト ボックス 14">
          <a:extLst>
            <a:ext uri="{FF2B5EF4-FFF2-40B4-BE49-F238E27FC236}">
              <a16:creationId xmlns:a16="http://schemas.microsoft.com/office/drawing/2014/main" id="{83CEC877-E0D1-40D5-8D0F-FB6AC0BC8DF2}"/>
            </a:ext>
          </a:extLst>
        </xdr:cNvPr>
        <xdr:cNvSpPr txBox="1"/>
      </xdr:nvSpPr>
      <xdr:spPr>
        <a:xfrm>
          <a:off x="5358765" y="1386840"/>
          <a:ext cx="607859"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latin typeface="Meiryo UI" panose="020B0604030504040204" pitchFamily="50" charset="-128"/>
              <a:ea typeface="Meiryo UI" panose="020B0604030504040204" pitchFamily="50" charset="-128"/>
            </a:rPr>
            <a:t>（円）</a:t>
          </a:r>
        </a:p>
      </xdr:txBody>
    </xdr:sp>
    <xdr:clientData/>
  </xdr:oneCellAnchor>
  <xdr:twoCellAnchor editAs="oneCell">
    <xdr:from>
      <xdr:col>0</xdr:col>
      <xdr:colOff>0</xdr:colOff>
      <xdr:row>0</xdr:row>
      <xdr:rowOff>1</xdr:rowOff>
    </xdr:from>
    <xdr:to>
      <xdr:col>4</xdr:col>
      <xdr:colOff>1028700</xdr:colOff>
      <xdr:row>17</xdr:row>
      <xdr:rowOff>20031</xdr:rowOff>
    </xdr:to>
    <xdr:pic>
      <xdr:nvPicPr>
        <xdr:cNvPr id="16" name="図 15">
          <a:extLst>
            <a:ext uri="{FF2B5EF4-FFF2-40B4-BE49-F238E27FC236}">
              <a16:creationId xmlns:a16="http://schemas.microsoft.com/office/drawing/2014/main" id="{9AF60338-DC4E-45D4-AD66-53B5DAD8EB6D}"/>
            </a:ext>
          </a:extLst>
        </xdr:cNvPr>
        <xdr:cNvPicPr>
          <a:picLocks noChangeAspect="1"/>
        </xdr:cNvPicPr>
      </xdr:nvPicPr>
      <xdr:blipFill>
        <a:blip xmlns:r="http://schemas.openxmlformats.org/officeDocument/2006/relationships" r:embed="rId1"/>
        <a:stretch>
          <a:fillRect/>
        </a:stretch>
      </xdr:blipFill>
      <xdr:spPr>
        <a:xfrm>
          <a:off x="0" y="1"/>
          <a:ext cx="5800725" cy="3243290"/>
        </a:xfrm>
        <a:prstGeom prst="rect">
          <a:avLst/>
        </a:prstGeom>
      </xdr:spPr>
    </xdr:pic>
    <xdr:clientData/>
  </xdr:twoCellAnchor>
  <xdr:twoCellAnchor>
    <xdr:from>
      <xdr:col>5</xdr:col>
      <xdr:colOff>45721</xdr:colOff>
      <xdr:row>7</xdr:row>
      <xdr:rowOff>120015</xdr:rowOff>
    </xdr:from>
    <xdr:to>
      <xdr:col>7</xdr:col>
      <xdr:colOff>17146</xdr:colOff>
      <xdr:row>16</xdr:row>
      <xdr:rowOff>47080</xdr:rowOff>
    </xdr:to>
    <xdr:sp macro="" textlink="">
      <xdr:nvSpPr>
        <xdr:cNvPr id="19" name="テキスト ボックス 18">
          <a:extLst>
            <a:ext uri="{FF2B5EF4-FFF2-40B4-BE49-F238E27FC236}">
              <a16:creationId xmlns:a16="http://schemas.microsoft.com/office/drawing/2014/main" id="{520D3FE2-A6A8-4931-A21D-2F5A5A4052B7}"/>
            </a:ext>
          </a:extLst>
        </xdr:cNvPr>
        <xdr:cNvSpPr txBox="1"/>
      </xdr:nvSpPr>
      <xdr:spPr>
        <a:xfrm>
          <a:off x="6932296" y="1453515"/>
          <a:ext cx="3743325" cy="1641565"/>
        </a:xfrm>
        <a:prstGeom prst="roundRect">
          <a:avLst/>
        </a:prstGeom>
        <a:solidFill>
          <a:sysClr val="window" lastClr="FFFFFF"/>
        </a:solidFill>
        <a:ln w="76200" cap="flat" cmpd="sng" algn="ctr">
          <a:solidFill>
            <a:srgbClr val="FFFF00"/>
          </a:solidFill>
          <a:prstDash val="solid"/>
          <a:miter lim="800000"/>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rgbClr val="FF0000"/>
              </a:solidFill>
              <a:effectLst/>
              <a:uLnTx/>
              <a:uFillTx/>
              <a:latin typeface="UD デジタル 教科書体 NK-B" panose="02020700000000000000" pitchFamily="18" charset="-128"/>
              <a:ea typeface="UD デジタル 教科書体 NK-B" panose="02020700000000000000" pitchFamily="18" charset="-128"/>
              <a:cs typeface="+mn-cs"/>
            </a:rPr>
            <a:t>★介護テクノロジーの導入支援★</a:t>
          </a:r>
          <a:endParaRPr kumimoji="1" lang="en-US" altLang="ja-JP" sz="1400" b="0" i="0" u="none" strike="noStrike" kern="0" cap="none" spc="0" normalizeH="0" baseline="0" noProof="0">
            <a:ln>
              <a:noFill/>
            </a:ln>
            <a:solidFill>
              <a:srgbClr val="FF0000"/>
            </a:solidFill>
            <a:effectLst/>
            <a:uLnTx/>
            <a:uFillTx/>
            <a:latin typeface="UD デジタル 教科書体 NK-B" panose="02020700000000000000" pitchFamily="18" charset="-128"/>
            <a:ea typeface="UD デジタル 教科書体 NK-B" panose="02020700000000000000" pitchFamily="18"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UD デジタル 教科書体 NK-B" panose="02020700000000000000" pitchFamily="18" charset="-128"/>
              <a:ea typeface="UD デジタル 教科書体 NK-B" panose="02020700000000000000" pitchFamily="18" charset="-128"/>
              <a:cs typeface="+mn-cs"/>
            </a:rPr>
            <a:t>１台</a:t>
          </a:r>
          <a:r>
            <a:rPr kumimoji="1" lang="en-US" altLang="ja-JP" sz="1400" b="0" i="0" u="none" strike="noStrike" kern="0" cap="none" spc="0" normalizeH="0" baseline="0" noProof="0">
              <a:ln>
                <a:noFill/>
              </a:ln>
              <a:solidFill>
                <a:sysClr val="windowText" lastClr="000000"/>
              </a:solidFill>
              <a:effectLst/>
              <a:uLnTx/>
              <a:uFillTx/>
              <a:latin typeface="UD デジタル 教科書体 NK-B" panose="02020700000000000000" pitchFamily="18" charset="-128"/>
              <a:ea typeface="UD デジタル 教科書体 NK-B" panose="02020700000000000000" pitchFamily="18" charset="-128"/>
              <a:cs typeface="+mn-cs"/>
            </a:rPr>
            <a:t>12</a:t>
          </a:r>
          <a:r>
            <a:rPr kumimoji="1" lang="ja-JP" altLang="en-US" sz="1400" b="0" i="0" u="none" strike="noStrike" kern="0" cap="none" spc="0" normalizeH="0" baseline="0" noProof="0">
              <a:ln>
                <a:noFill/>
              </a:ln>
              <a:solidFill>
                <a:sysClr val="windowText" lastClr="000000"/>
              </a:solidFill>
              <a:effectLst/>
              <a:uLnTx/>
              <a:uFillTx/>
              <a:latin typeface="UD デジタル 教科書体 NK-B" panose="02020700000000000000" pitchFamily="18" charset="-128"/>
              <a:ea typeface="UD デジタル 教科書体 NK-B" panose="02020700000000000000" pitchFamily="18" charset="-128"/>
              <a:cs typeface="+mn-cs"/>
            </a:rPr>
            <a:t>万円の見守り機器を</a:t>
          </a:r>
          <a:r>
            <a:rPr kumimoji="1" lang="en-US" altLang="ja-JP" sz="1400" b="0" i="0" u="none" strike="noStrike" kern="0" cap="none" spc="0" normalizeH="0" baseline="0" noProof="0">
              <a:ln>
                <a:noFill/>
              </a:ln>
              <a:solidFill>
                <a:sysClr val="windowText" lastClr="000000"/>
              </a:solidFill>
              <a:effectLst/>
              <a:uLnTx/>
              <a:uFillTx/>
              <a:latin typeface="UD デジタル 教科書体 NK-B" panose="02020700000000000000" pitchFamily="18" charset="-128"/>
              <a:ea typeface="UD デジタル 教科書体 NK-B" panose="02020700000000000000" pitchFamily="18" charset="-128"/>
              <a:cs typeface="+mn-cs"/>
            </a:rPr>
            <a:t>20</a:t>
          </a:r>
          <a:r>
            <a:rPr kumimoji="1" lang="ja-JP" altLang="en-US" sz="1400" b="0" i="0" u="none" strike="noStrike" kern="0" cap="none" spc="0" normalizeH="0" baseline="0" noProof="0">
              <a:ln>
                <a:noFill/>
              </a:ln>
              <a:solidFill>
                <a:sysClr val="windowText" lastClr="000000"/>
              </a:solidFill>
              <a:effectLst/>
              <a:uLnTx/>
              <a:uFillTx/>
              <a:latin typeface="UD デジタル 教科書体 NK-B" panose="02020700000000000000" pitchFamily="18" charset="-128"/>
              <a:ea typeface="UD デジタル 教科書体 NK-B" panose="02020700000000000000" pitchFamily="18" charset="-128"/>
              <a:cs typeface="+mn-cs"/>
            </a:rPr>
            <a:t>台導入し、</a:t>
          </a: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UD デジタル 教科書体 NK-B" panose="02020700000000000000" pitchFamily="18" charset="-128"/>
              <a:ea typeface="UD デジタル 教科書体 NK-B" panose="02020700000000000000" pitchFamily="18" charset="-128"/>
              <a:cs typeface="+mn-cs"/>
            </a:rPr>
            <a:t>併せて</a:t>
          </a:r>
          <a:r>
            <a:rPr kumimoji="1" lang="en-US" altLang="ja-JP" sz="1400" b="0" i="0" u="none" strike="noStrike" kern="0" cap="none" spc="0" normalizeH="0" baseline="0" noProof="0">
              <a:ln>
                <a:noFill/>
              </a:ln>
              <a:solidFill>
                <a:sysClr val="windowText" lastClr="000000"/>
              </a:solidFill>
              <a:effectLst/>
              <a:uLnTx/>
              <a:uFillTx/>
              <a:latin typeface="UD デジタル 教科書体 NK-B" panose="02020700000000000000" pitchFamily="18" charset="-128"/>
              <a:ea typeface="UD デジタル 教科書体 NK-B" panose="02020700000000000000" pitchFamily="18" charset="-128"/>
              <a:cs typeface="+mn-cs"/>
            </a:rPr>
            <a:t>Wi-Fi</a:t>
          </a:r>
          <a:r>
            <a:rPr kumimoji="1" lang="ja-JP" altLang="en-US" sz="1400" b="0" i="0" u="none" strike="noStrike" kern="0" cap="none" spc="0" normalizeH="0" baseline="0" noProof="0">
              <a:ln>
                <a:noFill/>
              </a:ln>
              <a:solidFill>
                <a:sysClr val="windowText" lastClr="000000"/>
              </a:solidFill>
              <a:effectLst/>
              <a:uLnTx/>
              <a:uFillTx/>
              <a:latin typeface="UD デジタル 教科書体 NK-B" panose="02020700000000000000" pitchFamily="18" charset="-128"/>
              <a:ea typeface="UD デジタル 教科書体 NK-B" panose="02020700000000000000" pitchFamily="18" charset="-128"/>
              <a:cs typeface="+mn-cs"/>
            </a:rPr>
            <a:t>環境４万円と</a:t>
          </a: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UD デジタル 教科書体 NK-B" panose="02020700000000000000" pitchFamily="18" charset="-128"/>
              <a:ea typeface="UD デジタル 教科書体 NK-B" panose="02020700000000000000" pitchFamily="18" charset="-128"/>
              <a:cs typeface="+mn-cs"/>
            </a:rPr>
            <a:t>１台２万円のタブレット</a:t>
          </a:r>
          <a:r>
            <a:rPr kumimoji="1" lang="en-US" altLang="ja-JP" sz="1400" b="0" i="0" u="none" strike="noStrike" kern="0" cap="none" spc="0" normalizeH="0" baseline="0" noProof="0">
              <a:ln>
                <a:noFill/>
              </a:ln>
              <a:solidFill>
                <a:sysClr val="windowText" lastClr="000000"/>
              </a:solidFill>
              <a:effectLst/>
              <a:uLnTx/>
              <a:uFillTx/>
              <a:latin typeface="UD デジタル 教科書体 NK-B" panose="02020700000000000000" pitchFamily="18" charset="-128"/>
              <a:ea typeface="UD デジタル 教科書体 NK-B" panose="02020700000000000000" pitchFamily="18" charset="-128"/>
              <a:cs typeface="+mn-cs"/>
            </a:rPr>
            <a:t>10</a:t>
          </a:r>
          <a:r>
            <a:rPr kumimoji="1" lang="ja-JP" altLang="en-US" sz="1400" b="0" i="0" u="none" strike="noStrike" kern="0" cap="none" spc="0" normalizeH="0" baseline="0" noProof="0">
              <a:ln>
                <a:noFill/>
              </a:ln>
              <a:solidFill>
                <a:sysClr val="windowText" lastClr="000000"/>
              </a:solidFill>
              <a:effectLst/>
              <a:uLnTx/>
              <a:uFillTx/>
              <a:latin typeface="UD デジタル 教科書体 NK-B" panose="02020700000000000000" pitchFamily="18" charset="-128"/>
              <a:ea typeface="UD デジタル 教科書体 NK-B" panose="02020700000000000000" pitchFamily="18" charset="-128"/>
              <a:cs typeface="+mn-cs"/>
            </a:rPr>
            <a:t>台、</a:t>
          </a: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UD デジタル 教科書体 NK-B" panose="02020700000000000000" pitchFamily="18" charset="-128"/>
              <a:ea typeface="UD デジタル 教科書体 NK-B" panose="02020700000000000000" pitchFamily="18" charset="-128"/>
              <a:cs typeface="+mn-cs"/>
            </a:rPr>
            <a:t>１台</a:t>
          </a:r>
          <a:r>
            <a:rPr kumimoji="1" lang="en-US" altLang="ja-JP" sz="1400" b="0" i="0" u="none" strike="noStrike" kern="0" cap="none" spc="0" normalizeH="0" baseline="0" noProof="0">
              <a:ln>
                <a:noFill/>
              </a:ln>
              <a:solidFill>
                <a:sysClr val="windowText" lastClr="000000"/>
              </a:solidFill>
              <a:effectLst/>
              <a:uLnTx/>
              <a:uFillTx/>
              <a:latin typeface="UD デジタル 教科書体 NK-B" panose="02020700000000000000" pitchFamily="18" charset="-128"/>
              <a:ea typeface="UD デジタル 教科書体 NK-B" panose="02020700000000000000" pitchFamily="18" charset="-128"/>
              <a:cs typeface="+mn-cs"/>
            </a:rPr>
            <a:t>12</a:t>
          </a:r>
          <a:r>
            <a:rPr kumimoji="1" lang="ja-JP" altLang="en-US" sz="1400" b="0" i="0" u="none" strike="noStrike" kern="0" cap="none" spc="0" normalizeH="0" baseline="0" noProof="0">
              <a:ln>
                <a:noFill/>
              </a:ln>
              <a:solidFill>
                <a:sysClr val="windowText" lastClr="000000"/>
              </a:solidFill>
              <a:effectLst/>
              <a:uLnTx/>
              <a:uFillTx/>
              <a:latin typeface="UD デジタル 教科書体 NK-B" panose="02020700000000000000" pitchFamily="18" charset="-128"/>
              <a:ea typeface="UD デジタル 教科書体 NK-B" panose="02020700000000000000" pitchFamily="18" charset="-128"/>
              <a:cs typeface="+mn-cs"/>
            </a:rPr>
            <a:t>万円のパソコンを</a:t>
          </a:r>
          <a:r>
            <a:rPr kumimoji="1" lang="en-US" altLang="ja-JP" sz="1400" b="0" i="0" u="none" strike="noStrike" kern="0" cap="none" spc="0" normalizeH="0" baseline="0" noProof="0">
              <a:ln>
                <a:noFill/>
              </a:ln>
              <a:solidFill>
                <a:sysClr val="windowText" lastClr="000000"/>
              </a:solidFill>
              <a:effectLst/>
              <a:uLnTx/>
              <a:uFillTx/>
              <a:latin typeface="UD デジタル 教科書体 NK-B" panose="02020700000000000000" pitchFamily="18" charset="-128"/>
              <a:ea typeface="UD デジタル 教科書体 NK-B" panose="02020700000000000000" pitchFamily="18" charset="-128"/>
              <a:cs typeface="+mn-cs"/>
            </a:rPr>
            <a:t>1</a:t>
          </a:r>
          <a:r>
            <a:rPr kumimoji="1" lang="ja-JP" altLang="en-US" sz="1400" b="0" i="0" u="none" strike="noStrike" kern="0" cap="none" spc="0" normalizeH="0" baseline="0" noProof="0">
              <a:ln>
                <a:noFill/>
              </a:ln>
              <a:solidFill>
                <a:sysClr val="windowText" lastClr="000000"/>
              </a:solidFill>
              <a:effectLst/>
              <a:uLnTx/>
              <a:uFillTx/>
              <a:latin typeface="UD デジタル 教科書体 NK-B" panose="02020700000000000000" pitchFamily="18" charset="-128"/>
              <a:ea typeface="UD デジタル 教科書体 NK-B" panose="02020700000000000000" pitchFamily="18" charset="-128"/>
              <a:cs typeface="+mn-cs"/>
            </a:rPr>
            <a:t>台導入する場合</a:t>
          </a:r>
          <a:endParaRPr kumimoji="1" lang="ja-JP" altLang="en-US" sz="1100" b="0" i="0" u="none" strike="noStrike" kern="0" cap="none" spc="0" normalizeH="0" baseline="0" noProof="0">
            <a:ln>
              <a:noFill/>
            </a:ln>
            <a:solidFill>
              <a:sysClr val="windowText" lastClr="000000"/>
            </a:solidFill>
            <a:effectLst/>
            <a:uLnTx/>
            <a:uFillTx/>
            <a:latin typeface="UD デジタル 教科書体 NK-B" panose="02020700000000000000" pitchFamily="18" charset="-128"/>
            <a:ea typeface="UD デジタル 教科書体 NK-B" panose="02020700000000000000" pitchFamily="18" charset="-128"/>
            <a:cs typeface="+mn-cs"/>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8</xdr:col>
      <xdr:colOff>269474</xdr:colOff>
      <xdr:row>40</xdr:row>
      <xdr:rowOff>25309</xdr:rowOff>
    </xdr:from>
    <xdr:to>
      <xdr:col>9</xdr:col>
      <xdr:colOff>890178</xdr:colOff>
      <xdr:row>42</xdr:row>
      <xdr:rowOff>352778</xdr:rowOff>
    </xdr:to>
    <xdr:sp macro="" textlink="">
      <xdr:nvSpPr>
        <xdr:cNvPr id="2" name="テキスト ボックス 1">
          <a:extLst>
            <a:ext uri="{FF2B5EF4-FFF2-40B4-BE49-F238E27FC236}">
              <a16:creationId xmlns:a16="http://schemas.microsoft.com/office/drawing/2014/main" id="{D298C42B-6639-4730-864D-70E46867DD7B}"/>
            </a:ext>
          </a:extLst>
        </xdr:cNvPr>
        <xdr:cNvSpPr txBox="1"/>
      </xdr:nvSpPr>
      <xdr:spPr>
        <a:xfrm>
          <a:off x="16185749" y="8393974"/>
          <a:ext cx="2815264" cy="838009"/>
        </a:xfrm>
        <a:prstGeom prst="rect">
          <a:avLst/>
        </a:prstGeom>
        <a:solidFill>
          <a:srgbClr val="FFCCFF"/>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l"/>
          <a:r>
            <a:rPr kumimoji="1" lang="ja-JP" altLang="en-US" sz="1100">
              <a:latin typeface="Meiryo UI" panose="020B0604030504040204" pitchFamily="50" charset="-128"/>
              <a:ea typeface="Meiryo UI" panose="020B0604030504040204" pitchFamily="50" charset="-128"/>
            </a:rPr>
            <a:t>別シートの「付帯経費、</a:t>
          </a:r>
          <a:r>
            <a:rPr kumimoji="1" lang="en-US" altLang="ja-JP" sz="1100">
              <a:latin typeface="Meiryo UI" panose="020B0604030504040204" pitchFamily="50" charset="-128"/>
              <a:ea typeface="Meiryo UI" panose="020B0604030504040204" pitchFamily="50" charset="-128"/>
            </a:rPr>
            <a:t>PC</a:t>
          </a:r>
          <a:r>
            <a:rPr kumimoji="1" lang="ja-JP" altLang="en-US" sz="1100">
              <a:latin typeface="Meiryo UI" panose="020B0604030504040204" pitchFamily="50" charset="-128"/>
              <a:ea typeface="Meiryo UI" panose="020B0604030504040204" pitchFamily="50" charset="-128"/>
            </a:rPr>
            <a:t>等計算表」で</a:t>
          </a:r>
          <a:endParaRPr kumimoji="1" lang="en-US" altLang="ja-JP" sz="1100">
            <a:latin typeface="Meiryo UI" panose="020B0604030504040204" pitchFamily="50" charset="-128"/>
            <a:ea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rPr>
            <a:t>計算した数値を入力してください。</a:t>
          </a:r>
        </a:p>
      </xdr:txBody>
    </xdr:sp>
    <xdr:clientData/>
  </xdr:twoCellAnchor>
  <xdr:twoCellAnchor>
    <xdr:from>
      <xdr:col>8</xdr:col>
      <xdr:colOff>806822</xdr:colOff>
      <xdr:row>72</xdr:row>
      <xdr:rowOff>123264</xdr:rowOff>
    </xdr:from>
    <xdr:to>
      <xdr:col>9</xdr:col>
      <xdr:colOff>1646464</xdr:colOff>
      <xdr:row>74</xdr:row>
      <xdr:rowOff>274431</xdr:rowOff>
    </xdr:to>
    <xdr:sp macro="" textlink="">
      <xdr:nvSpPr>
        <xdr:cNvPr id="3" name="テキスト ボックス 2">
          <a:extLst>
            <a:ext uri="{FF2B5EF4-FFF2-40B4-BE49-F238E27FC236}">
              <a16:creationId xmlns:a16="http://schemas.microsoft.com/office/drawing/2014/main" id="{B8DBF639-A32E-4F2E-8D13-1848142E3718}"/>
            </a:ext>
          </a:extLst>
        </xdr:cNvPr>
        <xdr:cNvSpPr txBox="1"/>
      </xdr:nvSpPr>
      <xdr:spPr>
        <a:xfrm>
          <a:off x="16725002" y="18432219"/>
          <a:ext cx="2649392" cy="694092"/>
        </a:xfrm>
        <a:prstGeom prst="rect">
          <a:avLst/>
        </a:prstGeom>
        <a:solidFill>
          <a:srgbClr val="FFCCFF"/>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r>
            <a:rPr kumimoji="1" lang="ja-JP" altLang="en-US" sz="1100">
              <a:latin typeface="Meiryo UI" panose="020B0604030504040204" pitchFamily="50" charset="-128"/>
              <a:ea typeface="Meiryo UI" panose="020B0604030504040204" pitchFamily="50" charset="-128"/>
            </a:rPr>
            <a:t>別シートの「</a:t>
          </a:r>
          <a:r>
            <a:rPr kumimoji="1" lang="ja-JP" altLang="ja-JP" sz="1100">
              <a:solidFill>
                <a:schemeClr val="dk1"/>
              </a:solidFill>
              <a:effectLst/>
              <a:latin typeface="+mn-lt"/>
              <a:ea typeface="+mn-ea"/>
              <a:cs typeface="+mn-cs"/>
            </a:rPr>
            <a:t>付帯経費、</a:t>
          </a:r>
          <a:r>
            <a:rPr kumimoji="1" lang="en-US" altLang="ja-JP" sz="1100">
              <a:solidFill>
                <a:schemeClr val="dk1"/>
              </a:solidFill>
              <a:effectLst/>
              <a:latin typeface="+mn-lt"/>
              <a:ea typeface="+mn-ea"/>
              <a:cs typeface="+mn-cs"/>
            </a:rPr>
            <a:t>PC</a:t>
          </a:r>
          <a:r>
            <a:rPr kumimoji="1" lang="ja-JP" altLang="ja-JP" sz="1100">
              <a:solidFill>
                <a:schemeClr val="dk1"/>
              </a:solidFill>
              <a:effectLst/>
              <a:latin typeface="+mn-lt"/>
              <a:ea typeface="+mn-ea"/>
              <a:cs typeface="+mn-cs"/>
            </a:rPr>
            <a:t>等計算表</a:t>
          </a:r>
          <a:r>
            <a:rPr kumimoji="1" lang="ja-JP" altLang="en-US" sz="1100">
              <a:latin typeface="Meiryo UI" panose="020B0604030504040204" pitchFamily="50" charset="-128"/>
              <a:ea typeface="Meiryo UI" panose="020B0604030504040204" pitchFamily="50" charset="-128"/>
            </a:rPr>
            <a:t>」で</a:t>
          </a:r>
          <a:endParaRPr kumimoji="1" lang="en-US" altLang="ja-JP" sz="1100">
            <a:latin typeface="Meiryo UI" panose="020B0604030504040204" pitchFamily="50" charset="-128"/>
            <a:ea typeface="Meiryo UI" panose="020B0604030504040204" pitchFamily="50" charset="-128"/>
          </a:endParaRPr>
        </a:p>
        <a:p>
          <a:r>
            <a:rPr kumimoji="1" lang="ja-JP" altLang="en-US" sz="1100">
              <a:latin typeface="Meiryo UI" panose="020B0604030504040204" pitchFamily="50" charset="-128"/>
              <a:ea typeface="Meiryo UI" panose="020B0604030504040204" pitchFamily="50" charset="-128"/>
            </a:rPr>
            <a:t>計算した数値を入力してください。</a:t>
          </a:r>
        </a:p>
      </xdr:txBody>
    </xdr:sp>
    <xdr:clientData/>
  </xdr:twoCellAnchor>
  <xdr:twoCellAnchor>
    <xdr:from>
      <xdr:col>2</xdr:col>
      <xdr:colOff>2537787</xdr:colOff>
      <xdr:row>92</xdr:row>
      <xdr:rowOff>68898</xdr:rowOff>
    </xdr:from>
    <xdr:to>
      <xdr:col>2</xdr:col>
      <xdr:colOff>2651134</xdr:colOff>
      <xdr:row>94</xdr:row>
      <xdr:rowOff>258921</xdr:rowOff>
    </xdr:to>
    <xdr:sp macro="" textlink="">
      <xdr:nvSpPr>
        <xdr:cNvPr id="4" name="右中かっこ 3">
          <a:extLst>
            <a:ext uri="{FF2B5EF4-FFF2-40B4-BE49-F238E27FC236}">
              <a16:creationId xmlns:a16="http://schemas.microsoft.com/office/drawing/2014/main" id="{A24453A8-23D4-40AE-859F-84F571B5C5E3}"/>
            </a:ext>
          </a:extLst>
        </xdr:cNvPr>
        <xdr:cNvSpPr/>
      </xdr:nvSpPr>
      <xdr:spPr>
        <a:xfrm>
          <a:off x="3238827" y="25813068"/>
          <a:ext cx="113347" cy="837723"/>
        </a:xfrm>
        <a:prstGeom prst="rightBrace">
          <a:avLst/>
        </a:prstGeom>
        <a:solidFill>
          <a:sysClr val="window" lastClr="FFFFFF"/>
        </a:solidFill>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2714308</xdr:colOff>
      <xdr:row>92</xdr:row>
      <xdr:rowOff>115409</xdr:rowOff>
    </xdr:from>
    <xdr:to>
      <xdr:col>2</xdr:col>
      <xdr:colOff>5257800</xdr:colOff>
      <xdr:row>94</xdr:row>
      <xdr:rowOff>203200</xdr:rowOff>
    </xdr:to>
    <xdr:sp macro="" textlink="">
      <xdr:nvSpPr>
        <xdr:cNvPr id="5" name="テキスト ボックス 4">
          <a:extLst>
            <a:ext uri="{FF2B5EF4-FFF2-40B4-BE49-F238E27FC236}">
              <a16:creationId xmlns:a16="http://schemas.microsoft.com/office/drawing/2014/main" id="{5A784EE1-E813-4A5D-AC1F-65E38F37A21D}"/>
            </a:ext>
          </a:extLst>
        </xdr:cNvPr>
        <xdr:cNvSpPr txBox="1"/>
      </xdr:nvSpPr>
      <xdr:spPr>
        <a:xfrm>
          <a:off x="3421063" y="25861484"/>
          <a:ext cx="2541587" cy="73930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a:latin typeface="Meiryo UI" panose="020B0604030504040204" pitchFamily="50" charset="-128"/>
              <a:ea typeface="Meiryo UI" panose="020B0604030504040204" pitchFamily="50" charset="-128"/>
            </a:rPr>
            <a:t>※</a:t>
          </a:r>
          <a:r>
            <a:rPr kumimoji="1" lang="ja-JP" altLang="en-US" sz="1200">
              <a:latin typeface="Meiryo UI" panose="020B0604030504040204" pitchFamily="50" charset="-128"/>
              <a:ea typeface="Meiryo UI" panose="020B0604030504040204" pitchFamily="50" charset="-128"/>
            </a:rPr>
            <a:t>①から③の一連の契約が対象であり、</a:t>
          </a:r>
          <a:endParaRPr kumimoji="1" lang="en-US" altLang="ja-JP" sz="1200">
            <a:latin typeface="Meiryo UI" panose="020B0604030504040204" pitchFamily="50" charset="-128"/>
            <a:ea typeface="Meiryo UI" panose="020B0604030504040204" pitchFamily="50" charset="-128"/>
          </a:endParaRPr>
        </a:p>
        <a:p>
          <a:r>
            <a:rPr kumimoji="1" lang="ja-JP" altLang="en-US" sz="1200">
              <a:latin typeface="Meiryo UI" panose="020B0604030504040204" pitchFamily="50" charset="-128"/>
              <a:ea typeface="Meiryo UI" panose="020B0604030504040204" pitchFamily="50" charset="-128"/>
            </a:rPr>
            <a:t>　 いずれかのみの契約の申請は不可</a:t>
          </a:r>
        </a:p>
      </xdr:txBody>
    </xdr:sp>
    <xdr:clientData/>
  </xdr:twoCellAnchor>
  <xdr:twoCellAnchor>
    <xdr:from>
      <xdr:col>10</xdr:col>
      <xdr:colOff>1129393</xdr:colOff>
      <xdr:row>26</xdr:row>
      <xdr:rowOff>95250</xdr:rowOff>
    </xdr:from>
    <xdr:to>
      <xdr:col>11</xdr:col>
      <xdr:colOff>1196068</xdr:colOff>
      <xdr:row>28</xdr:row>
      <xdr:rowOff>153205</xdr:rowOff>
    </xdr:to>
    <xdr:sp macro="" textlink="">
      <xdr:nvSpPr>
        <xdr:cNvPr id="6" name="四角形: 角を丸くする 5">
          <a:extLst>
            <a:ext uri="{FF2B5EF4-FFF2-40B4-BE49-F238E27FC236}">
              <a16:creationId xmlns:a16="http://schemas.microsoft.com/office/drawing/2014/main" id="{AF673F89-56CF-43E2-ADB5-557EFB1217B1}"/>
            </a:ext>
          </a:extLst>
        </xdr:cNvPr>
        <xdr:cNvSpPr/>
      </xdr:nvSpPr>
      <xdr:spPr>
        <a:xfrm>
          <a:off x="20499433" y="5320665"/>
          <a:ext cx="1341120" cy="423715"/>
        </a:xfrm>
        <a:prstGeom prst="round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600">
              <a:solidFill>
                <a:schemeClr val="tx1"/>
              </a:solidFill>
            </a:rPr>
            <a:t>R7.6.9</a:t>
          </a:r>
          <a:r>
            <a:rPr kumimoji="1" lang="ja-JP" altLang="en-US" sz="1600">
              <a:solidFill>
                <a:schemeClr val="tx1"/>
              </a:solidFill>
            </a:rPr>
            <a:t>時点版</a:t>
          </a:r>
          <a:endParaRPr kumimoji="1" lang="en-US" altLang="ja-JP" sz="1600">
            <a:solidFill>
              <a:schemeClr val="tx1"/>
            </a:solidFill>
          </a:endParaRPr>
        </a:p>
      </xdr:txBody>
    </xdr:sp>
    <xdr:clientData/>
  </xdr:twoCellAnchor>
  <xdr:twoCellAnchor editAs="oneCell">
    <xdr:from>
      <xdr:col>0</xdr:col>
      <xdr:colOff>13606</xdr:colOff>
      <xdr:row>0</xdr:row>
      <xdr:rowOff>0</xdr:rowOff>
    </xdr:from>
    <xdr:to>
      <xdr:col>4</xdr:col>
      <xdr:colOff>930449</xdr:colOff>
      <xdr:row>23</xdr:row>
      <xdr:rowOff>150507</xdr:rowOff>
    </xdr:to>
    <xdr:pic>
      <xdr:nvPicPr>
        <xdr:cNvPr id="7" name="図 6">
          <a:extLst>
            <a:ext uri="{FF2B5EF4-FFF2-40B4-BE49-F238E27FC236}">
              <a16:creationId xmlns:a16="http://schemas.microsoft.com/office/drawing/2014/main" id="{6D20B88E-054D-4EC1-B12A-6E6AB94A6EF3}"/>
            </a:ext>
          </a:extLst>
        </xdr:cNvPr>
        <xdr:cNvPicPr>
          <a:picLocks noChangeAspect="1"/>
        </xdr:cNvPicPr>
      </xdr:nvPicPr>
      <xdr:blipFill>
        <a:blip xmlns:r="http://schemas.openxmlformats.org/officeDocument/2006/relationships" r:embed="rId1"/>
        <a:stretch>
          <a:fillRect/>
        </a:stretch>
      </xdr:blipFill>
      <xdr:spPr>
        <a:xfrm>
          <a:off x="13606" y="0"/>
          <a:ext cx="8080187" cy="4532007"/>
        </a:xfrm>
        <a:prstGeom prst="rect">
          <a:avLst/>
        </a:prstGeom>
      </xdr:spPr>
    </xdr:pic>
    <xdr:clientData/>
  </xdr:twoCellAnchor>
  <xdr:twoCellAnchor>
    <xdr:from>
      <xdr:col>4</xdr:col>
      <xdr:colOff>2598965</xdr:colOff>
      <xdr:row>12</xdr:row>
      <xdr:rowOff>81643</xdr:rowOff>
    </xdr:from>
    <xdr:to>
      <xdr:col>7</xdr:col>
      <xdr:colOff>1023393</xdr:colOff>
      <xdr:row>23</xdr:row>
      <xdr:rowOff>70213</xdr:rowOff>
    </xdr:to>
    <xdr:sp macro="" textlink="">
      <xdr:nvSpPr>
        <xdr:cNvPr id="8" name="テキスト ボックス 7">
          <a:extLst>
            <a:ext uri="{FF2B5EF4-FFF2-40B4-BE49-F238E27FC236}">
              <a16:creationId xmlns:a16="http://schemas.microsoft.com/office/drawing/2014/main" id="{86FB60DA-7710-4D67-85AC-05B2C741FF84}"/>
            </a:ext>
          </a:extLst>
        </xdr:cNvPr>
        <xdr:cNvSpPr txBox="1"/>
      </xdr:nvSpPr>
      <xdr:spPr>
        <a:xfrm>
          <a:off x="9769929" y="2367643"/>
          <a:ext cx="4574857" cy="2084070"/>
        </a:xfrm>
        <a:prstGeom prst="roundRect">
          <a:avLst/>
        </a:prstGeom>
        <a:solidFill>
          <a:sysClr val="window" lastClr="FFFFFF"/>
        </a:solidFill>
        <a:ln w="76200" cap="flat" cmpd="sng" algn="ctr">
          <a:solidFill>
            <a:srgbClr val="FFFF00"/>
          </a:solidFill>
          <a:prstDash val="solid"/>
          <a:miter lim="800000"/>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800" b="0" i="0" u="none" strike="noStrike" kern="0" cap="none" spc="0" normalizeH="0" baseline="0" noProof="0">
              <a:ln>
                <a:noFill/>
              </a:ln>
              <a:solidFill>
                <a:srgbClr val="FF0000"/>
              </a:solidFill>
              <a:effectLst/>
              <a:uLnTx/>
              <a:uFillTx/>
              <a:latin typeface="UD デジタル 教科書体 NK-B" panose="02020700000000000000" pitchFamily="18" charset="-128"/>
              <a:ea typeface="UD デジタル 教科書体 NK-B" panose="02020700000000000000" pitchFamily="18" charset="-128"/>
              <a:cs typeface="+mn-cs"/>
            </a:rPr>
            <a:t>★介護テクノロジーの導入支援★</a:t>
          </a:r>
          <a:endParaRPr kumimoji="1" lang="en-US" altLang="ja-JP" sz="1800" b="0" i="0" u="none" strike="noStrike" kern="0" cap="none" spc="0" normalizeH="0" baseline="0" noProof="0">
            <a:ln>
              <a:noFill/>
            </a:ln>
            <a:solidFill>
              <a:srgbClr val="FF0000"/>
            </a:solidFill>
            <a:effectLst/>
            <a:uLnTx/>
            <a:uFillTx/>
            <a:latin typeface="UD デジタル 教科書体 NK-B" panose="02020700000000000000" pitchFamily="18" charset="-128"/>
            <a:ea typeface="UD デジタル 教科書体 NK-B" panose="02020700000000000000" pitchFamily="18"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800" b="0" i="0" u="none" strike="noStrike" kern="0" cap="none" spc="0" normalizeH="0" baseline="0" noProof="0">
              <a:ln>
                <a:noFill/>
              </a:ln>
              <a:solidFill>
                <a:sysClr val="windowText" lastClr="000000"/>
              </a:solidFill>
              <a:effectLst/>
              <a:uLnTx/>
              <a:uFillTx/>
              <a:latin typeface="UD デジタル 教科書体 NK-B" panose="02020700000000000000" pitchFamily="18" charset="-128"/>
              <a:ea typeface="UD デジタル 教科書体 NK-B" panose="02020700000000000000" pitchFamily="18" charset="-128"/>
              <a:cs typeface="+mn-cs"/>
            </a:rPr>
            <a:t>１台</a:t>
          </a:r>
          <a:r>
            <a:rPr kumimoji="1" lang="en-US" altLang="ja-JP" sz="1800" b="0" i="0" u="none" strike="noStrike" kern="0" cap="none" spc="0" normalizeH="0" baseline="0" noProof="0">
              <a:ln>
                <a:noFill/>
              </a:ln>
              <a:solidFill>
                <a:sysClr val="windowText" lastClr="000000"/>
              </a:solidFill>
              <a:effectLst/>
              <a:uLnTx/>
              <a:uFillTx/>
              <a:latin typeface="UD デジタル 教科書体 NK-B" panose="02020700000000000000" pitchFamily="18" charset="-128"/>
              <a:ea typeface="UD デジタル 教科書体 NK-B" panose="02020700000000000000" pitchFamily="18" charset="-128"/>
              <a:cs typeface="+mn-cs"/>
            </a:rPr>
            <a:t>12</a:t>
          </a:r>
          <a:r>
            <a:rPr kumimoji="1" lang="ja-JP" altLang="en-US" sz="1800" b="0" i="0" u="none" strike="noStrike" kern="0" cap="none" spc="0" normalizeH="0" baseline="0" noProof="0">
              <a:ln>
                <a:noFill/>
              </a:ln>
              <a:solidFill>
                <a:sysClr val="windowText" lastClr="000000"/>
              </a:solidFill>
              <a:effectLst/>
              <a:uLnTx/>
              <a:uFillTx/>
              <a:latin typeface="UD デジタル 教科書体 NK-B" panose="02020700000000000000" pitchFamily="18" charset="-128"/>
              <a:ea typeface="UD デジタル 教科書体 NK-B" panose="02020700000000000000" pitchFamily="18" charset="-128"/>
              <a:cs typeface="+mn-cs"/>
            </a:rPr>
            <a:t>万円の見守り機器を</a:t>
          </a:r>
          <a:r>
            <a:rPr kumimoji="1" lang="en-US" altLang="ja-JP" sz="1800" b="0" i="0" u="none" strike="noStrike" kern="0" cap="none" spc="0" normalizeH="0" baseline="0" noProof="0">
              <a:ln>
                <a:noFill/>
              </a:ln>
              <a:solidFill>
                <a:sysClr val="windowText" lastClr="000000"/>
              </a:solidFill>
              <a:effectLst/>
              <a:uLnTx/>
              <a:uFillTx/>
              <a:latin typeface="UD デジタル 教科書体 NK-B" panose="02020700000000000000" pitchFamily="18" charset="-128"/>
              <a:ea typeface="UD デジタル 教科書体 NK-B" panose="02020700000000000000" pitchFamily="18" charset="-128"/>
              <a:cs typeface="+mn-cs"/>
            </a:rPr>
            <a:t>100</a:t>
          </a:r>
          <a:r>
            <a:rPr kumimoji="1" lang="ja-JP" altLang="en-US" sz="1800" b="0" i="0" u="none" strike="noStrike" kern="0" cap="none" spc="0" normalizeH="0" baseline="0" noProof="0">
              <a:ln>
                <a:noFill/>
              </a:ln>
              <a:solidFill>
                <a:sysClr val="windowText" lastClr="000000"/>
              </a:solidFill>
              <a:effectLst/>
              <a:uLnTx/>
              <a:uFillTx/>
              <a:latin typeface="UD デジタル 教科書体 NK-B" panose="02020700000000000000" pitchFamily="18" charset="-128"/>
              <a:ea typeface="UD デジタル 教科書体 NK-B" panose="02020700000000000000" pitchFamily="18" charset="-128"/>
              <a:cs typeface="+mn-cs"/>
            </a:rPr>
            <a:t>台導入し、</a:t>
          </a: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800" b="0" i="0" u="none" strike="noStrike" kern="0" cap="none" spc="0" normalizeH="0" baseline="0" noProof="0">
              <a:ln>
                <a:noFill/>
              </a:ln>
              <a:solidFill>
                <a:sysClr val="windowText" lastClr="000000"/>
              </a:solidFill>
              <a:effectLst/>
              <a:uLnTx/>
              <a:uFillTx/>
              <a:latin typeface="UD デジタル 教科書体 NK-B" panose="02020700000000000000" pitchFamily="18" charset="-128"/>
              <a:ea typeface="UD デジタル 教科書体 NK-B" panose="02020700000000000000" pitchFamily="18" charset="-128"/>
              <a:cs typeface="+mn-cs"/>
            </a:rPr>
            <a:t>併せて</a:t>
          </a:r>
          <a:r>
            <a:rPr kumimoji="1" lang="en-US" altLang="ja-JP" sz="1800" b="0" i="0" u="none" strike="noStrike" kern="0" cap="none" spc="0" normalizeH="0" baseline="0" noProof="0">
              <a:ln>
                <a:noFill/>
              </a:ln>
              <a:solidFill>
                <a:sysClr val="windowText" lastClr="000000"/>
              </a:solidFill>
              <a:effectLst/>
              <a:uLnTx/>
              <a:uFillTx/>
              <a:latin typeface="UD デジタル 教科書体 NK-B" panose="02020700000000000000" pitchFamily="18" charset="-128"/>
              <a:ea typeface="UD デジタル 教科書体 NK-B" panose="02020700000000000000" pitchFamily="18" charset="-128"/>
              <a:cs typeface="+mn-cs"/>
            </a:rPr>
            <a:t>Wi-Fi</a:t>
          </a:r>
          <a:r>
            <a:rPr kumimoji="1" lang="ja-JP" altLang="en-US" sz="1800" b="0" i="0" u="none" strike="noStrike" kern="0" cap="none" spc="0" normalizeH="0" baseline="0" noProof="0">
              <a:ln>
                <a:noFill/>
              </a:ln>
              <a:solidFill>
                <a:sysClr val="windowText" lastClr="000000"/>
              </a:solidFill>
              <a:effectLst/>
              <a:uLnTx/>
              <a:uFillTx/>
              <a:latin typeface="UD デジタル 教科書体 NK-B" panose="02020700000000000000" pitchFamily="18" charset="-128"/>
              <a:ea typeface="UD デジタル 教科書体 NK-B" panose="02020700000000000000" pitchFamily="18" charset="-128"/>
              <a:cs typeface="+mn-cs"/>
            </a:rPr>
            <a:t>環境</a:t>
          </a:r>
          <a:r>
            <a:rPr kumimoji="1" lang="en-US" altLang="ja-JP" sz="1800" b="0" i="0" u="none" strike="noStrike" kern="0" cap="none" spc="0" normalizeH="0" baseline="0" noProof="0">
              <a:ln>
                <a:noFill/>
              </a:ln>
              <a:solidFill>
                <a:sysClr val="windowText" lastClr="000000"/>
              </a:solidFill>
              <a:effectLst/>
              <a:uLnTx/>
              <a:uFillTx/>
              <a:latin typeface="UD デジタル 教科書体 NK-B" panose="02020700000000000000" pitchFamily="18" charset="-128"/>
              <a:ea typeface="UD デジタル 教科書体 NK-B" panose="02020700000000000000" pitchFamily="18" charset="-128"/>
              <a:cs typeface="+mn-cs"/>
            </a:rPr>
            <a:t>500</a:t>
          </a:r>
          <a:r>
            <a:rPr kumimoji="1" lang="ja-JP" altLang="en-US" sz="1800" b="0" i="0" u="none" strike="noStrike" kern="0" cap="none" spc="0" normalizeH="0" baseline="0" noProof="0">
              <a:ln>
                <a:noFill/>
              </a:ln>
              <a:solidFill>
                <a:sysClr val="windowText" lastClr="000000"/>
              </a:solidFill>
              <a:effectLst/>
              <a:uLnTx/>
              <a:uFillTx/>
              <a:latin typeface="UD デジタル 教科書体 NK-B" panose="02020700000000000000" pitchFamily="18" charset="-128"/>
              <a:ea typeface="UD デジタル 教科書体 NK-B" panose="02020700000000000000" pitchFamily="18" charset="-128"/>
              <a:cs typeface="+mn-cs"/>
            </a:rPr>
            <a:t>万円と</a:t>
          </a:r>
          <a:endParaRPr kumimoji="1" lang="en-US" altLang="ja-JP" sz="1800" b="0" i="0" u="none" strike="noStrike" kern="0" cap="none" spc="0" normalizeH="0" baseline="0" noProof="0">
            <a:ln>
              <a:noFill/>
            </a:ln>
            <a:solidFill>
              <a:sysClr val="windowText" lastClr="000000"/>
            </a:solidFill>
            <a:effectLst/>
            <a:uLnTx/>
            <a:uFillTx/>
            <a:latin typeface="UD デジタル 教科書体 NK-B" panose="02020700000000000000" pitchFamily="18" charset="-128"/>
            <a:ea typeface="UD デジタル 教科書体 NK-B" panose="02020700000000000000" pitchFamily="18"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800" b="0" i="0" u="none" strike="noStrike" kern="0" cap="none" spc="0" normalizeH="0" baseline="0" noProof="0">
              <a:ln>
                <a:noFill/>
              </a:ln>
              <a:solidFill>
                <a:sysClr val="windowText" lastClr="000000"/>
              </a:solidFill>
              <a:effectLst/>
              <a:uLnTx/>
              <a:uFillTx/>
              <a:latin typeface="UD デジタル 教科書体 NK-B" panose="02020700000000000000" pitchFamily="18" charset="-128"/>
              <a:ea typeface="UD デジタル 教科書体 NK-B" panose="02020700000000000000" pitchFamily="18" charset="-128"/>
              <a:cs typeface="+mn-cs"/>
            </a:rPr>
            <a:t>１台２万円のインカムを</a:t>
          </a:r>
          <a:r>
            <a:rPr kumimoji="1" lang="en-US" altLang="ja-JP" sz="1800" b="0" i="0" u="none" strike="noStrike" kern="0" cap="none" spc="0" normalizeH="0" baseline="0" noProof="0">
              <a:ln>
                <a:noFill/>
              </a:ln>
              <a:solidFill>
                <a:sysClr val="windowText" lastClr="000000"/>
              </a:solidFill>
              <a:effectLst/>
              <a:uLnTx/>
              <a:uFillTx/>
              <a:latin typeface="UD デジタル 教科書体 NK-B" panose="02020700000000000000" pitchFamily="18" charset="-128"/>
              <a:ea typeface="UD デジタル 教科書体 NK-B" panose="02020700000000000000" pitchFamily="18" charset="-128"/>
              <a:cs typeface="+mn-cs"/>
            </a:rPr>
            <a:t>50</a:t>
          </a:r>
          <a:r>
            <a:rPr kumimoji="1" lang="ja-JP" altLang="en-US" sz="1800" b="0" i="0" u="none" strike="noStrike" kern="0" cap="none" spc="0" normalizeH="0" baseline="0" noProof="0">
              <a:ln>
                <a:noFill/>
              </a:ln>
              <a:solidFill>
                <a:sysClr val="windowText" lastClr="000000"/>
              </a:solidFill>
              <a:effectLst/>
              <a:uLnTx/>
              <a:uFillTx/>
              <a:latin typeface="UD デジタル 教科書体 NK-B" panose="02020700000000000000" pitchFamily="18" charset="-128"/>
              <a:ea typeface="UD デジタル 教科書体 NK-B" panose="02020700000000000000" pitchFamily="18" charset="-128"/>
              <a:cs typeface="+mn-cs"/>
            </a:rPr>
            <a:t>台導入する場合</a:t>
          </a:r>
          <a:endParaRPr kumimoji="1" lang="ja-JP" altLang="en-US" sz="1600" b="0" i="0" u="none" strike="noStrike" kern="0" cap="none" spc="0" normalizeH="0" baseline="0" noProof="0">
            <a:ln>
              <a:noFill/>
            </a:ln>
            <a:solidFill>
              <a:sysClr val="windowText" lastClr="000000"/>
            </a:solidFill>
            <a:effectLst/>
            <a:uLnTx/>
            <a:uFillTx/>
            <a:latin typeface="UD デジタル 教科書体 NK-B" panose="02020700000000000000" pitchFamily="18" charset="-128"/>
            <a:ea typeface="UD デジタル 教科書体 NK-B" panose="02020700000000000000" pitchFamily="18" charset="-128"/>
            <a:cs typeface="+mn-cs"/>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5</xdr:col>
      <xdr:colOff>87629</xdr:colOff>
      <xdr:row>25</xdr:row>
      <xdr:rowOff>170980</xdr:rowOff>
    </xdr:from>
    <xdr:to>
      <xdr:col>7</xdr:col>
      <xdr:colOff>314320</xdr:colOff>
      <xdr:row>28</xdr:row>
      <xdr:rowOff>50425</xdr:rowOff>
    </xdr:to>
    <xdr:grpSp>
      <xdr:nvGrpSpPr>
        <xdr:cNvPr id="2" name="グループ化 1">
          <a:extLst>
            <a:ext uri="{FF2B5EF4-FFF2-40B4-BE49-F238E27FC236}">
              <a16:creationId xmlns:a16="http://schemas.microsoft.com/office/drawing/2014/main" id="{EE5A5FD1-1BC8-41F9-B99B-41192F31D0DC}"/>
            </a:ext>
          </a:extLst>
        </xdr:cNvPr>
        <xdr:cNvGrpSpPr/>
      </xdr:nvGrpSpPr>
      <xdr:grpSpPr>
        <a:xfrm>
          <a:off x="6959236" y="6335016"/>
          <a:ext cx="3995870" cy="1076873"/>
          <a:chOff x="7131081" y="2674054"/>
          <a:chExt cx="3973666" cy="995643"/>
        </a:xfrm>
      </xdr:grpSpPr>
      <xdr:sp macro="" textlink="">
        <xdr:nvSpPr>
          <xdr:cNvPr id="3" name="テキスト ボックス 2">
            <a:extLst>
              <a:ext uri="{FF2B5EF4-FFF2-40B4-BE49-F238E27FC236}">
                <a16:creationId xmlns:a16="http://schemas.microsoft.com/office/drawing/2014/main" id="{E8FE84F6-9985-4DEC-898A-2AA77F3E0DB2}"/>
              </a:ext>
            </a:extLst>
          </xdr:cNvPr>
          <xdr:cNvSpPr txBox="1"/>
        </xdr:nvSpPr>
        <xdr:spPr>
          <a:xfrm>
            <a:off x="8310997" y="2674054"/>
            <a:ext cx="2793750" cy="995643"/>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l"/>
            <a:r>
              <a:rPr kumimoji="1" lang="ja-JP" altLang="en-US" sz="1100">
                <a:latin typeface="Meiryo UI" panose="020B0604030504040204" pitchFamily="50" charset="-128"/>
                <a:ea typeface="Meiryo UI" panose="020B0604030504040204" pitchFamily="50" charset="-128"/>
              </a:rPr>
              <a:t>「</a:t>
            </a:r>
            <a:r>
              <a:rPr kumimoji="1" lang="en-US" altLang="ja-JP" sz="1100">
                <a:latin typeface="Meiryo UI" panose="020B0604030504040204" pitchFamily="50" charset="-128"/>
                <a:ea typeface="Meiryo UI" panose="020B0604030504040204" pitchFamily="50" charset="-128"/>
              </a:rPr>
              <a:t>PC</a:t>
            </a:r>
            <a:r>
              <a:rPr kumimoji="1" lang="ja-JP" altLang="en-US" sz="1100">
                <a:latin typeface="Meiryo UI" panose="020B0604030504040204" pitchFamily="50" charset="-128"/>
                <a:ea typeface="Meiryo UI" panose="020B0604030504040204" pitchFamily="50" charset="-128"/>
              </a:rPr>
              <a:t>、タブレット端末の本体に付随して使用に必要なもの」として考えられるものを含めて計上してください。（キーボード、タッチペンなど）</a:t>
            </a:r>
          </a:p>
        </xdr:txBody>
      </xdr:sp>
      <xdr:cxnSp macro="">
        <xdr:nvCxnSpPr>
          <xdr:cNvPr id="4" name="直線矢印コネクタ 3">
            <a:extLst>
              <a:ext uri="{FF2B5EF4-FFF2-40B4-BE49-F238E27FC236}">
                <a16:creationId xmlns:a16="http://schemas.microsoft.com/office/drawing/2014/main" id="{4FB50B65-C9F3-4065-8FF3-6BAD33D51201}"/>
              </a:ext>
            </a:extLst>
          </xdr:cNvPr>
          <xdr:cNvCxnSpPr/>
        </xdr:nvCxnSpPr>
        <xdr:spPr>
          <a:xfrm flipH="1" flipV="1">
            <a:off x="7131081" y="2685685"/>
            <a:ext cx="1190761" cy="866296"/>
          </a:xfrm>
          <a:prstGeom prst="straightConnector1">
            <a:avLst/>
          </a:prstGeom>
          <a:ln w="53975">
            <a:tailEnd type="triangle"/>
          </a:ln>
        </xdr:spPr>
        <xdr:style>
          <a:lnRef idx="3">
            <a:schemeClr val="dk1"/>
          </a:lnRef>
          <a:fillRef idx="0">
            <a:schemeClr val="dk1"/>
          </a:fillRef>
          <a:effectRef idx="2">
            <a:schemeClr val="dk1"/>
          </a:effectRef>
          <a:fontRef idx="minor">
            <a:schemeClr val="tx1"/>
          </a:fontRef>
        </xdr:style>
      </xdr:cxnSp>
    </xdr:grpSp>
    <xdr:clientData/>
  </xdr:twoCellAnchor>
  <xdr:twoCellAnchor>
    <xdr:from>
      <xdr:col>5</xdr:col>
      <xdr:colOff>21497</xdr:colOff>
      <xdr:row>22</xdr:row>
      <xdr:rowOff>175259</xdr:rowOff>
    </xdr:from>
    <xdr:to>
      <xdr:col>6</xdr:col>
      <xdr:colOff>1495151</xdr:colOff>
      <xdr:row>25</xdr:row>
      <xdr:rowOff>126272</xdr:rowOff>
    </xdr:to>
    <xdr:grpSp>
      <xdr:nvGrpSpPr>
        <xdr:cNvPr id="5" name="グループ化 4">
          <a:extLst>
            <a:ext uri="{FF2B5EF4-FFF2-40B4-BE49-F238E27FC236}">
              <a16:creationId xmlns:a16="http://schemas.microsoft.com/office/drawing/2014/main" id="{71459CC6-4DFD-4C32-B36D-8110607FE6B9}"/>
            </a:ext>
          </a:extLst>
        </xdr:cNvPr>
        <xdr:cNvGrpSpPr/>
      </xdr:nvGrpSpPr>
      <xdr:grpSpPr>
        <a:xfrm>
          <a:off x="6893104" y="5141866"/>
          <a:ext cx="2984047" cy="1148442"/>
          <a:chOff x="6833946" y="1744312"/>
          <a:chExt cx="2980261" cy="1098396"/>
        </a:xfrm>
      </xdr:grpSpPr>
      <xdr:sp macro="" textlink="">
        <xdr:nvSpPr>
          <xdr:cNvPr id="6" name="テキスト ボックス 5">
            <a:extLst>
              <a:ext uri="{FF2B5EF4-FFF2-40B4-BE49-F238E27FC236}">
                <a16:creationId xmlns:a16="http://schemas.microsoft.com/office/drawing/2014/main" id="{0BB3E31B-8EEB-4A83-9DC8-7C5F3BB6460D}"/>
              </a:ext>
            </a:extLst>
          </xdr:cNvPr>
          <xdr:cNvSpPr txBox="1"/>
        </xdr:nvSpPr>
        <xdr:spPr>
          <a:xfrm>
            <a:off x="7778110" y="1744312"/>
            <a:ext cx="2036097" cy="1008811"/>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l"/>
            <a:r>
              <a:rPr kumimoji="1" lang="ja-JP" altLang="en-US" sz="1100">
                <a:latin typeface="Meiryo UI" panose="020B0604030504040204" pitchFamily="50" charset="-128"/>
                <a:ea typeface="Meiryo UI" panose="020B0604030504040204" pitchFamily="50" charset="-128"/>
              </a:rPr>
              <a:t>付帯するテクノロジー毎に、</a:t>
            </a:r>
            <a:endParaRPr kumimoji="1" lang="en-US" altLang="ja-JP" sz="1100">
              <a:latin typeface="Meiryo UI" panose="020B0604030504040204" pitchFamily="50" charset="-128"/>
              <a:ea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rPr>
              <a:t>「★積算様式」のシート「</a:t>
            </a:r>
            <a:r>
              <a:rPr kumimoji="1" lang="en-US" altLang="ja-JP" sz="1100">
                <a:latin typeface="Meiryo UI" panose="020B0604030504040204" pitchFamily="50" charset="-128"/>
                <a:ea typeface="Meiryo UI" panose="020B0604030504040204" pitchFamily="50" charset="-128"/>
              </a:rPr>
              <a:t>H</a:t>
            </a:r>
            <a:r>
              <a:rPr kumimoji="1" lang="ja-JP" altLang="en-US" sz="1100">
                <a:latin typeface="Meiryo UI" panose="020B0604030504040204" pitchFamily="50" charset="-128"/>
                <a:ea typeface="Meiryo UI" panose="020B0604030504040204" pitchFamily="50" charset="-128"/>
              </a:rPr>
              <a:t>列」に入力してください。</a:t>
            </a:r>
          </a:p>
        </xdr:txBody>
      </xdr:sp>
      <xdr:cxnSp macro="">
        <xdr:nvCxnSpPr>
          <xdr:cNvPr id="7" name="直線矢印コネクタ 6">
            <a:extLst>
              <a:ext uri="{FF2B5EF4-FFF2-40B4-BE49-F238E27FC236}">
                <a16:creationId xmlns:a16="http://schemas.microsoft.com/office/drawing/2014/main" id="{9DC54E8E-2187-49F6-9C34-41B72BCE8F33}"/>
              </a:ext>
            </a:extLst>
          </xdr:cNvPr>
          <xdr:cNvCxnSpPr/>
        </xdr:nvCxnSpPr>
        <xdr:spPr>
          <a:xfrm flipH="1">
            <a:off x="6833946" y="2148504"/>
            <a:ext cx="942265" cy="694204"/>
          </a:xfrm>
          <a:prstGeom prst="straightConnector1">
            <a:avLst/>
          </a:prstGeom>
          <a:ln w="53975">
            <a:tailEnd type="triangle"/>
          </a:ln>
        </xdr:spPr>
        <xdr:style>
          <a:lnRef idx="3">
            <a:schemeClr val="dk1"/>
          </a:lnRef>
          <a:fillRef idx="0">
            <a:schemeClr val="dk1"/>
          </a:fillRef>
          <a:effectRef idx="2">
            <a:schemeClr val="dk1"/>
          </a:effectRef>
          <a:fontRef idx="minor">
            <a:schemeClr val="tx1"/>
          </a:fontRef>
        </xdr:style>
      </xdr:cxnSp>
    </xdr:grpSp>
    <xdr:clientData/>
  </xdr:twoCellAnchor>
  <xdr:twoCellAnchor>
    <xdr:from>
      <xdr:col>7</xdr:col>
      <xdr:colOff>550545</xdr:colOff>
      <xdr:row>41</xdr:row>
      <xdr:rowOff>280034</xdr:rowOff>
    </xdr:from>
    <xdr:to>
      <xdr:col>8</xdr:col>
      <xdr:colOff>1811655</xdr:colOff>
      <xdr:row>51</xdr:row>
      <xdr:rowOff>76197</xdr:rowOff>
    </xdr:to>
    <xdr:grpSp>
      <xdr:nvGrpSpPr>
        <xdr:cNvPr id="8" name="グループ化 7">
          <a:extLst>
            <a:ext uri="{FF2B5EF4-FFF2-40B4-BE49-F238E27FC236}">
              <a16:creationId xmlns:a16="http://schemas.microsoft.com/office/drawing/2014/main" id="{B115215D-0B3C-4E36-969D-9A2B23865926}"/>
            </a:ext>
          </a:extLst>
        </xdr:cNvPr>
        <xdr:cNvGrpSpPr/>
      </xdr:nvGrpSpPr>
      <xdr:grpSpPr>
        <a:xfrm>
          <a:off x="11191331" y="11941355"/>
          <a:ext cx="2689860" cy="2231842"/>
          <a:chOff x="11210925" y="7471485"/>
          <a:chExt cx="2686050" cy="2109296"/>
        </a:xfrm>
      </xdr:grpSpPr>
      <xdr:cxnSp macro="">
        <xdr:nvCxnSpPr>
          <xdr:cNvPr id="9" name="直線矢印コネクタ 8">
            <a:extLst>
              <a:ext uri="{FF2B5EF4-FFF2-40B4-BE49-F238E27FC236}">
                <a16:creationId xmlns:a16="http://schemas.microsoft.com/office/drawing/2014/main" id="{8DCD575B-C358-4C8A-8645-C9C7D274F34D}"/>
              </a:ext>
            </a:extLst>
          </xdr:cNvPr>
          <xdr:cNvCxnSpPr/>
        </xdr:nvCxnSpPr>
        <xdr:spPr>
          <a:xfrm flipV="1">
            <a:off x="12812015" y="7471485"/>
            <a:ext cx="236533" cy="1258522"/>
          </a:xfrm>
          <a:prstGeom prst="straightConnector1">
            <a:avLst/>
          </a:prstGeom>
          <a:ln w="53975">
            <a:tailEnd type="triangle"/>
          </a:ln>
        </xdr:spPr>
        <xdr:style>
          <a:lnRef idx="3">
            <a:schemeClr val="dk1"/>
          </a:lnRef>
          <a:fillRef idx="0">
            <a:schemeClr val="dk1"/>
          </a:fillRef>
          <a:effectRef idx="2">
            <a:schemeClr val="dk1"/>
          </a:effectRef>
          <a:fontRef idx="minor">
            <a:schemeClr val="tx1"/>
          </a:fontRef>
        </xdr:style>
      </xdr:cxnSp>
      <xdr:sp macro="" textlink="">
        <xdr:nvSpPr>
          <xdr:cNvPr id="10" name="テキスト ボックス 9">
            <a:extLst>
              <a:ext uri="{FF2B5EF4-FFF2-40B4-BE49-F238E27FC236}">
                <a16:creationId xmlns:a16="http://schemas.microsoft.com/office/drawing/2014/main" id="{DDFBC84D-1CCA-4B16-A51A-2AFEFF59638B}"/>
              </a:ext>
            </a:extLst>
          </xdr:cNvPr>
          <xdr:cNvSpPr txBox="1"/>
        </xdr:nvSpPr>
        <xdr:spPr>
          <a:xfrm>
            <a:off x="11210925" y="8715374"/>
            <a:ext cx="2686050" cy="865407"/>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l"/>
            <a:r>
              <a:rPr kumimoji="1" lang="ja-JP" altLang="en-US" sz="1100">
                <a:latin typeface="Meiryo UI" panose="020B0604030504040204" pitchFamily="50" charset="-128"/>
                <a:ea typeface="Meiryo UI" panose="020B0604030504040204" pitchFamily="50" charset="-128"/>
              </a:rPr>
              <a:t>付帯するテクノロジー毎に、</a:t>
            </a:r>
            <a:endParaRPr kumimoji="1" lang="en-US" altLang="ja-JP" sz="1100">
              <a:latin typeface="Meiryo UI" panose="020B0604030504040204" pitchFamily="50" charset="-128"/>
              <a:ea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rPr>
              <a:t>「★積算様式」のシート「</a:t>
            </a:r>
            <a:r>
              <a:rPr kumimoji="1" lang="en-US" altLang="ja-JP" sz="1100">
                <a:latin typeface="Meiryo UI" panose="020B0604030504040204" pitchFamily="50" charset="-128"/>
                <a:ea typeface="Meiryo UI" panose="020B0604030504040204" pitchFamily="50" charset="-128"/>
              </a:rPr>
              <a:t>I</a:t>
            </a:r>
            <a:r>
              <a:rPr kumimoji="1" lang="ja-JP" altLang="en-US" sz="1100">
                <a:latin typeface="Meiryo UI" panose="020B0604030504040204" pitchFamily="50" charset="-128"/>
                <a:ea typeface="Meiryo UI" panose="020B0604030504040204" pitchFamily="50" charset="-128"/>
              </a:rPr>
              <a:t>列」</a:t>
            </a:r>
            <a:endParaRPr kumimoji="1" lang="en-US" altLang="ja-JP" sz="1100">
              <a:latin typeface="Meiryo UI" panose="020B0604030504040204" pitchFamily="50" charset="-128"/>
              <a:ea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rPr>
              <a:t>入力してください。</a:t>
            </a:r>
          </a:p>
        </xdr:txBody>
      </xdr:sp>
    </xdr:grpSp>
    <xdr:clientData/>
  </xdr:twoCellAnchor>
  <xdr:twoCellAnchor>
    <xdr:from>
      <xdr:col>8</xdr:col>
      <xdr:colOff>609600</xdr:colOff>
      <xdr:row>17</xdr:row>
      <xdr:rowOff>152400</xdr:rowOff>
    </xdr:from>
    <xdr:to>
      <xdr:col>9</xdr:col>
      <xdr:colOff>171450</xdr:colOff>
      <xdr:row>19</xdr:row>
      <xdr:rowOff>70202</xdr:rowOff>
    </xdr:to>
    <xdr:sp macro="" textlink="">
      <xdr:nvSpPr>
        <xdr:cNvPr id="11" name="四角形: 角を丸くする 10">
          <a:extLst>
            <a:ext uri="{FF2B5EF4-FFF2-40B4-BE49-F238E27FC236}">
              <a16:creationId xmlns:a16="http://schemas.microsoft.com/office/drawing/2014/main" id="{D59E9965-F3FF-4A83-838D-90C17C6B0201}"/>
            </a:ext>
          </a:extLst>
        </xdr:cNvPr>
        <xdr:cNvSpPr/>
      </xdr:nvSpPr>
      <xdr:spPr>
        <a:xfrm>
          <a:off x="12696825" y="3390900"/>
          <a:ext cx="1396365" cy="449297"/>
        </a:xfrm>
        <a:prstGeom prst="round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600">
              <a:solidFill>
                <a:schemeClr val="tx1"/>
              </a:solidFill>
            </a:rPr>
            <a:t>R7.6.9</a:t>
          </a:r>
          <a:r>
            <a:rPr kumimoji="1" lang="ja-JP" altLang="en-US" sz="1600">
              <a:solidFill>
                <a:schemeClr val="tx1"/>
              </a:solidFill>
            </a:rPr>
            <a:t>時点版</a:t>
          </a:r>
          <a:endParaRPr kumimoji="1" lang="en-US" altLang="ja-JP" sz="1600">
            <a:solidFill>
              <a:schemeClr val="tx1"/>
            </a:solidFill>
          </a:endParaRPr>
        </a:p>
      </xdr:txBody>
    </xdr:sp>
    <xdr:clientData/>
  </xdr:twoCellAnchor>
  <xdr:twoCellAnchor>
    <xdr:from>
      <xdr:col>6</xdr:col>
      <xdr:colOff>1845187</xdr:colOff>
      <xdr:row>31</xdr:row>
      <xdr:rowOff>1782</xdr:rowOff>
    </xdr:from>
    <xdr:to>
      <xdr:col>8</xdr:col>
      <xdr:colOff>1621157</xdr:colOff>
      <xdr:row>34</xdr:row>
      <xdr:rowOff>171452</xdr:rowOff>
    </xdr:to>
    <xdr:grpSp>
      <xdr:nvGrpSpPr>
        <xdr:cNvPr id="12" name="グループ化 11">
          <a:extLst>
            <a:ext uri="{FF2B5EF4-FFF2-40B4-BE49-F238E27FC236}">
              <a16:creationId xmlns:a16="http://schemas.microsoft.com/office/drawing/2014/main" id="{85542E61-EC12-406A-99EE-017CF7A7B095}"/>
            </a:ext>
          </a:extLst>
        </xdr:cNvPr>
        <xdr:cNvGrpSpPr/>
      </xdr:nvGrpSpPr>
      <xdr:grpSpPr>
        <a:xfrm>
          <a:off x="10227187" y="7975568"/>
          <a:ext cx="3463506" cy="1081348"/>
          <a:chOff x="5393023" y="3610772"/>
          <a:chExt cx="2793750" cy="1007160"/>
        </a:xfrm>
      </xdr:grpSpPr>
      <xdr:sp macro="" textlink="">
        <xdr:nvSpPr>
          <xdr:cNvPr id="13" name="テキスト ボックス 12">
            <a:extLst>
              <a:ext uri="{FF2B5EF4-FFF2-40B4-BE49-F238E27FC236}">
                <a16:creationId xmlns:a16="http://schemas.microsoft.com/office/drawing/2014/main" id="{05FF7C56-2367-48CC-AD3D-2E67B2258167}"/>
              </a:ext>
            </a:extLst>
          </xdr:cNvPr>
          <xdr:cNvSpPr txBox="1"/>
        </xdr:nvSpPr>
        <xdr:spPr>
          <a:xfrm>
            <a:off x="5393023" y="3610772"/>
            <a:ext cx="2793750" cy="483918"/>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l"/>
            <a:r>
              <a:rPr kumimoji="1" lang="en-US" altLang="ja-JP" sz="1400">
                <a:latin typeface="Meiryo UI" panose="020B0604030504040204" pitchFamily="50" charset="-128"/>
                <a:ea typeface="Meiryo UI" panose="020B0604030504040204" pitchFamily="50" charset="-128"/>
              </a:rPr>
              <a:t>PC</a:t>
            </a:r>
            <a:r>
              <a:rPr kumimoji="1" lang="ja-JP" altLang="en-US" sz="1400">
                <a:latin typeface="Meiryo UI" panose="020B0604030504040204" pitchFamily="50" charset="-128"/>
                <a:ea typeface="Meiryo UI" panose="020B0604030504040204" pitchFamily="50" charset="-128"/>
              </a:rPr>
              <a:t>、タブレット端末</a:t>
            </a:r>
            <a:r>
              <a:rPr kumimoji="1" lang="ja-JP" altLang="en-US" sz="1400">
                <a:solidFill>
                  <a:srgbClr val="FF0000"/>
                </a:solidFill>
                <a:latin typeface="Meiryo UI" panose="020B0604030504040204" pitchFamily="50" charset="-128"/>
                <a:ea typeface="Meiryo UI" panose="020B0604030504040204" pitchFamily="50" charset="-128"/>
              </a:rPr>
              <a:t>本体の単価のみ計上</a:t>
            </a:r>
          </a:p>
        </xdr:txBody>
      </xdr:sp>
      <xdr:cxnSp macro="">
        <xdr:nvCxnSpPr>
          <xdr:cNvPr id="14" name="直線矢印コネクタ 13">
            <a:extLst>
              <a:ext uri="{FF2B5EF4-FFF2-40B4-BE49-F238E27FC236}">
                <a16:creationId xmlns:a16="http://schemas.microsoft.com/office/drawing/2014/main" id="{05D35F66-DC3C-463A-9506-1C5DEA3EF7E0}"/>
              </a:ext>
            </a:extLst>
          </xdr:cNvPr>
          <xdr:cNvCxnSpPr/>
        </xdr:nvCxnSpPr>
        <xdr:spPr>
          <a:xfrm flipH="1">
            <a:off x="5451613" y="4011930"/>
            <a:ext cx="167981" cy="606002"/>
          </a:xfrm>
          <a:prstGeom prst="straightConnector1">
            <a:avLst/>
          </a:prstGeom>
          <a:ln w="53975">
            <a:tailEnd type="triangle"/>
          </a:ln>
        </xdr:spPr>
        <xdr:style>
          <a:lnRef idx="3">
            <a:schemeClr val="dk1"/>
          </a:lnRef>
          <a:fillRef idx="0">
            <a:schemeClr val="dk1"/>
          </a:fillRef>
          <a:effectRef idx="2">
            <a:schemeClr val="dk1"/>
          </a:effectRef>
          <a:fontRef idx="minor">
            <a:schemeClr val="tx1"/>
          </a:fontRef>
        </xdr:style>
      </xdr:cxnSp>
    </xdr:grpSp>
    <xdr:clientData/>
  </xdr:twoCellAnchor>
  <xdr:oneCellAnchor>
    <xdr:from>
      <xdr:col>4</xdr:col>
      <xdr:colOff>590550</xdr:colOff>
      <xdr:row>21</xdr:row>
      <xdr:rowOff>209550</xdr:rowOff>
    </xdr:from>
    <xdr:ext cx="607859" cy="328423"/>
    <xdr:sp macro="" textlink="">
      <xdr:nvSpPr>
        <xdr:cNvPr id="15" name="テキスト ボックス 14">
          <a:extLst>
            <a:ext uri="{FF2B5EF4-FFF2-40B4-BE49-F238E27FC236}">
              <a16:creationId xmlns:a16="http://schemas.microsoft.com/office/drawing/2014/main" id="{C83AD831-390D-4484-8895-C04CFDE13E24}"/>
            </a:ext>
          </a:extLst>
        </xdr:cNvPr>
        <xdr:cNvSpPr txBox="1"/>
      </xdr:nvSpPr>
      <xdr:spPr>
        <a:xfrm>
          <a:off x="5358765" y="4625340"/>
          <a:ext cx="607859"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latin typeface="Meiryo UI" panose="020B0604030504040204" pitchFamily="50" charset="-128"/>
              <a:ea typeface="Meiryo UI" panose="020B0604030504040204" pitchFamily="50" charset="-128"/>
            </a:rPr>
            <a:t>（円）</a:t>
          </a:r>
        </a:p>
      </xdr:txBody>
    </xdr:sp>
    <xdr:clientData/>
  </xdr:oneCellAnchor>
  <xdr:twoCellAnchor editAs="oneCell">
    <xdr:from>
      <xdr:col>0</xdr:col>
      <xdr:colOff>0</xdr:colOff>
      <xdr:row>0</xdr:row>
      <xdr:rowOff>0</xdr:rowOff>
    </xdr:from>
    <xdr:to>
      <xdr:col>4</xdr:col>
      <xdr:colOff>969000</xdr:colOff>
      <xdr:row>16</xdr:row>
      <xdr:rowOff>174777</xdr:rowOff>
    </xdr:to>
    <xdr:pic>
      <xdr:nvPicPr>
        <xdr:cNvPr id="16" name="図 15">
          <a:extLst>
            <a:ext uri="{FF2B5EF4-FFF2-40B4-BE49-F238E27FC236}">
              <a16:creationId xmlns:a16="http://schemas.microsoft.com/office/drawing/2014/main" id="{00DB79B3-B1AF-47EB-B79E-FBB09193A646}"/>
            </a:ext>
          </a:extLst>
        </xdr:cNvPr>
        <xdr:cNvPicPr>
          <a:picLocks noChangeAspect="1"/>
        </xdr:cNvPicPr>
      </xdr:nvPicPr>
      <xdr:blipFill>
        <a:blip xmlns:r="http://schemas.openxmlformats.org/officeDocument/2006/relationships" r:embed="rId1"/>
        <a:stretch>
          <a:fillRect/>
        </a:stretch>
      </xdr:blipFill>
      <xdr:spPr>
        <a:xfrm>
          <a:off x="0" y="0"/>
          <a:ext cx="5744835" cy="3218967"/>
        </a:xfrm>
        <a:prstGeom prst="rect">
          <a:avLst/>
        </a:prstGeom>
      </xdr:spPr>
    </xdr:pic>
    <xdr:clientData/>
  </xdr:twoCellAnchor>
  <xdr:twoCellAnchor>
    <xdr:from>
      <xdr:col>5</xdr:col>
      <xdr:colOff>1</xdr:colOff>
      <xdr:row>7</xdr:row>
      <xdr:rowOff>165734</xdr:rowOff>
    </xdr:from>
    <xdr:to>
      <xdr:col>7</xdr:col>
      <xdr:colOff>161925</xdr:colOff>
      <xdr:row>15</xdr:row>
      <xdr:rowOff>171449</xdr:rowOff>
    </xdr:to>
    <xdr:sp macro="" textlink="">
      <xdr:nvSpPr>
        <xdr:cNvPr id="17" name="テキスト ボックス 16">
          <a:extLst>
            <a:ext uri="{FF2B5EF4-FFF2-40B4-BE49-F238E27FC236}">
              <a16:creationId xmlns:a16="http://schemas.microsoft.com/office/drawing/2014/main" id="{898FAC1C-C88E-4760-BC63-6DAFB5CA5039}"/>
            </a:ext>
          </a:extLst>
        </xdr:cNvPr>
        <xdr:cNvSpPr txBox="1"/>
      </xdr:nvSpPr>
      <xdr:spPr>
        <a:xfrm>
          <a:off x="6886576" y="1499234"/>
          <a:ext cx="3933824" cy="1529715"/>
        </a:xfrm>
        <a:prstGeom prst="roundRect">
          <a:avLst/>
        </a:prstGeom>
        <a:solidFill>
          <a:sysClr val="window" lastClr="FFFFFF"/>
        </a:solidFill>
        <a:ln w="76200" cap="flat" cmpd="sng" algn="ctr">
          <a:solidFill>
            <a:srgbClr val="FFFF00"/>
          </a:solidFill>
          <a:prstDash val="solid"/>
          <a:miter lim="800000"/>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rgbClr val="FF0000"/>
              </a:solidFill>
              <a:effectLst/>
              <a:uLnTx/>
              <a:uFillTx/>
              <a:latin typeface="UD デジタル 教科書体 NK-B" panose="02020700000000000000" pitchFamily="18" charset="-128"/>
              <a:ea typeface="UD デジタル 教科書体 NK-B" panose="02020700000000000000" pitchFamily="18" charset="-128"/>
              <a:cs typeface="+mn-cs"/>
            </a:rPr>
            <a:t>★介護テクノロジーの導入支援★</a:t>
          </a:r>
          <a:endParaRPr kumimoji="1" lang="en-US" altLang="ja-JP" sz="1600" b="0" i="0" u="none" strike="noStrike" kern="0" cap="none" spc="0" normalizeH="0" baseline="0" noProof="0">
            <a:ln>
              <a:noFill/>
            </a:ln>
            <a:solidFill>
              <a:srgbClr val="FF0000"/>
            </a:solidFill>
            <a:effectLst/>
            <a:uLnTx/>
            <a:uFillTx/>
            <a:latin typeface="UD デジタル 教科書体 NK-B" panose="02020700000000000000" pitchFamily="18" charset="-128"/>
            <a:ea typeface="UD デジタル 教科書体 NK-B" panose="02020700000000000000" pitchFamily="18"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UD デジタル 教科書体 NK-B" panose="02020700000000000000" pitchFamily="18" charset="-128"/>
              <a:ea typeface="UD デジタル 教科書体 NK-B" panose="02020700000000000000" pitchFamily="18" charset="-128"/>
              <a:cs typeface="+mn-cs"/>
            </a:rPr>
            <a:t>１台</a:t>
          </a:r>
          <a:r>
            <a:rPr kumimoji="1" lang="en-US" altLang="ja-JP" sz="1600" b="0" i="0" u="none" strike="noStrike" kern="0" cap="none" spc="0" normalizeH="0" baseline="0" noProof="0">
              <a:ln>
                <a:noFill/>
              </a:ln>
              <a:solidFill>
                <a:sysClr val="windowText" lastClr="000000"/>
              </a:solidFill>
              <a:effectLst/>
              <a:uLnTx/>
              <a:uFillTx/>
              <a:latin typeface="UD デジタル 教科書体 NK-B" panose="02020700000000000000" pitchFamily="18" charset="-128"/>
              <a:ea typeface="UD デジタル 教科書体 NK-B" panose="02020700000000000000" pitchFamily="18" charset="-128"/>
              <a:cs typeface="+mn-cs"/>
            </a:rPr>
            <a:t>12</a:t>
          </a:r>
          <a:r>
            <a:rPr kumimoji="1" lang="ja-JP" altLang="en-US" sz="1600" b="0" i="0" u="none" strike="noStrike" kern="0" cap="none" spc="0" normalizeH="0" baseline="0" noProof="0">
              <a:ln>
                <a:noFill/>
              </a:ln>
              <a:solidFill>
                <a:sysClr val="windowText" lastClr="000000"/>
              </a:solidFill>
              <a:effectLst/>
              <a:uLnTx/>
              <a:uFillTx/>
              <a:latin typeface="UD デジタル 教科書体 NK-B" panose="02020700000000000000" pitchFamily="18" charset="-128"/>
              <a:ea typeface="UD デジタル 教科書体 NK-B" panose="02020700000000000000" pitchFamily="18" charset="-128"/>
              <a:cs typeface="+mn-cs"/>
            </a:rPr>
            <a:t>万円の見守り機器を</a:t>
          </a:r>
          <a:r>
            <a:rPr kumimoji="1" lang="en-US" altLang="ja-JP" sz="1600" b="0" i="0" u="none" strike="noStrike" kern="0" cap="none" spc="0" normalizeH="0" baseline="0" noProof="0">
              <a:ln>
                <a:noFill/>
              </a:ln>
              <a:solidFill>
                <a:sysClr val="windowText" lastClr="000000"/>
              </a:solidFill>
              <a:effectLst/>
              <a:uLnTx/>
              <a:uFillTx/>
              <a:latin typeface="UD デジタル 教科書体 NK-B" panose="02020700000000000000" pitchFamily="18" charset="-128"/>
              <a:ea typeface="UD デジタル 教科書体 NK-B" panose="02020700000000000000" pitchFamily="18" charset="-128"/>
              <a:cs typeface="+mn-cs"/>
            </a:rPr>
            <a:t>100</a:t>
          </a:r>
          <a:r>
            <a:rPr kumimoji="1" lang="ja-JP" altLang="en-US" sz="1600" b="0" i="0" u="none" strike="noStrike" kern="0" cap="none" spc="0" normalizeH="0" baseline="0" noProof="0">
              <a:ln>
                <a:noFill/>
              </a:ln>
              <a:solidFill>
                <a:sysClr val="windowText" lastClr="000000"/>
              </a:solidFill>
              <a:effectLst/>
              <a:uLnTx/>
              <a:uFillTx/>
              <a:latin typeface="UD デジタル 教科書体 NK-B" panose="02020700000000000000" pitchFamily="18" charset="-128"/>
              <a:ea typeface="UD デジタル 教科書体 NK-B" panose="02020700000000000000" pitchFamily="18" charset="-128"/>
              <a:cs typeface="+mn-cs"/>
            </a:rPr>
            <a:t>台導入し、</a:t>
          </a: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UD デジタル 教科書体 NK-B" panose="02020700000000000000" pitchFamily="18" charset="-128"/>
              <a:ea typeface="UD デジタル 教科書体 NK-B" panose="02020700000000000000" pitchFamily="18" charset="-128"/>
              <a:cs typeface="+mn-cs"/>
            </a:rPr>
            <a:t>併せて</a:t>
          </a:r>
          <a:r>
            <a:rPr kumimoji="1" lang="en-US" altLang="ja-JP" sz="1600" b="0" i="0" u="none" strike="noStrike" kern="0" cap="none" spc="0" normalizeH="0" baseline="0" noProof="0">
              <a:ln>
                <a:noFill/>
              </a:ln>
              <a:solidFill>
                <a:sysClr val="windowText" lastClr="000000"/>
              </a:solidFill>
              <a:effectLst/>
              <a:uLnTx/>
              <a:uFillTx/>
              <a:latin typeface="UD デジタル 教科書体 NK-B" panose="02020700000000000000" pitchFamily="18" charset="-128"/>
              <a:ea typeface="UD デジタル 教科書体 NK-B" panose="02020700000000000000" pitchFamily="18" charset="-128"/>
              <a:cs typeface="+mn-cs"/>
            </a:rPr>
            <a:t>Wi-Fi</a:t>
          </a:r>
          <a:r>
            <a:rPr kumimoji="1" lang="ja-JP" altLang="en-US" sz="1600" b="0" i="0" u="none" strike="noStrike" kern="0" cap="none" spc="0" normalizeH="0" baseline="0" noProof="0">
              <a:ln>
                <a:noFill/>
              </a:ln>
              <a:solidFill>
                <a:sysClr val="windowText" lastClr="000000"/>
              </a:solidFill>
              <a:effectLst/>
              <a:uLnTx/>
              <a:uFillTx/>
              <a:latin typeface="UD デジタル 教科書体 NK-B" panose="02020700000000000000" pitchFamily="18" charset="-128"/>
              <a:ea typeface="UD デジタル 教科書体 NK-B" panose="02020700000000000000" pitchFamily="18" charset="-128"/>
              <a:cs typeface="+mn-cs"/>
            </a:rPr>
            <a:t>環境</a:t>
          </a:r>
          <a:r>
            <a:rPr kumimoji="1" lang="en-US" altLang="ja-JP" sz="1600" b="0" i="0" u="none" strike="noStrike" kern="0" cap="none" spc="0" normalizeH="0" baseline="0" noProof="0">
              <a:ln>
                <a:noFill/>
              </a:ln>
              <a:solidFill>
                <a:sysClr val="windowText" lastClr="000000"/>
              </a:solidFill>
              <a:effectLst/>
              <a:uLnTx/>
              <a:uFillTx/>
              <a:latin typeface="UD デジタル 教科書体 NK-B" panose="02020700000000000000" pitchFamily="18" charset="-128"/>
              <a:ea typeface="UD デジタル 教科書体 NK-B" panose="02020700000000000000" pitchFamily="18" charset="-128"/>
              <a:cs typeface="+mn-cs"/>
            </a:rPr>
            <a:t>500</a:t>
          </a:r>
          <a:r>
            <a:rPr kumimoji="1" lang="ja-JP" altLang="en-US" sz="1600" b="0" i="0" u="none" strike="noStrike" kern="0" cap="none" spc="0" normalizeH="0" baseline="0" noProof="0">
              <a:ln>
                <a:noFill/>
              </a:ln>
              <a:solidFill>
                <a:sysClr val="windowText" lastClr="000000"/>
              </a:solidFill>
              <a:effectLst/>
              <a:uLnTx/>
              <a:uFillTx/>
              <a:latin typeface="UD デジタル 教科書体 NK-B" panose="02020700000000000000" pitchFamily="18" charset="-128"/>
              <a:ea typeface="UD デジタル 教科書体 NK-B" panose="02020700000000000000" pitchFamily="18" charset="-128"/>
              <a:cs typeface="+mn-cs"/>
            </a:rPr>
            <a:t>万円と</a:t>
          </a:r>
          <a:endParaRPr kumimoji="1" lang="en-US" altLang="ja-JP" sz="1600" b="0" i="0" u="none" strike="noStrike" kern="0" cap="none" spc="0" normalizeH="0" baseline="0" noProof="0">
            <a:ln>
              <a:noFill/>
            </a:ln>
            <a:solidFill>
              <a:sysClr val="windowText" lastClr="000000"/>
            </a:solidFill>
            <a:effectLst/>
            <a:uLnTx/>
            <a:uFillTx/>
            <a:latin typeface="UD デジタル 教科書体 NK-B" panose="02020700000000000000" pitchFamily="18" charset="-128"/>
            <a:ea typeface="UD デジタル 教科書体 NK-B" panose="02020700000000000000" pitchFamily="18"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UD デジタル 教科書体 NK-B" panose="02020700000000000000" pitchFamily="18" charset="-128"/>
              <a:ea typeface="UD デジタル 教科書体 NK-B" panose="02020700000000000000" pitchFamily="18" charset="-128"/>
              <a:cs typeface="+mn-cs"/>
            </a:rPr>
            <a:t>１台２万円のインカムを</a:t>
          </a:r>
          <a:r>
            <a:rPr kumimoji="1" lang="en-US" altLang="ja-JP" sz="1600" b="0" i="0" u="none" strike="noStrike" kern="0" cap="none" spc="0" normalizeH="0" baseline="0" noProof="0">
              <a:ln>
                <a:noFill/>
              </a:ln>
              <a:solidFill>
                <a:sysClr val="windowText" lastClr="000000"/>
              </a:solidFill>
              <a:effectLst/>
              <a:uLnTx/>
              <a:uFillTx/>
              <a:latin typeface="UD デジタル 教科書体 NK-B" panose="02020700000000000000" pitchFamily="18" charset="-128"/>
              <a:ea typeface="UD デジタル 教科書体 NK-B" panose="02020700000000000000" pitchFamily="18" charset="-128"/>
              <a:cs typeface="+mn-cs"/>
            </a:rPr>
            <a:t>50</a:t>
          </a:r>
          <a:r>
            <a:rPr kumimoji="1" lang="ja-JP" altLang="en-US" sz="1600" b="0" i="0" u="none" strike="noStrike" kern="0" cap="none" spc="0" normalizeH="0" baseline="0" noProof="0">
              <a:ln>
                <a:noFill/>
              </a:ln>
              <a:solidFill>
                <a:sysClr val="windowText" lastClr="000000"/>
              </a:solidFill>
              <a:effectLst/>
              <a:uLnTx/>
              <a:uFillTx/>
              <a:latin typeface="UD デジタル 教科書体 NK-B" panose="02020700000000000000" pitchFamily="18" charset="-128"/>
              <a:ea typeface="UD デジタル 教科書体 NK-B" panose="02020700000000000000" pitchFamily="18" charset="-128"/>
              <a:cs typeface="+mn-cs"/>
            </a:rPr>
            <a:t>台導入する場合</a:t>
          </a:r>
          <a:endParaRPr kumimoji="1" lang="ja-JP" altLang="en-US" sz="1400" b="0" i="0" u="none" strike="noStrike" kern="0" cap="none" spc="0" normalizeH="0" baseline="0" noProof="0">
            <a:ln>
              <a:noFill/>
            </a:ln>
            <a:solidFill>
              <a:sysClr val="windowText" lastClr="000000"/>
            </a:solidFill>
            <a:effectLst/>
            <a:uLnTx/>
            <a:uFillTx/>
            <a:latin typeface="UD デジタル 教科書体 NK-B" panose="02020700000000000000" pitchFamily="18" charset="-128"/>
            <a:ea typeface="UD デジタル 教科書体 NK-B" panose="02020700000000000000" pitchFamily="18" charset="-128"/>
            <a:cs typeface="+mn-cs"/>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8</xdr:col>
      <xdr:colOff>269474</xdr:colOff>
      <xdr:row>40</xdr:row>
      <xdr:rowOff>25309</xdr:rowOff>
    </xdr:from>
    <xdr:to>
      <xdr:col>9</xdr:col>
      <xdr:colOff>890178</xdr:colOff>
      <xdr:row>42</xdr:row>
      <xdr:rowOff>352778</xdr:rowOff>
    </xdr:to>
    <xdr:sp macro="" textlink="">
      <xdr:nvSpPr>
        <xdr:cNvPr id="2" name="テキスト ボックス 1">
          <a:extLst>
            <a:ext uri="{FF2B5EF4-FFF2-40B4-BE49-F238E27FC236}">
              <a16:creationId xmlns:a16="http://schemas.microsoft.com/office/drawing/2014/main" id="{9D0F6FA9-2767-4243-850E-CC391D92C14A}"/>
            </a:ext>
          </a:extLst>
        </xdr:cNvPr>
        <xdr:cNvSpPr txBox="1"/>
      </xdr:nvSpPr>
      <xdr:spPr>
        <a:xfrm>
          <a:off x="16185749" y="8393974"/>
          <a:ext cx="2815264" cy="838009"/>
        </a:xfrm>
        <a:prstGeom prst="rect">
          <a:avLst/>
        </a:prstGeom>
        <a:solidFill>
          <a:srgbClr val="FFCCFF"/>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l"/>
          <a:r>
            <a:rPr kumimoji="1" lang="ja-JP" altLang="en-US" sz="1100">
              <a:latin typeface="Meiryo UI" panose="020B0604030504040204" pitchFamily="50" charset="-128"/>
              <a:ea typeface="Meiryo UI" panose="020B0604030504040204" pitchFamily="50" charset="-128"/>
            </a:rPr>
            <a:t>別シートの「付帯経費、</a:t>
          </a:r>
          <a:r>
            <a:rPr kumimoji="1" lang="en-US" altLang="ja-JP" sz="1100">
              <a:latin typeface="Meiryo UI" panose="020B0604030504040204" pitchFamily="50" charset="-128"/>
              <a:ea typeface="Meiryo UI" panose="020B0604030504040204" pitchFamily="50" charset="-128"/>
            </a:rPr>
            <a:t>PC</a:t>
          </a:r>
          <a:r>
            <a:rPr kumimoji="1" lang="ja-JP" altLang="en-US" sz="1100">
              <a:latin typeface="Meiryo UI" panose="020B0604030504040204" pitchFamily="50" charset="-128"/>
              <a:ea typeface="Meiryo UI" panose="020B0604030504040204" pitchFamily="50" charset="-128"/>
            </a:rPr>
            <a:t>等計算表」で</a:t>
          </a:r>
          <a:endParaRPr kumimoji="1" lang="en-US" altLang="ja-JP" sz="1100">
            <a:latin typeface="Meiryo UI" panose="020B0604030504040204" pitchFamily="50" charset="-128"/>
            <a:ea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rPr>
            <a:t>計算した数値を入力してください。</a:t>
          </a:r>
        </a:p>
      </xdr:txBody>
    </xdr:sp>
    <xdr:clientData/>
  </xdr:twoCellAnchor>
  <xdr:twoCellAnchor>
    <xdr:from>
      <xdr:col>8</xdr:col>
      <xdr:colOff>806822</xdr:colOff>
      <xdr:row>72</xdr:row>
      <xdr:rowOff>123264</xdr:rowOff>
    </xdr:from>
    <xdr:to>
      <xdr:col>9</xdr:col>
      <xdr:colOff>1646464</xdr:colOff>
      <xdr:row>74</xdr:row>
      <xdr:rowOff>274431</xdr:rowOff>
    </xdr:to>
    <xdr:sp macro="" textlink="">
      <xdr:nvSpPr>
        <xdr:cNvPr id="3" name="テキスト ボックス 2">
          <a:extLst>
            <a:ext uri="{FF2B5EF4-FFF2-40B4-BE49-F238E27FC236}">
              <a16:creationId xmlns:a16="http://schemas.microsoft.com/office/drawing/2014/main" id="{2DB69605-9B8C-4774-9643-F80F47D499DE}"/>
            </a:ext>
          </a:extLst>
        </xdr:cNvPr>
        <xdr:cNvSpPr txBox="1"/>
      </xdr:nvSpPr>
      <xdr:spPr>
        <a:xfrm>
          <a:off x="16725002" y="18432219"/>
          <a:ext cx="2649392" cy="694092"/>
        </a:xfrm>
        <a:prstGeom prst="rect">
          <a:avLst/>
        </a:prstGeom>
        <a:solidFill>
          <a:srgbClr val="FFCCFF"/>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r>
            <a:rPr kumimoji="1" lang="ja-JP" altLang="en-US" sz="1100">
              <a:latin typeface="Meiryo UI" panose="020B0604030504040204" pitchFamily="50" charset="-128"/>
              <a:ea typeface="Meiryo UI" panose="020B0604030504040204" pitchFamily="50" charset="-128"/>
            </a:rPr>
            <a:t>別シートの「</a:t>
          </a:r>
          <a:r>
            <a:rPr kumimoji="1" lang="ja-JP" altLang="ja-JP" sz="1100">
              <a:solidFill>
                <a:schemeClr val="dk1"/>
              </a:solidFill>
              <a:effectLst/>
              <a:latin typeface="+mn-lt"/>
              <a:ea typeface="+mn-ea"/>
              <a:cs typeface="+mn-cs"/>
            </a:rPr>
            <a:t>付帯経費、</a:t>
          </a:r>
          <a:r>
            <a:rPr kumimoji="1" lang="en-US" altLang="ja-JP" sz="1100">
              <a:solidFill>
                <a:schemeClr val="dk1"/>
              </a:solidFill>
              <a:effectLst/>
              <a:latin typeface="+mn-lt"/>
              <a:ea typeface="+mn-ea"/>
              <a:cs typeface="+mn-cs"/>
            </a:rPr>
            <a:t>PC</a:t>
          </a:r>
          <a:r>
            <a:rPr kumimoji="1" lang="ja-JP" altLang="ja-JP" sz="1100">
              <a:solidFill>
                <a:schemeClr val="dk1"/>
              </a:solidFill>
              <a:effectLst/>
              <a:latin typeface="+mn-lt"/>
              <a:ea typeface="+mn-ea"/>
              <a:cs typeface="+mn-cs"/>
            </a:rPr>
            <a:t>等計算表</a:t>
          </a:r>
          <a:r>
            <a:rPr kumimoji="1" lang="ja-JP" altLang="en-US" sz="1100">
              <a:latin typeface="Meiryo UI" panose="020B0604030504040204" pitchFamily="50" charset="-128"/>
              <a:ea typeface="Meiryo UI" panose="020B0604030504040204" pitchFamily="50" charset="-128"/>
            </a:rPr>
            <a:t>」で</a:t>
          </a:r>
          <a:endParaRPr kumimoji="1" lang="en-US" altLang="ja-JP" sz="1100">
            <a:latin typeface="Meiryo UI" panose="020B0604030504040204" pitchFamily="50" charset="-128"/>
            <a:ea typeface="Meiryo UI" panose="020B0604030504040204" pitchFamily="50" charset="-128"/>
          </a:endParaRPr>
        </a:p>
        <a:p>
          <a:r>
            <a:rPr kumimoji="1" lang="ja-JP" altLang="en-US" sz="1100">
              <a:latin typeface="Meiryo UI" panose="020B0604030504040204" pitchFamily="50" charset="-128"/>
              <a:ea typeface="Meiryo UI" panose="020B0604030504040204" pitchFamily="50" charset="-128"/>
            </a:rPr>
            <a:t>計算した数値を入力してください。</a:t>
          </a:r>
        </a:p>
      </xdr:txBody>
    </xdr:sp>
    <xdr:clientData/>
  </xdr:twoCellAnchor>
  <xdr:twoCellAnchor>
    <xdr:from>
      <xdr:col>2</xdr:col>
      <xdr:colOff>2537787</xdr:colOff>
      <xdr:row>92</xdr:row>
      <xdr:rowOff>68898</xdr:rowOff>
    </xdr:from>
    <xdr:to>
      <xdr:col>2</xdr:col>
      <xdr:colOff>2651134</xdr:colOff>
      <xdr:row>94</xdr:row>
      <xdr:rowOff>258921</xdr:rowOff>
    </xdr:to>
    <xdr:sp macro="" textlink="">
      <xdr:nvSpPr>
        <xdr:cNvPr id="4" name="右中かっこ 3">
          <a:extLst>
            <a:ext uri="{FF2B5EF4-FFF2-40B4-BE49-F238E27FC236}">
              <a16:creationId xmlns:a16="http://schemas.microsoft.com/office/drawing/2014/main" id="{7802EA4E-3FF0-49FB-AFBA-CB81EE56E006}"/>
            </a:ext>
          </a:extLst>
        </xdr:cNvPr>
        <xdr:cNvSpPr/>
      </xdr:nvSpPr>
      <xdr:spPr>
        <a:xfrm>
          <a:off x="3238827" y="25813068"/>
          <a:ext cx="113347" cy="837723"/>
        </a:xfrm>
        <a:prstGeom prst="rightBrace">
          <a:avLst/>
        </a:prstGeom>
        <a:solidFill>
          <a:sysClr val="window" lastClr="FFFFFF"/>
        </a:solidFill>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2714308</xdr:colOff>
      <xdr:row>92</xdr:row>
      <xdr:rowOff>115409</xdr:rowOff>
    </xdr:from>
    <xdr:to>
      <xdr:col>2</xdr:col>
      <xdr:colOff>5257800</xdr:colOff>
      <xdr:row>94</xdr:row>
      <xdr:rowOff>203200</xdr:rowOff>
    </xdr:to>
    <xdr:sp macro="" textlink="">
      <xdr:nvSpPr>
        <xdr:cNvPr id="5" name="テキスト ボックス 4">
          <a:extLst>
            <a:ext uri="{FF2B5EF4-FFF2-40B4-BE49-F238E27FC236}">
              <a16:creationId xmlns:a16="http://schemas.microsoft.com/office/drawing/2014/main" id="{08078841-4C33-4005-87D6-9EDDBE1F3072}"/>
            </a:ext>
          </a:extLst>
        </xdr:cNvPr>
        <xdr:cNvSpPr txBox="1"/>
      </xdr:nvSpPr>
      <xdr:spPr>
        <a:xfrm>
          <a:off x="3421063" y="25861484"/>
          <a:ext cx="2541587" cy="73930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a:latin typeface="Meiryo UI" panose="020B0604030504040204" pitchFamily="50" charset="-128"/>
              <a:ea typeface="Meiryo UI" panose="020B0604030504040204" pitchFamily="50" charset="-128"/>
            </a:rPr>
            <a:t>※</a:t>
          </a:r>
          <a:r>
            <a:rPr kumimoji="1" lang="ja-JP" altLang="en-US" sz="1200">
              <a:latin typeface="Meiryo UI" panose="020B0604030504040204" pitchFamily="50" charset="-128"/>
              <a:ea typeface="Meiryo UI" panose="020B0604030504040204" pitchFamily="50" charset="-128"/>
            </a:rPr>
            <a:t>①から③の一連の契約が対象であり、</a:t>
          </a:r>
          <a:endParaRPr kumimoji="1" lang="en-US" altLang="ja-JP" sz="1200">
            <a:latin typeface="Meiryo UI" panose="020B0604030504040204" pitchFamily="50" charset="-128"/>
            <a:ea typeface="Meiryo UI" panose="020B0604030504040204" pitchFamily="50" charset="-128"/>
          </a:endParaRPr>
        </a:p>
        <a:p>
          <a:r>
            <a:rPr kumimoji="1" lang="ja-JP" altLang="en-US" sz="1200">
              <a:latin typeface="Meiryo UI" panose="020B0604030504040204" pitchFamily="50" charset="-128"/>
              <a:ea typeface="Meiryo UI" panose="020B0604030504040204" pitchFamily="50" charset="-128"/>
            </a:rPr>
            <a:t>　 いずれかのみの契約の申請は不可</a:t>
          </a:r>
        </a:p>
      </xdr:txBody>
    </xdr:sp>
    <xdr:clientData/>
  </xdr:twoCellAnchor>
  <xdr:twoCellAnchor>
    <xdr:from>
      <xdr:col>10</xdr:col>
      <xdr:colOff>1129393</xdr:colOff>
      <xdr:row>26</xdr:row>
      <xdr:rowOff>95250</xdr:rowOff>
    </xdr:from>
    <xdr:to>
      <xdr:col>11</xdr:col>
      <xdr:colOff>1196068</xdr:colOff>
      <xdr:row>28</xdr:row>
      <xdr:rowOff>153205</xdr:rowOff>
    </xdr:to>
    <xdr:sp macro="" textlink="">
      <xdr:nvSpPr>
        <xdr:cNvPr id="6" name="四角形: 角を丸くする 5">
          <a:extLst>
            <a:ext uri="{FF2B5EF4-FFF2-40B4-BE49-F238E27FC236}">
              <a16:creationId xmlns:a16="http://schemas.microsoft.com/office/drawing/2014/main" id="{CBAA975F-4D75-4439-98F2-81F4F0A6FDAC}"/>
            </a:ext>
          </a:extLst>
        </xdr:cNvPr>
        <xdr:cNvSpPr/>
      </xdr:nvSpPr>
      <xdr:spPr>
        <a:xfrm>
          <a:off x="20499433" y="5320665"/>
          <a:ext cx="1341120" cy="423715"/>
        </a:xfrm>
        <a:prstGeom prst="round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600">
              <a:solidFill>
                <a:schemeClr val="tx1"/>
              </a:solidFill>
            </a:rPr>
            <a:t>R7.6.9</a:t>
          </a:r>
          <a:r>
            <a:rPr kumimoji="1" lang="ja-JP" altLang="en-US" sz="1600">
              <a:solidFill>
                <a:schemeClr val="tx1"/>
              </a:solidFill>
            </a:rPr>
            <a:t>時点版</a:t>
          </a:r>
          <a:endParaRPr kumimoji="1" lang="en-US" altLang="ja-JP" sz="1600">
            <a:solidFill>
              <a:schemeClr val="tx1"/>
            </a:solidFill>
          </a:endParaRPr>
        </a:p>
      </xdr:txBody>
    </xdr:sp>
    <xdr:clientData/>
  </xdr:twoCellAnchor>
  <xdr:twoCellAnchor editAs="oneCell">
    <xdr:from>
      <xdr:col>0</xdr:col>
      <xdr:colOff>0</xdr:colOff>
      <xdr:row>0</xdr:row>
      <xdr:rowOff>0</xdr:rowOff>
    </xdr:from>
    <xdr:to>
      <xdr:col>4</xdr:col>
      <xdr:colOff>935083</xdr:colOff>
      <xdr:row>23</xdr:row>
      <xdr:rowOff>175154</xdr:rowOff>
    </xdr:to>
    <xdr:pic>
      <xdr:nvPicPr>
        <xdr:cNvPr id="7" name="図 6">
          <a:extLst>
            <a:ext uri="{FF2B5EF4-FFF2-40B4-BE49-F238E27FC236}">
              <a16:creationId xmlns:a16="http://schemas.microsoft.com/office/drawing/2014/main" id="{C87BA052-915E-4A77-A13A-3093C2230A6C}"/>
            </a:ext>
          </a:extLst>
        </xdr:cNvPr>
        <xdr:cNvPicPr>
          <a:picLocks noChangeAspect="1"/>
        </xdr:cNvPicPr>
      </xdr:nvPicPr>
      <xdr:blipFill>
        <a:blip xmlns:r="http://schemas.openxmlformats.org/officeDocument/2006/relationships" r:embed="rId1"/>
        <a:stretch>
          <a:fillRect/>
        </a:stretch>
      </xdr:blipFill>
      <xdr:spPr>
        <a:xfrm>
          <a:off x="0" y="0"/>
          <a:ext cx="8109857" cy="4552844"/>
        </a:xfrm>
        <a:prstGeom prst="rect">
          <a:avLst/>
        </a:prstGeom>
      </xdr:spPr>
    </xdr:pic>
    <xdr:clientData/>
  </xdr:twoCellAnchor>
  <xdr:twoCellAnchor>
    <xdr:from>
      <xdr:col>4</xdr:col>
      <xdr:colOff>2422072</xdr:colOff>
      <xdr:row>9</xdr:row>
      <xdr:rowOff>163286</xdr:rowOff>
    </xdr:from>
    <xdr:to>
      <xdr:col>7</xdr:col>
      <xdr:colOff>1777094</xdr:colOff>
      <xdr:row>23</xdr:row>
      <xdr:rowOff>87086</xdr:rowOff>
    </xdr:to>
    <xdr:sp macro="" textlink="">
      <xdr:nvSpPr>
        <xdr:cNvPr id="8" name="テキスト ボックス 7">
          <a:extLst>
            <a:ext uri="{FF2B5EF4-FFF2-40B4-BE49-F238E27FC236}">
              <a16:creationId xmlns:a16="http://schemas.microsoft.com/office/drawing/2014/main" id="{A041B4E3-DEA9-4B8E-A417-91AD7EE85F3B}"/>
            </a:ext>
          </a:extLst>
        </xdr:cNvPr>
        <xdr:cNvSpPr txBox="1"/>
      </xdr:nvSpPr>
      <xdr:spPr>
        <a:xfrm>
          <a:off x="9593036" y="1877786"/>
          <a:ext cx="5505451" cy="2590800"/>
        </a:xfrm>
        <a:prstGeom prst="roundRect">
          <a:avLst/>
        </a:prstGeom>
        <a:solidFill>
          <a:sysClr val="window" lastClr="FFFFFF"/>
        </a:solidFill>
        <a:ln w="76200" cap="flat" cmpd="sng" algn="ctr">
          <a:solidFill>
            <a:srgbClr val="FFFF00"/>
          </a:solidFill>
          <a:prstDash val="solid"/>
          <a:miter lim="800000"/>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800" b="0" i="0" u="none" strike="noStrike" kern="0" cap="none" spc="0" normalizeH="0" baseline="0" noProof="0">
              <a:ln>
                <a:noFill/>
              </a:ln>
              <a:solidFill>
                <a:srgbClr val="FF0000"/>
              </a:solidFill>
              <a:effectLst/>
              <a:uLnTx/>
              <a:uFillTx/>
              <a:latin typeface="UD デジタル 教科書体 NK-B" panose="02020700000000000000" pitchFamily="18" charset="-128"/>
              <a:ea typeface="UD デジタル 教科書体 NK-B" panose="02020700000000000000" pitchFamily="18" charset="-128"/>
              <a:cs typeface="+mn-cs"/>
            </a:rPr>
            <a:t>★介護テクノロジーの導入支援★</a:t>
          </a:r>
          <a:endParaRPr kumimoji="1" lang="en-US" altLang="ja-JP" sz="1800" b="0" i="0" u="none" strike="noStrike" kern="0" cap="none" spc="0" normalizeH="0" baseline="0" noProof="0">
            <a:ln>
              <a:noFill/>
            </a:ln>
            <a:solidFill>
              <a:srgbClr val="FF0000"/>
            </a:solidFill>
            <a:effectLst/>
            <a:uLnTx/>
            <a:uFillTx/>
            <a:latin typeface="UD デジタル 教科書体 NK-B" panose="02020700000000000000" pitchFamily="18" charset="-128"/>
            <a:ea typeface="UD デジタル 教科書体 NK-B" panose="02020700000000000000" pitchFamily="18"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800" b="0" i="0" u="none" strike="noStrike" kern="0" cap="none" spc="0" normalizeH="0" baseline="0" noProof="0">
              <a:ln>
                <a:noFill/>
              </a:ln>
              <a:solidFill>
                <a:sysClr val="windowText" lastClr="000000"/>
              </a:solidFill>
              <a:effectLst/>
              <a:uLnTx/>
              <a:uFillTx/>
              <a:latin typeface="UD デジタル 教科書体 NK-B" panose="02020700000000000000" pitchFamily="18" charset="-128"/>
              <a:ea typeface="UD デジタル 教科書体 NK-B" panose="02020700000000000000" pitchFamily="18" charset="-128"/>
              <a:cs typeface="+mn-cs"/>
            </a:rPr>
            <a:t>250</a:t>
          </a:r>
          <a:r>
            <a:rPr kumimoji="1" lang="ja-JP" altLang="en-US" sz="1800" b="0" i="0" u="none" strike="noStrike" kern="0" cap="none" spc="0" normalizeH="0" baseline="0" noProof="0">
              <a:ln>
                <a:noFill/>
              </a:ln>
              <a:solidFill>
                <a:sysClr val="windowText" lastClr="000000"/>
              </a:solidFill>
              <a:effectLst/>
              <a:uLnTx/>
              <a:uFillTx/>
              <a:latin typeface="UD デジタル 教科書体 NK-B" panose="02020700000000000000" pitchFamily="18" charset="-128"/>
              <a:ea typeface="UD デジタル 教科書体 NK-B" panose="02020700000000000000" pitchFamily="18" charset="-128"/>
              <a:cs typeface="+mn-cs"/>
            </a:rPr>
            <a:t>万円の介護ソフトを導入し、</a:t>
          </a:r>
          <a:endParaRPr kumimoji="1" lang="en-US" altLang="ja-JP" sz="1800" b="0" i="0" u="none" strike="noStrike" kern="0" cap="none" spc="0" normalizeH="0" baseline="0" noProof="0">
            <a:ln>
              <a:noFill/>
            </a:ln>
            <a:solidFill>
              <a:sysClr val="windowText" lastClr="000000"/>
            </a:solidFill>
            <a:effectLst/>
            <a:uLnTx/>
            <a:uFillTx/>
            <a:latin typeface="UD デジタル 教科書体 NK-B" panose="02020700000000000000" pitchFamily="18" charset="-128"/>
            <a:ea typeface="UD デジタル 教科書体 NK-B" panose="02020700000000000000" pitchFamily="18"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800" b="0" i="0" u="none" strike="noStrike" kern="0" cap="none" spc="0" normalizeH="0" baseline="0" noProof="0">
              <a:ln>
                <a:noFill/>
              </a:ln>
              <a:solidFill>
                <a:sysClr val="windowText" lastClr="000000"/>
              </a:solidFill>
              <a:effectLst/>
              <a:uLnTx/>
              <a:uFillTx/>
              <a:latin typeface="UD デジタル 教科書体 NK-B" panose="02020700000000000000" pitchFamily="18" charset="-128"/>
              <a:ea typeface="UD デジタル 教科書体 NK-B" panose="02020700000000000000" pitchFamily="18" charset="-128"/>
              <a:cs typeface="+mn-cs"/>
            </a:rPr>
            <a:t>併せて</a:t>
          </a:r>
          <a:r>
            <a:rPr kumimoji="1" lang="en-US" altLang="ja-JP" sz="1800" b="0" i="0" u="none" strike="noStrike" kern="0" cap="none" spc="0" normalizeH="0" baseline="0" noProof="0">
              <a:ln>
                <a:noFill/>
              </a:ln>
              <a:solidFill>
                <a:sysClr val="windowText" lastClr="000000"/>
              </a:solidFill>
              <a:effectLst/>
              <a:uLnTx/>
              <a:uFillTx/>
              <a:latin typeface="UD デジタル 教科書体 NK-B" panose="02020700000000000000" pitchFamily="18" charset="-128"/>
              <a:ea typeface="UD デジタル 教科書体 NK-B" panose="02020700000000000000" pitchFamily="18" charset="-128"/>
              <a:cs typeface="+mn-cs"/>
            </a:rPr>
            <a:t>Wi-Fi</a:t>
          </a:r>
          <a:r>
            <a:rPr kumimoji="1" lang="ja-JP" altLang="en-US" sz="1800" b="0" i="0" u="none" strike="noStrike" kern="0" cap="none" spc="0" normalizeH="0" baseline="0" noProof="0">
              <a:ln>
                <a:noFill/>
              </a:ln>
              <a:solidFill>
                <a:sysClr val="windowText" lastClr="000000"/>
              </a:solidFill>
              <a:effectLst/>
              <a:uLnTx/>
              <a:uFillTx/>
              <a:latin typeface="UD デジタル 教科書体 NK-B" panose="02020700000000000000" pitchFamily="18" charset="-128"/>
              <a:ea typeface="UD デジタル 教科書体 NK-B" panose="02020700000000000000" pitchFamily="18" charset="-128"/>
              <a:cs typeface="+mn-cs"/>
            </a:rPr>
            <a:t>環境４万円と</a:t>
          </a:r>
          <a:endParaRPr kumimoji="1" lang="en-US" altLang="ja-JP" sz="1800" b="0" i="0" u="none" strike="noStrike" kern="0" cap="none" spc="0" normalizeH="0" baseline="0" noProof="0">
            <a:ln>
              <a:noFill/>
            </a:ln>
            <a:solidFill>
              <a:sysClr val="windowText" lastClr="000000"/>
            </a:solidFill>
            <a:effectLst/>
            <a:uLnTx/>
            <a:uFillTx/>
            <a:latin typeface="UD デジタル 教科書体 NK-B" panose="02020700000000000000" pitchFamily="18" charset="-128"/>
            <a:ea typeface="UD デジタル 教科書体 NK-B" panose="02020700000000000000" pitchFamily="18"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800" b="0" i="0" u="none" strike="noStrike" kern="0" cap="none" spc="0" normalizeH="0" baseline="0" noProof="0">
              <a:ln>
                <a:noFill/>
              </a:ln>
              <a:solidFill>
                <a:prstClr val="black"/>
              </a:solidFill>
              <a:effectLst/>
              <a:uLnTx/>
              <a:uFillTx/>
              <a:latin typeface="UD デジタル 教科書体 NK-B" panose="02020700000000000000" pitchFamily="18" charset="-128"/>
              <a:ea typeface="UD デジタル 教科書体 NK-B" panose="02020700000000000000" pitchFamily="18" charset="-128"/>
              <a:cs typeface="+mn-cs"/>
            </a:rPr>
            <a:t>１台２万円のタブレット</a:t>
          </a:r>
          <a:r>
            <a:rPr kumimoji="1" lang="en-US" altLang="ja-JP" sz="1800" b="0" i="0" u="none" strike="noStrike" kern="0" cap="none" spc="0" normalizeH="0" baseline="0" noProof="0">
              <a:ln>
                <a:noFill/>
              </a:ln>
              <a:solidFill>
                <a:prstClr val="black"/>
              </a:solidFill>
              <a:effectLst/>
              <a:uLnTx/>
              <a:uFillTx/>
              <a:latin typeface="UD デジタル 教科書体 NK-B" panose="02020700000000000000" pitchFamily="18" charset="-128"/>
              <a:ea typeface="UD デジタル 教科書体 NK-B" panose="02020700000000000000" pitchFamily="18" charset="-128"/>
              <a:cs typeface="+mn-cs"/>
            </a:rPr>
            <a:t>10</a:t>
          </a:r>
          <a:r>
            <a:rPr kumimoji="1" lang="ja-JP" altLang="en-US" sz="1800" b="0" i="0" u="none" strike="noStrike" kern="0" cap="none" spc="0" normalizeH="0" baseline="0" noProof="0">
              <a:ln>
                <a:noFill/>
              </a:ln>
              <a:solidFill>
                <a:prstClr val="black"/>
              </a:solidFill>
              <a:effectLst/>
              <a:uLnTx/>
              <a:uFillTx/>
              <a:latin typeface="UD デジタル 教科書体 NK-B" panose="02020700000000000000" pitchFamily="18" charset="-128"/>
              <a:ea typeface="UD デジタル 教科書体 NK-B" panose="02020700000000000000" pitchFamily="18" charset="-128"/>
              <a:cs typeface="+mn-cs"/>
            </a:rPr>
            <a:t>台、</a:t>
          </a: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800" b="0" i="0" u="none" strike="noStrike" kern="0" cap="none" spc="0" normalizeH="0" baseline="0" noProof="0">
              <a:ln>
                <a:noFill/>
              </a:ln>
              <a:solidFill>
                <a:prstClr val="black"/>
              </a:solidFill>
              <a:effectLst/>
              <a:uLnTx/>
              <a:uFillTx/>
              <a:latin typeface="UD デジタル 教科書体 NK-B" panose="02020700000000000000" pitchFamily="18" charset="-128"/>
              <a:ea typeface="UD デジタル 教科書体 NK-B" panose="02020700000000000000" pitchFamily="18" charset="-128"/>
              <a:cs typeface="+mn-cs"/>
            </a:rPr>
            <a:t>１台</a:t>
          </a:r>
          <a:r>
            <a:rPr kumimoji="1" lang="en-US" altLang="ja-JP" sz="1800" b="0" i="0" u="none" strike="noStrike" kern="0" cap="none" spc="0" normalizeH="0" baseline="0" noProof="0">
              <a:ln>
                <a:noFill/>
              </a:ln>
              <a:solidFill>
                <a:prstClr val="black"/>
              </a:solidFill>
              <a:effectLst/>
              <a:uLnTx/>
              <a:uFillTx/>
              <a:latin typeface="UD デジタル 教科書体 NK-B" panose="02020700000000000000" pitchFamily="18" charset="-128"/>
              <a:ea typeface="UD デジタル 教科書体 NK-B" panose="02020700000000000000" pitchFamily="18" charset="-128"/>
              <a:cs typeface="+mn-cs"/>
            </a:rPr>
            <a:t>12</a:t>
          </a:r>
          <a:r>
            <a:rPr kumimoji="1" lang="ja-JP" altLang="en-US" sz="1800" b="0" i="0" u="none" strike="noStrike" kern="0" cap="none" spc="0" normalizeH="0" baseline="0" noProof="0">
              <a:ln>
                <a:noFill/>
              </a:ln>
              <a:solidFill>
                <a:prstClr val="black"/>
              </a:solidFill>
              <a:effectLst/>
              <a:uLnTx/>
              <a:uFillTx/>
              <a:latin typeface="UD デジタル 教科書体 NK-B" panose="02020700000000000000" pitchFamily="18" charset="-128"/>
              <a:ea typeface="UD デジタル 教科書体 NK-B" panose="02020700000000000000" pitchFamily="18" charset="-128"/>
              <a:cs typeface="+mn-cs"/>
            </a:rPr>
            <a:t>万円のパソコンを</a:t>
          </a:r>
          <a:r>
            <a:rPr kumimoji="1" lang="en-US" altLang="ja-JP" sz="1800" b="0" i="0" u="none" strike="noStrike" kern="0" cap="none" spc="0" normalizeH="0" baseline="0" noProof="0">
              <a:ln>
                <a:noFill/>
              </a:ln>
              <a:solidFill>
                <a:prstClr val="black"/>
              </a:solidFill>
              <a:effectLst/>
              <a:uLnTx/>
              <a:uFillTx/>
              <a:latin typeface="UD デジタル 教科書体 NK-B" panose="02020700000000000000" pitchFamily="18" charset="-128"/>
              <a:ea typeface="UD デジタル 教科書体 NK-B" panose="02020700000000000000" pitchFamily="18" charset="-128"/>
              <a:cs typeface="+mn-cs"/>
            </a:rPr>
            <a:t>1</a:t>
          </a:r>
          <a:r>
            <a:rPr kumimoji="1" lang="ja-JP" altLang="en-US" sz="1800" b="0" i="0" u="none" strike="noStrike" kern="0" cap="none" spc="0" normalizeH="0" baseline="0" noProof="0">
              <a:ln>
                <a:noFill/>
              </a:ln>
              <a:solidFill>
                <a:prstClr val="black"/>
              </a:solidFill>
              <a:effectLst/>
              <a:uLnTx/>
              <a:uFillTx/>
              <a:latin typeface="UD デジタル 教科書体 NK-B" panose="02020700000000000000" pitchFamily="18" charset="-128"/>
              <a:ea typeface="UD デジタル 教科書体 NK-B" panose="02020700000000000000" pitchFamily="18" charset="-128"/>
              <a:cs typeface="+mn-cs"/>
            </a:rPr>
            <a:t>台導入する場合</a:t>
          </a:r>
          <a:endParaRPr kumimoji="1" lang="en-US" altLang="ja-JP" sz="1800" b="0" i="0" u="none" strike="noStrike" kern="0" cap="none" spc="0" normalizeH="0" baseline="0" noProof="0">
            <a:ln>
              <a:noFill/>
            </a:ln>
            <a:solidFill>
              <a:prstClr val="black"/>
            </a:solidFill>
            <a:effectLst/>
            <a:uLnTx/>
            <a:uFillTx/>
            <a:latin typeface="UD デジタル 教科書体 NK-B" panose="02020700000000000000" pitchFamily="18" charset="-128"/>
            <a:ea typeface="UD デジタル 教科書体 NK-B" panose="02020700000000000000" pitchFamily="18"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800" b="0" i="0" u="none" strike="noStrike" kern="0" cap="none" spc="0" normalizeH="0" baseline="0" noProof="0">
              <a:ln>
                <a:noFill/>
              </a:ln>
              <a:solidFill>
                <a:prstClr val="black"/>
              </a:solidFill>
              <a:effectLst/>
              <a:uLnTx/>
              <a:uFillTx/>
              <a:latin typeface="UD デジタル 教科書体 NK-B" panose="02020700000000000000" pitchFamily="18" charset="-128"/>
              <a:ea typeface="UD デジタル 教科書体 NK-B" panose="02020700000000000000" pitchFamily="18" charset="-128"/>
              <a:cs typeface="+mn-cs"/>
            </a:rPr>
            <a:t>（対象の職員数が</a:t>
          </a:r>
          <a:r>
            <a:rPr kumimoji="1" lang="en-US" altLang="ja-JP" sz="1800" b="0" i="0" u="none" strike="noStrike" kern="0" cap="none" spc="0" normalizeH="0" baseline="0" noProof="0">
              <a:ln>
                <a:noFill/>
              </a:ln>
              <a:solidFill>
                <a:prstClr val="black"/>
              </a:solidFill>
              <a:effectLst/>
              <a:uLnTx/>
              <a:uFillTx/>
              <a:latin typeface="UD デジタル 教科書体 NK-B" panose="02020700000000000000" pitchFamily="18" charset="-128"/>
              <a:ea typeface="UD デジタル 教科書体 NK-B" panose="02020700000000000000" pitchFamily="18" charset="-128"/>
              <a:cs typeface="+mn-cs"/>
            </a:rPr>
            <a:t>21</a:t>
          </a:r>
          <a:r>
            <a:rPr kumimoji="1" lang="ja-JP" altLang="en-US" sz="1800" b="0" i="0" u="none" strike="noStrike" kern="0" cap="none" spc="0" normalizeH="0" baseline="0" noProof="0">
              <a:ln>
                <a:noFill/>
              </a:ln>
              <a:solidFill>
                <a:prstClr val="black"/>
              </a:solidFill>
              <a:effectLst/>
              <a:uLnTx/>
              <a:uFillTx/>
              <a:latin typeface="UD デジタル 教科書体 NK-B" panose="02020700000000000000" pitchFamily="18" charset="-128"/>
              <a:ea typeface="UD デジタル 教科書体 NK-B" panose="02020700000000000000" pitchFamily="18" charset="-128"/>
              <a:cs typeface="+mn-cs"/>
            </a:rPr>
            <a:t>名以上</a:t>
          </a:r>
          <a:r>
            <a:rPr kumimoji="1" lang="en-US" altLang="ja-JP" sz="1800" b="0" i="0" u="none" strike="noStrike" kern="0" cap="none" spc="0" normalizeH="0" baseline="0" noProof="0">
              <a:ln>
                <a:noFill/>
              </a:ln>
              <a:solidFill>
                <a:prstClr val="black"/>
              </a:solidFill>
              <a:effectLst/>
              <a:uLnTx/>
              <a:uFillTx/>
              <a:latin typeface="UD デジタル 教科書体 NK-B" panose="02020700000000000000" pitchFamily="18" charset="-128"/>
              <a:ea typeface="UD デジタル 教科書体 NK-B" panose="02020700000000000000" pitchFamily="18" charset="-128"/>
              <a:cs typeface="+mn-cs"/>
            </a:rPr>
            <a:t>30</a:t>
          </a:r>
          <a:r>
            <a:rPr kumimoji="1" lang="ja-JP" altLang="en-US" sz="1800" b="0" i="0" u="none" strike="noStrike" kern="0" cap="none" spc="0" normalizeH="0" baseline="0" noProof="0">
              <a:ln>
                <a:noFill/>
              </a:ln>
              <a:solidFill>
                <a:prstClr val="black"/>
              </a:solidFill>
              <a:effectLst/>
              <a:uLnTx/>
              <a:uFillTx/>
              <a:latin typeface="UD デジタル 教科書体 NK-B" panose="02020700000000000000" pitchFamily="18" charset="-128"/>
              <a:ea typeface="UD デジタル 教科書体 NK-B" panose="02020700000000000000" pitchFamily="18" charset="-128"/>
              <a:cs typeface="+mn-cs"/>
            </a:rPr>
            <a:t>名以下の場合）</a:t>
          </a:r>
          <a:endParaRPr kumimoji="1" lang="ja-JP" altLang="en-US" sz="1400" b="0" i="0" u="none" strike="noStrike" kern="0" cap="none" spc="0" normalizeH="0" baseline="0" noProof="0">
            <a:ln>
              <a:noFill/>
            </a:ln>
            <a:solidFill>
              <a:prstClr val="black"/>
            </a:solidFill>
            <a:effectLst/>
            <a:uLnTx/>
            <a:uFillTx/>
            <a:latin typeface="UD デジタル 教科書体 NK-B" panose="02020700000000000000" pitchFamily="18" charset="-128"/>
            <a:ea typeface="UD デジタル 教科書体 NK-B" panose="02020700000000000000" pitchFamily="18"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1600" b="0" i="0" u="none" strike="noStrike" kern="0" cap="none" spc="0" normalizeH="0" baseline="0" noProof="0">
            <a:ln>
              <a:noFill/>
            </a:ln>
            <a:solidFill>
              <a:sysClr val="windowText" lastClr="000000"/>
            </a:solidFill>
            <a:effectLst/>
            <a:uLnTx/>
            <a:uFillTx/>
            <a:latin typeface="UD デジタル 教科書体 NK-B" panose="02020700000000000000" pitchFamily="18" charset="-128"/>
            <a:ea typeface="UD デジタル 教科書体 NK-B" panose="02020700000000000000" pitchFamily="18" charset="-128"/>
            <a:cs typeface="+mn-cs"/>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5</xdr:col>
      <xdr:colOff>87629</xdr:colOff>
      <xdr:row>25</xdr:row>
      <xdr:rowOff>170980</xdr:rowOff>
    </xdr:from>
    <xdr:to>
      <xdr:col>7</xdr:col>
      <xdr:colOff>314320</xdr:colOff>
      <xdr:row>28</xdr:row>
      <xdr:rowOff>50425</xdr:rowOff>
    </xdr:to>
    <xdr:grpSp>
      <xdr:nvGrpSpPr>
        <xdr:cNvPr id="2" name="グループ化 1">
          <a:extLst>
            <a:ext uri="{FF2B5EF4-FFF2-40B4-BE49-F238E27FC236}">
              <a16:creationId xmlns:a16="http://schemas.microsoft.com/office/drawing/2014/main" id="{93316B08-239D-4F3E-9971-CAE6ECCF3BEC}"/>
            </a:ext>
          </a:extLst>
        </xdr:cNvPr>
        <xdr:cNvGrpSpPr/>
      </xdr:nvGrpSpPr>
      <xdr:grpSpPr>
        <a:xfrm>
          <a:off x="6959236" y="6144516"/>
          <a:ext cx="3995870" cy="1076873"/>
          <a:chOff x="7131081" y="2674054"/>
          <a:chExt cx="3973666" cy="995643"/>
        </a:xfrm>
      </xdr:grpSpPr>
      <xdr:sp macro="" textlink="">
        <xdr:nvSpPr>
          <xdr:cNvPr id="3" name="テキスト ボックス 2">
            <a:extLst>
              <a:ext uri="{FF2B5EF4-FFF2-40B4-BE49-F238E27FC236}">
                <a16:creationId xmlns:a16="http://schemas.microsoft.com/office/drawing/2014/main" id="{8FB8B5EB-ECB0-48A4-84D4-391EA561118D}"/>
              </a:ext>
            </a:extLst>
          </xdr:cNvPr>
          <xdr:cNvSpPr txBox="1"/>
        </xdr:nvSpPr>
        <xdr:spPr>
          <a:xfrm>
            <a:off x="8310997" y="2674054"/>
            <a:ext cx="2793750" cy="995643"/>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l"/>
            <a:r>
              <a:rPr kumimoji="1" lang="ja-JP" altLang="en-US" sz="1100">
                <a:latin typeface="Meiryo UI" panose="020B0604030504040204" pitchFamily="50" charset="-128"/>
                <a:ea typeface="Meiryo UI" panose="020B0604030504040204" pitchFamily="50" charset="-128"/>
              </a:rPr>
              <a:t>「</a:t>
            </a:r>
            <a:r>
              <a:rPr kumimoji="1" lang="en-US" altLang="ja-JP" sz="1100">
                <a:latin typeface="Meiryo UI" panose="020B0604030504040204" pitchFamily="50" charset="-128"/>
                <a:ea typeface="Meiryo UI" panose="020B0604030504040204" pitchFamily="50" charset="-128"/>
              </a:rPr>
              <a:t>PC</a:t>
            </a:r>
            <a:r>
              <a:rPr kumimoji="1" lang="ja-JP" altLang="en-US" sz="1100">
                <a:latin typeface="Meiryo UI" panose="020B0604030504040204" pitchFamily="50" charset="-128"/>
                <a:ea typeface="Meiryo UI" panose="020B0604030504040204" pitchFamily="50" charset="-128"/>
              </a:rPr>
              <a:t>、タブレット端末の本体に付随して使用に必要なもの」として考えられるものを含めて計上してください。（キーボード、タッチペンなど）</a:t>
            </a:r>
          </a:p>
        </xdr:txBody>
      </xdr:sp>
      <xdr:cxnSp macro="">
        <xdr:nvCxnSpPr>
          <xdr:cNvPr id="4" name="直線矢印コネクタ 3">
            <a:extLst>
              <a:ext uri="{FF2B5EF4-FFF2-40B4-BE49-F238E27FC236}">
                <a16:creationId xmlns:a16="http://schemas.microsoft.com/office/drawing/2014/main" id="{D851F5E8-DDBF-4430-9923-1872E981FBF9}"/>
              </a:ext>
            </a:extLst>
          </xdr:cNvPr>
          <xdr:cNvCxnSpPr/>
        </xdr:nvCxnSpPr>
        <xdr:spPr>
          <a:xfrm flipH="1" flipV="1">
            <a:off x="7131081" y="2685685"/>
            <a:ext cx="1190761" cy="866296"/>
          </a:xfrm>
          <a:prstGeom prst="straightConnector1">
            <a:avLst/>
          </a:prstGeom>
          <a:ln w="53975">
            <a:tailEnd type="triangle"/>
          </a:ln>
        </xdr:spPr>
        <xdr:style>
          <a:lnRef idx="3">
            <a:schemeClr val="dk1"/>
          </a:lnRef>
          <a:fillRef idx="0">
            <a:schemeClr val="dk1"/>
          </a:fillRef>
          <a:effectRef idx="2">
            <a:schemeClr val="dk1"/>
          </a:effectRef>
          <a:fontRef idx="minor">
            <a:schemeClr val="tx1"/>
          </a:fontRef>
        </xdr:style>
      </xdr:cxnSp>
    </xdr:grpSp>
    <xdr:clientData/>
  </xdr:twoCellAnchor>
  <xdr:twoCellAnchor>
    <xdr:from>
      <xdr:col>5</xdr:col>
      <xdr:colOff>21497</xdr:colOff>
      <xdr:row>22</xdr:row>
      <xdr:rowOff>175259</xdr:rowOff>
    </xdr:from>
    <xdr:to>
      <xdr:col>6</xdr:col>
      <xdr:colOff>1495151</xdr:colOff>
      <xdr:row>25</xdr:row>
      <xdr:rowOff>126272</xdr:rowOff>
    </xdr:to>
    <xdr:grpSp>
      <xdr:nvGrpSpPr>
        <xdr:cNvPr id="5" name="グループ化 4">
          <a:extLst>
            <a:ext uri="{FF2B5EF4-FFF2-40B4-BE49-F238E27FC236}">
              <a16:creationId xmlns:a16="http://schemas.microsoft.com/office/drawing/2014/main" id="{E4DA300E-112C-483C-A5C7-276BD5D7EEE6}"/>
            </a:ext>
          </a:extLst>
        </xdr:cNvPr>
        <xdr:cNvGrpSpPr/>
      </xdr:nvGrpSpPr>
      <xdr:grpSpPr>
        <a:xfrm>
          <a:off x="6893104" y="5141866"/>
          <a:ext cx="2984047" cy="957942"/>
          <a:chOff x="6833946" y="1744312"/>
          <a:chExt cx="2980261" cy="1098396"/>
        </a:xfrm>
      </xdr:grpSpPr>
      <xdr:sp macro="" textlink="">
        <xdr:nvSpPr>
          <xdr:cNvPr id="6" name="テキスト ボックス 5">
            <a:extLst>
              <a:ext uri="{FF2B5EF4-FFF2-40B4-BE49-F238E27FC236}">
                <a16:creationId xmlns:a16="http://schemas.microsoft.com/office/drawing/2014/main" id="{CCD4D3B9-91E7-4DFB-948B-4F0F1364ECE9}"/>
              </a:ext>
            </a:extLst>
          </xdr:cNvPr>
          <xdr:cNvSpPr txBox="1"/>
        </xdr:nvSpPr>
        <xdr:spPr>
          <a:xfrm>
            <a:off x="7778110" y="1744312"/>
            <a:ext cx="2036097" cy="1008811"/>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l"/>
            <a:r>
              <a:rPr kumimoji="1" lang="ja-JP" altLang="en-US" sz="1100">
                <a:latin typeface="Meiryo UI" panose="020B0604030504040204" pitchFamily="50" charset="-128"/>
                <a:ea typeface="Meiryo UI" panose="020B0604030504040204" pitchFamily="50" charset="-128"/>
              </a:rPr>
              <a:t>付帯するテクノロジー毎に、</a:t>
            </a:r>
            <a:endParaRPr kumimoji="1" lang="en-US" altLang="ja-JP" sz="1100">
              <a:latin typeface="Meiryo UI" panose="020B0604030504040204" pitchFamily="50" charset="-128"/>
              <a:ea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rPr>
              <a:t>「★積算様式」のシート「</a:t>
            </a:r>
            <a:r>
              <a:rPr kumimoji="1" lang="en-US" altLang="ja-JP" sz="1100">
                <a:latin typeface="Meiryo UI" panose="020B0604030504040204" pitchFamily="50" charset="-128"/>
                <a:ea typeface="Meiryo UI" panose="020B0604030504040204" pitchFamily="50" charset="-128"/>
              </a:rPr>
              <a:t>H</a:t>
            </a:r>
            <a:r>
              <a:rPr kumimoji="1" lang="ja-JP" altLang="en-US" sz="1100">
                <a:latin typeface="Meiryo UI" panose="020B0604030504040204" pitchFamily="50" charset="-128"/>
                <a:ea typeface="Meiryo UI" panose="020B0604030504040204" pitchFamily="50" charset="-128"/>
              </a:rPr>
              <a:t>列」に入力してください。</a:t>
            </a:r>
          </a:p>
        </xdr:txBody>
      </xdr:sp>
      <xdr:cxnSp macro="">
        <xdr:nvCxnSpPr>
          <xdr:cNvPr id="7" name="直線矢印コネクタ 6">
            <a:extLst>
              <a:ext uri="{FF2B5EF4-FFF2-40B4-BE49-F238E27FC236}">
                <a16:creationId xmlns:a16="http://schemas.microsoft.com/office/drawing/2014/main" id="{D9202CC7-7E22-41A2-AC35-24B3A759E012}"/>
              </a:ext>
            </a:extLst>
          </xdr:cNvPr>
          <xdr:cNvCxnSpPr/>
        </xdr:nvCxnSpPr>
        <xdr:spPr>
          <a:xfrm flipH="1">
            <a:off x="6833946" y="2148504"/>
            <a:ext cx="942265" cy="694204"/>
          </a:xfrm>
          <a:prstGeom prst="straightConnector1">
            <a:avLst/>
          </a:prstGeom>
          <a:ln w="53975">
            <a:tailEnd type="triangle"/>
          </a:ln>
        </xdr:spPr>
        <xdr:style>
          <a:lnRef idx="3">
            <a:schemeClr val="dk1"/>
          </a:lnRef>
          <a:fillRef idx="0">
            <a:schemeClr val="dk1"/>
          </a:fillRef>
          <a:effectRef idx="2">
            <a:schemeClr val="dk1"/>
          </a:effectRef>
          <a:fontRef idx="minor">
            <a:schemeClr val="tx1"/>
          </a:fontRef>
        </xdr:style>
      </xdr:cxnSp>
    </xdr:grpSp>
    <xdr:clientData/>
  </xdr:twoCellAnchor>
  <xdr:twoCellAnchor>
    <xdr:from>
      <xdr:col>7</xdr:col>
      <xdr:colOff>550545</xdr:colOff>
      <xdr:row>41</xdr:row>
      <xdr:rowOff>280034</xdr:rowOff>
    </xdr:from>
    <xdr:to>
      <xdr:col>8</xdr:col>
      <xdr:colOff>1811655</xdr:colOff>
      <xdr:row>51</xdr:row>
      <xdr:rowOff>76197</xdr:rowOff>
    </xdr:to>
    <xdr:grpSp>
      <xdr:nvGrpSpPr>
        <xdr:cNvPr id="8" name="グループ化 7">
          <a:extLst>
            <a:ext uri="{FF2B5EF4-FFF2-40B4-BE49-F238E27FC236}">
              <a16:creationId xmlns:a16="http://schemas.microsoft.com/office/drawing/2014/main" id="{D689A0B3-05B5-4724-88F2-273D2A99C5B3}"/>
            </a:ext>
          </a:extLst>
        </xdr:cNvPr>
        <xdr:cNvGrpSpPr/>
      </xdr:nvGrpSpPr>
      <xdr:grpSpPr>
        <a:xfrm>
          <a:off x="11191331" y="11369855"/>
          <a:ext cx="2689860" cy="2231842"/>
          <a:chOff x="11210925" y="7471485"/>
          <a:chExt cx="2686050" cy="2109296"/>
        </a:xfrm>
      </xdr:grpSpPr>
      <xdr:cxnSp macro="">
        <xdr:nvCxnSpPr>
          <xdr:cNvPr id="9" name="直線矢印コネクタ 8">
            <a:extLst>
              <a:ext uri="{FF2B5EF4-FFF2-40B4-BE49-F238E27FC236}">
                <a16:creationId xmlns:a16="http://schemas.microsoft.com/office/drawing/2014/main" id="{674336DE-D6E3-42BD-B10E-A306D3C0D4AE}"/>
              </a:ext>
            </a:extLst>
          </xdr:cNvPr>
          <xdr:cNvCxnSpPr/>
        </xdr:nvCxnSpPr>
        <xdr:spPr>
          <a:xfrm flipV="1">
            <a:off x="12812015" y="7471485"/>
            <a:ext cx="236533" cy="1258522"/>
          </a:xfrm>
          <a:prstGeom prst="straightConnector1">
            <a:avLst/>
          </a:prstGeom>
          <a:ln w="53975">
            <a:tailEnd type="triangle"/>
          </a:ln>
        </xdr:spPr>
        <xdr:style>
          <a:lnRef idx="3">
            <a:schemeClr val="dk1"/>
          </a:lnRef>
          <a:fillRef idx="0">
            <a:schemeClr val="dk1"/>
          </a:fillRef>
          <a:effectRef idx="2">
            <a:schemeClr val="dk1"/>
          </a:effectRef>
          <a:fontRef idx="minor">
            <a:schemeClr val="tx1"/>
          </a:fontRef>
        </xdr:style>
      </xdr:cxnSp>
      <xdr:sp macro="" textlink="">
        <xdr:nvSpPr>
          <xdr:cNvPr id="10" name="テキスト ボックス 9">
            <a:extLst>
              <a:ext uri="{FF2B5EF4-FFF2-40B4-BE49-F238E27FC236}">
                <a16:creationId xmlns:a16="http://schemas.microsoft.com/office/drawing/2014/main" id="{FA92B16A-6237-4DE0-B4A7-7A8714C1B9AD}"/>
              </a:ext>
            </a:extLst>
          </xdr:cNvPr>
          <xdr:cNvSpPr txBox="1"/>
        </xdr:nvSpPr>
        <xdr:spPr>
          <a:xfrm>
            <a:off x="11210925" y="8715374"/>
            <a:ext cx="2686050" cy="865407"/>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l"/>
            <a:r>
              <a:rPr kumimoji="1" lang="ja-JP" altLang="en-US" sz="1100">
                <a:latin typeface="Meiryo UI" panose="020B0604030504040204" pitchFamily="50" charset="-128"/>
                <a:ea typeface="Meiryo UI" panose="020B0604030504040204" pitchFamily="50" charset="-128"/>
              </a:rPr>
              <a:t>付帯するテクノロジー毎に、</a:t>
            </a:r>
            <a:endParaRPr kumimoji="1" lang="en-US" altLang="ja-JP" sz="1100">
              <a:latin typeface="Meiryo UI" panose="020B0604030504040204" pitchFamily="50" charset="-128"/>
              <a:ea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rPr>
              <a:t>「★積算様式」のシート「</a:t>
            </a:r>
            <a:r>
              <a:rPr kumimoji="1" lang="en-US" altLang="ja-JP" sz="1100">
                <a:latin typeface="Meiryo UI" panose="020B0604030504040204" pitchFamily="50" charset="-128"/>
                <a:ea typeface="Meiryo UI" panose="020B0604030504040204" pitchFamily="50" charset="-128"/>
              </a:rPr>
              <a:t>I</a:t>
            </a:r>
            <a:r>
              <a:rPr kumimoji="1" lang="ja-JP" altLang="en-US" sz="1100">
                <a:latin typeface="Meiryo UI" panose="020B0604030504040204" pitchFamily="50" charset="-128"/>
                <a:ea typeface="Meiryo UI" panose="020B0604030504040204" pitchFamily="50" charset="-128"/>
              </a:rPr>
              <a:t>列」</a:t>
            </a:r>
            <a:endParaRPr kumimoji="1" lang="en-US" altLang="ja-JP" sz="1100">
              <a:latin typeface="Meiryo UI" panose="020B0604030504040204" pitchFamily="50" charset="-128"/>
              <a:ea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rPr>
              <a:t>入力してください。</a:t>
            </a:r>
          </a:p>
        </xdr:txBody>
      </xdr:sp>
    </xdr:grpSp>
    <xdr:clientData/>
  </xdr:twoCellAnchor>
  <xdr:twoCellAnchor>
    <xdr:from>
      <xdr:col>8</xdr:col>
      <xdr:colOff>609600</xdr:colOff>
      <xdr:row>17</xdr:row>
      <xdr:rowOff>152400</xdr:rowOff>
    </xdr:from>
    <xdr:to>
      <xdr:col>9</xdr:col>
      <xdr:colOff>171450</xdr:colOff>
      <xdr:row>19</xdr:row>
      <xdr:rowOff>70202</xdr:rowOff>
    </xdr:to>
    <xdr:sp macro="" textlink="">
      <xdr:nvSpPr>
        <xdr:cNvPr id="11" name="四角形: 角を丸くする 10">
          <a:extLst>
            <a:ext uri="{FF2B5EF4-FFF2-40B4-BE49-F238E27FC236}">
              <a16:creationId xmlns:a16="http://schemas.microsoft.com/office/drawing/2014/main" id="{807C4440-AC29-48C0-834C-FCE394915307}"/>
            </a:ext>
          </a:extLst>
        </xdr:cNvPr>
        <xdr:cNvSpPr/>
      </xdr:nvSpPr>
      <xdr:spPr>
        <a:xfrm>
          <a:off x="12696825" y="3390900"/>
          <a:ext cx="1396365" cy="449297"/>
        </a:xfrm>
        <a:prstGeom prst="round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600">
              <a:solidFill>
                <a:schemeClr val="tx1"/>
              </a:solidFill>
            </a:rPr>
            <a:t>R7.6.9</a:t>
          </a:r>
          <a:r>
            <a:rPr kumimoji="1" lang="ja-JP" altLang="en-US" sz="1600">
              <a:solidFill>
                <a:schemeClr val="tx1"/>
              </a:solidFill>
            </a:rPr>
            <a:t>時点版</a:t>
          </a:r>
          <a:endParaRPr kumimoji="1" lang="en-US" altLang="ja-JP" sz="1600">
            <a:solidFill>
              <a:schemeClr val="tx1"/>
            </a:solidFill>
          </a:endParaRPr>
        </a:p>
      </xdr:txBody>
    </xdr:sp>
    <xdr:clientData/>
  </xdr:twoCellAnchor>
  <xdr:twoCellAnchor>
    <xdr:from>
      <xdr:col>6</xdr:col>
      <xdr:colOff>1845187</xdr:colOff>
      <xdr:row>31</xdr:row>
      <xdr:rowOff>1782</xdr:rowOff>
    </xdr:from>
    <xdr:to>
      <xdr:col>8</xdr:col>
      <xdr:colOff>1621157</xdr:colOff>
      <xdr:row>34</xdr:row>
      <xdr:rowOff>171452</xdr:rowOff>
    </xdr:to>
    <xdr:grpSp>
      <xdr:nvGrpSpPr>
        <xdr:cNvPr id="12" name="グループ化 11">
          <a:extLst>
            <a:ext uri="{FF2B5EF4-FFF2-40B4-BE49-F238E27FC236}">
              <a16:creationId xmlns:a16="http://schemas.microsoft.com/office/drawing/2014/main" id="{61FB1944-89BA-4C45-BA65-4BD249B417DE}"/>
            </a:ext>
          </a:extLst>
        </xdr:cNvPr>
        <xdr:cNvGrpSpPr/>
      </xdr:nvGrpSpPr>
      <xdr:grpSpPr>
        <a:xfrm>
          <a:off x="10227187" y="7785068"/>
          <a:ext cx="3463506" cy="1081348"/>
          <a:chOff x="5393023" y="3610772"/>
          <a:chExt cx="2793750" cy="1007160"/>
        </a:xfrm>
      </xdr:grpSpPr>
      <xdr:sp macro="" textlink="">
        <xdr:nvSpPr>
          <xdr:cNvPr id="13" name="テキスト ボックス 12">
            <a:extLst>
              <a:ext uri="{FF2B5EF4-FFF2-40B4-BE49-F238E27FC236}">
                <a16:creationId xmlns:a16="http://schemas.microsoft.com/office/drawing/2014/main" id="{97EAEC23-25BF-4477-9879-AF97CA06073B}"/>
              </a:ext>
            </a:extLst>
          </xdr:cNvPr>
          <xdr:cNvSpPr txBox="1"/>
        </xdr:nvSpPr>
        <xdr:spPr>
          <a:xfrm>
            <a:off x="5393023" y="3610772"/>
            <a:ext cx="2793750" cy="483918"/>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l"/>
            <a:r>
              <a:rPr kumimoji="1" lang="en-US" altLang="ja-JP" sz="1400">
                <a:latin typeface="Meiryo UI" panose="020B0604030504040204" pitchFamily="50" charset="-128"/>
                <a:ea typeface="Meiryo UI" panose="020B0604030504040204" pitchFamily="50" charset="-128"/>
              </a:rPr>
              <a:t>PC</a:t>
            </a:r>
            <a:r>
              <a:rPr kumimoji="1" lang="ja-JP" altLang="en-US" sz="1400">
                <a:latin typeface="Meiryo UI" panose="020B0604030504040204" pitchFamily="50" charset="-128"/>
                <a:ea typeface="Meiryo UI" panose="020B0604030504040204" pitchFamily="50" charset="-128"/>
              </a:rPr>
              <a:t>、タブレット端末</a:t>
            </a:r>
            <a:r>
              <a:rPr kumimoji="1" lang="ja-JP" altLang="en-US" sz="1400">
                <a:solidFill>
                  <a:srgbClr val="FF0000"/>
                </a:solidFill>
                <a:latin typeface="Meiryo UI" panose="020B0604030504040204" pitchFamily="50" charset="-128"/>
                <a:ea typeface="Meiryo UI" panose="020B0604030504040204" pitchFamily="50" charset="-128"/>
              </a:rPr>
              <a:t>本体の単価のみ計上</a:t>
            </a:r>
          </a:p>
        </xdr:txBody>
      </xdr:sp>
      <xdr:cxnSp macro="">
        <xdr:nvCxnSpPr>
          <xdr:cNvPr id="14" name="直線矢印コネクタ 13">
            <a:extLst>
              <a:ext uri="{FF2B5EF4-FFF2-40B4-BE49-F238E27FC236}">
                <a16:creationId xmlns:a16="http://schemas.microsoft.com/office/drawing/2014/main" id="{5D80FFCF-F6A5-483C-A95D-31D291F2518E}"/>
              </a:ext>
            </a:extLst>
          </xdr:cNvPr>
          <xdr:cNvCxnSpPr/>
        </xdr:nvCxnSpPr>
        <xdr:spPr>
          <a:xfrm flipH="1">
            <a:off x="5451613" y="4011930"/>
            <a:ext cx="167981" cy="606002"/>
          </a:xfrm>
          <a:prstGeom prst="straightConnector1">
            <a:avLst/>
          </a:prstGeom>
          <a:ln w="53975">
            <a:tailEnd type="triangle"/>
          </a:ln>
        </xdr:spPr>
        <xdr:style>
          <a:lnRef idx="3">
            <a:schemeClr val="dk1"/>
          </a:lnRef>
          <a:fillRef idx="0">
            <a:schemeClr val="dk1"/>
          </a:fillRef>
          <a:effectRef idx="2">
            <a:schemeClr val="dk1"/>
          </a:effectRef>
          <a:fontRef idx="minor">
            <a:schemeClr val="tx1"/>
          </a:fontRef>
        </xdr:style>
      </xdr:cxnSp>
    </xdr:grpSp>
    <xdr:clientData/>
  </xdr:twoCellAnchor>
  <xdr:oneCellAnchor>
    <xdr:from>
      <xdr:col>4</xdr:col>
      <xdr:colOff>590550</xdr:colOff>
      <xdr:row>21</xdr:row>
      <xdr:rowOff>209550</xdr:rowOff>
    </xdr:from>
    <xdr:ext cx="607859" cy="328423"/>
    <xdr:sp macro="" textlink="">
      <xdr:nvSpPr>
        <xdr:cNvPr id="15" name="テキスト ボックス 14">
          <a:extLst>
            <a:ext uri="{FF2B5EF4-FFF2-40B4-BE49-F238E27FC236}">
              <a16:creationId xmlns:a16="http://schemas.microsoft.com/office/drawing/2014/main" id="{29378BB4-C7CE-46D0-896E-69E86A41CC54}"/>
            </a:ext>
          </a:extLst>
        </xdr:cNvPr>
        <xdr:cNvSpPr txBox="1"/>
      </xdr:nvSpPr>
      <xdr:spPr>
        <a:xfrm>
          <a:off x="5358765" y="4625340"/>
          <a:ext cx="607859"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latin typeface="Meiryo UI" panose="020B0604030504040204" pitchFamily="50" charset="-128"/>
              <a:ea typeface="Meiryo UI" panose="020B0604030504040204" pitchFamily="50" charset="-128"/>
            </a:rPr>
            <a:t>（円）</a:t>
          </a:r>
        </a:p>
      </xdr:txBody>
    </xdr:sp>
    <xdr:clientData/>
  </xdr:oneCellAnchor>
  <xdr:twoCellAnchor editAs="oneCell">
    <xdr:from>
      <xdr:col>0</xdr:col>
      <xdr:colOff>0</xdr:colOff>
      <xdr:row>0</xdr:row>
      <xdr:rowOff>11430</xdr:rowOff>
    </xdr:from>
    <xdr:to>
      <xdr:col>4</xdr:col>
      <xdr:colOff>929640</xdr:colOff>
      <xdr:row>16</xdr:row>
      <xdr:rowOff>169227</xdr:rowOff>
    </xdr:to>
    <xdr:pic>
      <xdr:nvPicPr>
        <xdr:cNvPr id="16" name="図 15">
          <a:extLst>
            <a:ext uri="{FF2B5EF4-FFF2-40B4-BE49-F238E27FC236}">
              <a16:creationId xmlns:a16="http://schemas.microsoft.com/office/drawing/2014/main" id="{B92AA162-2C5A-40B9-9288-7097948E52BB}"/>
            </a:ext>
          </a:extLst>
        </xdr:cNvPr>
        <xdr:cNvPicPr>
          <a:picLocks noChangeAspect="1"/>
        </xdr:cNvPicPr>
      </xdr:nvPicPr>
      <xdr:blipFill>
        <a:blip xmlns:r="http://schemas.openxmlformats.org/officeDocument/2006/relationships" r:embed="rId1"/>
        <a:stretch>
          <a:fillRect/>
        </a:stretch>
      </xdr:blipFill>
      <xdr:spPr>
        <a:xfrm>
          <a:off x="0" y="11430"/>
          <a:ext cx="5705475" cy="3201987"/>
        </a:xfrm>
        <a:prstGeom prst="rect">
          <a:avLst/>
        </a:prstGeom>
      </xdr:spPr>
    </xdr:pic>
    <xdr:clientData/>
  </xdr:twoCellAnchor>
  <xdr:twoCellAnchor>
    <xdr:from>
      <xdr:col>5</xdr:col>
      <xdr:colOff>57152</xdr:colOff>
      <xdr:row>6</xdr:row>
      <xdr:rowOff>24765</xdr:rowOff>
    </xdr:from>
    <xdr:to>
      <xdr:col>7</xdr:col>
      <xdr:colOff>240031</xdr:colOff>
      <xdr:row>16</xdr:row>
      <xdr:rowOff>66675</xdr:rowOff>
    </xdr:to>
    <xdr:sp macro="" textlink="">
      <xdr:nvSpPr>
        <xdr:cNvPr id="17" name="テキスト ボックス 16">
          <a:extLst>
            <a:ext uri="{FF2B5EF4-FFF2-40B4-BE49-F238E27FC236}">
              <a16:creationId xmlns:a16="http://schemas.microsoft.com/office/drawing/2014/main" id="{7A454191-6B19-4B95-AFB6-C8E268C8513F}"/>
            </a:ext>
          </a:extLst>
        </xdr:cNvPr>
        <xdr:cNvSpPr txBox="1"/>
      </xdr:nvSpPr>
      <xdr:spPr>
        <a:xfrm>
          <a:off x="6943727" y="1167765"/>
          <a:ext cx="3954779" cy="1946910"/>
        </a:xfrm>
        <a:prstGeom prst="roundRect">
          <a:avLst/>
        </a:prstGeom>
        <a:solidFill>
          <a:sysClr val="window" lastClr="FFFFFF"/>
        </a:solidFill>
        <a:ln w="76200" cap="flat" cmpd="sng" algn="ctr">
          <a:solidFill>
            <a:srgbClr val="FFFF00"/>
          </a:solidFill>
          <a:prstDash val="solid"/>
          <a:miter lim="800000"/>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rgbClr val="FF0000"/>
              </a:solidFill>
              <a:effectLst/>
              <a:uLnTx/>
              <a:uFillTx/>
              <a:latin typeface="UD デジタル 教科書体 NK-B" panose="02020700000000000000" pitchFamily="18" charset="-128"/>
              <a:ea typeface="UD デジタル 教科書体 NK-B" panose="02020700000000000000" pitchFamily="18" charset="-128"/>
              <a:cs typeface="+mn-cs"/>
            </a:rPr>
            <a:t>★介護テクノロジーの導入支援★</a:t>
          </a:r>
          <a:endParaRPr kumimoji="1" lang="en-US" altLang="ja-JP" sz="1400" b="0" i="0" u="none" strike="noStrike" kern="0" cap="none" spc="0" normalizeH="0" baseline="0" noProof="0">
            <a:ln>
              <a:noFill/>
            </a:ln>
            <a:solidFill>
              <a:srgbClr val="FF0000"/>
            </a:solidFill>
            <a:effectLst/>
            <a:uLnTx/>
            <a:uFillTx/>
            <a:latin typeface="UD デジタル 教科書体 NK-B" panose="02020700000000000000" pitchFamily="18" charset="-128"/>
            <a:ea typeface="UD デジタル 教科書体 NK-B" panose="02020700000000000000" pitchFamily="18"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400" b="0" i="0" u="none" strike="noStrike" kern="0" cap="none" spc="0" normalizeH="0" baseline="0" noProof="0">
              <a:ln>
                <a:noFill/>
              </a:ln>
              <a:solidFill>
                <a:sysClr val="windowText" lastClr="000000"/>
              </a:solidFill>
              <a:effectLst/>
              <a:uLnTx/>
              <a:uFillTx/>
              <a:latin typeface="UD デジタル 教科書体 NK-B" panose="02020700000000000000" pitchFamily="18" charset="-128"/>
              <a:ea typeface="UD デジタル 教科書体 NK-B" panose="02020700000000000000" pitchFamily="18" charset="-128"/>
              <a:cs typeface="+mn-cs"/>
            </a:rPr>
            <a:t>250</a:t>
          </a:r>
          <a:r>
            <a:rPr kumimoji="1" lang="ja-JP" altLang="en-US" sz="1400" b="0" i="0" u="none" strike="noStrike" kern="0" cap="none" spc="0" normalizeH="0" baseline="0" noProof="0">
              <a:ln>
                <a:noFill/>
              </a:ln>
              <a:solidFill>
                <a:sysClr val="windowText" lastClr="000000"/>
              </a:solidFill>
              <a:effectLst/>
              <a:uLnTx/>
              <a:uFillTx/>
              <a:latin typeface="UD デジタル 教科書体 NK-B" panose="02020700000000000000" pitchFamily="18" charset="-128"/>
              <a:ea typeface="UD デジタル 教科書体 NK-B" panose="02020700000000000000" pitchFamily="18" charset="-128"/>
              <a:cs typeface="+mn-cs"/>
            </a:rPr>
            <a:t>万円の介護ソフトを導入し、</a:t>
          </a:r>
          <a:endParaRPr kumimoji="1" lang="en-US" altLang="ja-JP" sz="1400" b="0" i="0" u="none" strike="noStrike" kern="0" cap="none" spc="0" normalizeH="0" baseline="0" noProof="0">
            <a:ln>
              <a:noFill/>
            </a:ln>
            <a:solidFill>
              <a:sysClr val="windowText" lastClr="000000"/>
            </a:solidFill>
            <a:effectLst/>
            <a:uLnTx/>
            <a:uFillTx/>
            <a:latin typeface="UD デジタル 教科書体 NK-B" panose="02020700000000000000" pitchFamily="18" charset="-128"/>
            <a:ea typeface="UD デジタル 教科書体 NK-B" panose="02020700000000000000" pitchFamily="18"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UD デジタル 教科書体 NK-B" panose="02020700000000000000" pitchFamily="18" charset="-128"/>
              <a:ea typeface="UD デジタル 教科書体 NK-B" panose="02020700000000000000" pitchFamily="18" charset="-128"/>
              <a:cs typeface="+mn-cs"/>
            </a:rPr>
            <a:t>併せて</a:t>
          </a:r>
          <a:r>
            <a:rPr kumimoji="1" lang="en-US" altLang="ja-JP" sz="1400" b="0" i="0" u="none" strike="noStrike" kern="0" cap="none" spc="0" normalizeH="0" baseline="0" noProof="0">
              <a:ln>
                <a:noFill/>
              </a:ln>
              <a:solidFill>
                <a:sysClr val="windowText" lastClr="000000"/>
              </a:solidFill>
              <a:effectLst/>
              <a:uLnTx/>
              <a:uFillTx/>
              <a:latin typeface="UD デジタル 教科書体 NK-B" panose="02020700000000000000" pitchFamily="18" charset="-128"/>
              <a:ea typeface="UD デジタル 教科書体 NK-B" panose="02020700000000000000" pitchFamily="18" charset="-128"/>
              <a:cs typeface="+mn-cs"/>
            </a:rPr>
            <a:t>Wi-Fi</a:t>
          </a:r>
          <a:r>
            <a:rPr kumimoji="1" lang="ja-JP" altLang="en-US" sz="1400" b="0" i="0" u="none" strike="noStrike" kern="0" cap="none" spc="0" normalizeH="0" baseline="0" noProof="0">
              <a:ln>
                <a:noFill/>
              </a:ln>
              <a:solidFill>
                <a:sysClr val="windowText" lastClr="000000"/>
              </a:solidFill>
              <a:effectLst/>
              <a:uLnTx/>
              <a:uFillTx/>
              <a:latin typeface="UD デジタル 教科書体 NK-B" panose="02020700000000000000" pitchFamily="18" charset="-128"/>
              <a:ea typeface="UD デジタル 教科書体 NK-B" panose="02020700000000000000" pitchFamily="18" charset="-128"/>
              <a:cs typeface="+mn-cs"/>
            </a:rPr>
            <a:t>環境４万円と</a:t>
          </a:r>
          <a:endParaRPr kumimoji="1" lang="en-US" altLang="ja-JP" sz="1400" b="0" i="0" u="none" strike="noStrike" kern="0" cap="none" spc="0" normalizeH="0" baseline="0" noProof="0">
            <a:ln>
              <a:noFill/>
            </a:ln>
            <a:solidFill>
              <a:sysClr val="windowText" lastClr="000000"/>
            </a:solidFill>
            <a:effectLst/>
            <a:uLnTx/>
            <a:uFillTx/>
            <a:latin typeface="UD デジタル 教科書体 NK-B" panose="02020700000000000000" pitchFamily="18" charset="-128"/>
            <a:ea typeface="UD デジタル 教科書体 NK-B" panose="02020700000000000000" pitchFamily="18"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prstClr val="black"/>
              </a:solidFill>
              <a:effectLst/>
              <a:uLnTx/>
              <a:uFillTx/>
              <a:latin typeface="UD デジタル 教科書体 NK-B" panose="02020700000000000000" pitchFamily="18" charset="-128"/>
              <a:ea typeface="UD デジタル 教科書体 NK-B" panose="02020700000000000000" pitchFamily="18" charset="-128"/>
              <a:cs typeface="+mn-cs"/>
            </a:rPr>
            <a:t>１台２万円のタブレット</a:t>
          </a:r>
          <a:r>
            <a:rPr kumimoji="1" lang="en-US" altLang="ja-JP" sz="1400" b="0" i="0" u="none" strike="noStrike" kern="0" cap="none" spc="0" normalizeH="0" baseline="0" noProof="0">
              <a:ln>
                <a:noFill/>
              </a:ln>
              <a:solidFill>
                <a:prstClr val="black"/>
              </a:solidFill>
              <a:effectLst/>
              <a:uLnTx/>
              <a:uFillTx/>
              <a:latin typeface="UD デジタル 教科書体 NK-B" panose="02020700000000000000" pitchFamily="18" charset="-128"/>
              <a:ea typeface="UD デジタル 教科書体 NK-B" panose="02020700000000000000" pitchFamily="18" charset="-128"/>
              <a:cs typeface="+mn-cs"/>
            </a:rPr>
            <a:t>10</a:t>
          </a:r>
          <a:r>
            <a:rPr kumimoji="1" lang="ja-JP" altLang="en-US" sz="1400" b="0" i="0" u="none" strike="noStrike" kern="0" cap="none" spc="0" normalizeH="0" baseline="0" noProof="0">
              <a:ln>
                <a:noFill/>
              </a:ln>
              <a:solidFill>
                <a:prstClr val="black"/>
              </a:solidFill>
              <a:effectLst/>
              <a:uLnTx/>
              <a:uFillTx/>
              <a:latin typeface="UD デジタル 教科書体 NK-B" panose="02020700000000000000" pitchFamily="18" charset="-128"/>
              <a:ea typeface="UD デジタル 教科書体 NK-B" panose="02020700000000000000" pitchFamily="18" charset="-128"/>
              <a:cs typeface="+mn-cs"/>
            </a:rPr>
            <a:t>台、</a:t>
          </a: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prstClr val="black"/>
              </a:solidFill>
              <a:effectLst/>
              <a:uLnTx/>
              <a:uFillTx/>
              <a:latin typeface="UD デジタル 教科書体 NK-B" panose="02020700000000000000" pitchFamily="18" charset="-128"/>
              <a:ea typeface="UD デジタル 教科書体 NK-B" panose="02020700000000000000" pitchFamily="18" charset="-128"/>
              <a:cs typeface="+mn-cs"/>
            </a:rPr>
            <a:t>１台</a:t>
          </a:r>
          <a:r>
            <a:rPr kumimoji="1" lang="en-US" altLang="ja-JP" sz="1400" b="0" i="0" u="none" strike="noStrike" kern="0" cap="none" spc="0" normalizeH="0" baseline="0" noProof="0">
              <a:ln>
                <a:noFill/>
              </a:ln>
              <a:solidFill>
                <a:prstClr val="black"/>
              </a:solidFill>
              <a:effectLst/>
              <a:uLnTx/>
              <a:uFillTx/>
              <a:latin typeface="UD デジタル 教科書体 NK-B" panose="02020700000000000000" pitchFamily="18" charset="-128"/>
              <a:ea typeface="UD デジタル 教科書体 NK-B" panose="02020700000000000000" pitchFamily="18" charset="-128"/>
              <a:cs typeface="+mn-cs"/>
            </a:rPr>
            <a:t>12</a:t>
          </a:r>
          <a:r>
            <a:rPr kumimoji="1" lang="ja-JP" altLang="en-US" sz="1400" b="0" i="0" u="none" strike="noStrike" kern="0" cap="none" spc="0" normalizeH="0" baseline="0" noProof="0">
              <a:ln>
                <a:noFill/>
              </a:ln>
              <a:solidFill>
                <a:prstClr val="black"/>
              </a:solidFill>
              <a:effectLst/>
              <a:uLnTx/>
              <a:uFillTx/>
              <a:latin typeface="UD デジタル 教科書体 NK-B" panose="02020700000000000000" pitchFamily="18" charset="-128"/>
              <a:ea typeface="UD デジタル 教科書体 NK-B" panose="02020700000000000000" pitchFamily="18" charset="-128"/>
              <a:cs typeface="+mn-cs"/>
            </a:rPr>
            <a:t>万円のパソコンを</a:t>
          </a:r>
          <a:r>
            <a:rPr kumimoji="1" lang="en-US" altLang="ja-JP" sz="1400" b="0" i="0" u="none" strike="noStrike" kern="0" cap="none" spc="0" normalizeH="0" baseline="0" noProof="0">
              <a:ln>
                <a:noFill/>
              </a:ln>
              <a:solidFill>
                <a:prstClr val="black"/>
              </a:solidFill>
              <a:effectLst/>
              <a:uLnTx/>
              <a:uFillTx/>
              <a:latin typeface="UD デジタル 教科書体 NK-B" panose="02020700000000000000" pitchFamily="18" charset="-128"/>
              <a:ea typeface="UD デジタル 教科書体 NK-B" panose="02020700000000000000" pitchFamily="18" charset="-128"/>
              <a:cs typeface="+mn-cs"/>
            </a:rPr>
            <a:t>1</a:t>
          </a:r>
          <a:r>
            <a:rPr kumimoji="1" lang="ja-JP" altLang="en-US" sz="1400" b="0" i="0" u="none" strike="noStrike" kern="0" cap="none" spc="0" normalizeH="0" baseline="0" noProof="0">
              <a:ln>
                <a:noFill/>
              </a:ln>
              <a:solidFill>
                <a:prstClr val="black"/>
              </a:solidFill>
              <a:effectLst/>
              <a:uLnTx/>
              <a:uFillTx/>
              <a:latin typeface="UD デジタル 教科書体 NK-B" panose="02020700000000000000" pitchFamily="18" charset="-128"/>
              <a:ea typeface="UD デジタル 教科書体 NK-B" panose="02020700000000000000" pitchFamily="18" charset="-128"/>
              <a:cs typeface="+mn-cs"/>
            </a:rPr>
            <a:t>台導入する場合</a:t>
          </a:r>
          <a:endParaRPr kumimoji="1" lang="en-US" altLang="ja-JP" sz="1400" b="0" i="0" u="none" strike="noStrike" kern="0" cap="none" spc="0" normalizeH="0" baseline="0" noProof="0">
            <a:ln>
              <a:noFill/>
            </a:ln>
            <a:solidFill>
              <a:prstClr val="black"/>
            </a:solidFill>
            <a:effectLst/>
            <a:uLnTx/>
            <a:uFillTx/>
            <a:latin typeface="UD デジタル 教科書体 NK-B" panose="02020700000000000000" pitchFamily="18" charset="-128"/>
            <a:ea typeface="UD デジタル 教科書体 NK-B" panose="02020700000000000000" pitchFamily="18"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prstClr val="black"/>
              </a:solidFill>
              <a:effectLst/>
              <a:uLnTx/>
              <a:uFillTx/>
              <a:latin typeface="UD デジタル 教科書体 NK-B" panose="02020700000000000000" pitchFamily="18" charset="-128"/>
              <a:ea typeface="UD デジタル 教科書体 NK-B" panose="02020700000000000000" pitchFamily="18" charset="-128"/>
              <a:cs typeface="+mn-cs"/>
            </a:rPr>
            <a:t>（対象の職員数が</a:t>
          </a:r>
          <a:r>
            <a:rPr kumimoji="1" lang="en-US" altLang="ja-JP" sz="1400" b="0" i="0" u="none" strike="noStrike" kern="0" cap="none" spc="0" normalizeH="0" baseline="0" noProof="0">
              <a:ln>
                <a:noFill/>
              </a:ln>
              <a:solidFill>
                <a:prstClr val="black"/>
              </a:solidFill>
              <a:effectLst/>
              <a:uLnTx/>
              <a:uFillTx/>
              <a:latin typeface="UD デジタル 教科書体 NK-B" panose="02020700000000000000" pitchFamily="18" charset="-128"/>
              <a:ea typeface="UD デジタル 教科書体 NK-B" panose="02020700000000000000" pitchFamily="18" charset="-128"/>
              <a:cs typeface="+mn-cs"/>
            </a:rPr>
            <a:t>21</a:t>
          </a:r>
          <a:r>
            <a:rPr kumimoji="1" lang="ja-JP" altLang="en-US" sz="1400" b="0" i="0" u="none" strike="noStrike" kern="0" cap="none" spc="0" normalizeH="0" baseline="0" noProof="0">
              <a:ln>
                <a:noFill/>
              </a:ln>
              <a:solidFill>
                <a:prstClr val="black"/>
              </a:solidFill>
              <a:effectLst/>
              <a:uLnTx/>
              <a:uFillTx/>
              <a:latin typeface="UD デジタル 教科書体 NK-B" panose="02020700000000000000" pitchFamily="18" charset="-128"/>
              <a:ea typeface="UD デジタル 教科書体 NK-B" panose="02020700000000000000" pitchFamily="18" charset="-128"/>
              <a:cs typeface="+mn-cs"/>
            </a:rPr>
            <a:t>名以上</a:t>
          </a:r>
          <a:r>
            <a:rPr kumimoji="1" lang="en-US" altLang="ja-JP" sz="1400" b="0" i="0" u="none" strike="noStrike" kern="0" cap="none" spc="0" normalizeH="0" baseline="0" noProof="0">
              <a:ln>
                <a:noFill/>
              </a:ln>
              <a:solidFill>
                <a:prstClr val="black"/>
              </a:solidFill>
              <a:effectLst/>
              <a:uLnTx/>
              <a:uFillTx/>
              <a:latin typeface="UD デジタル 教科書体 NK-B" panose="02020700000000000000" pitchFamily="18" charset="-128"/>
              <a:ea typeface="UD デジタル 教科書体 NK-B" panose="02020700000000000000" pitchFamily="18" charset="-128"/>
              <a:cs typeface="+mn-cs"/>
            </a:rPr>
            <a:t>30</a:t>
          </a:r>
          <a:r>
            <a:rPr kumimoji="1" lang="ja-JP" altLang="en-US" sz="1400" b="0" i="0" u="none" strike="noStrike" kern="0" cap="none" spc="0" normalizeH="0" baseline="0" noProof="0">
              <a:ln>
                <a:noFill/>
              </a:ln>
              <a:solidFill>
                <a:prstClr val="black"/>
              </a:solidFill>
              <a:effectLst/>
              <a:uLnTx/>
              <a:uFillTx/>
              <a:latin typeface="UD デジタル 教科書体 NK-B" panose="02020700000000000000" pitchFamily="18" charset="-128"/>
              <a:ea typeface="UD デジタル 教科書体 NK-B" panose="02020700000000000000" pitchFamily="18" charset="-128"/>
              <a:cs typeface="+mn-cs"/>
            </a:rPr>
            <a:t>名以下の場合）</a:t>
          </a:r>
          <a:endParaRPr kumimoji="1" lang="ja-JP" altLang="en-US" sz="1100" b="0" i="0" u="none" strike="noStrike" kern="0" cap="none" spc="0" normalizeH="0" baseline="0" noProof="0">
            <a:ln>
              <a:noFill/>
            </a:ln>
            <a:solidFill>
              <a:prstClr val="black"/>
            </a:solidFill>
            <a:effectLst/>
            <a:uLnTx/>
            <a:uFillTx/>
            <a:latin typeface="UD デジタル 教科書体 NK-B" panose="02020700000000000000" pitchFamily="18" charset="-128"/>
            <a:ea typeface="UD デジタル 教科書体 NK-B" panose="02020700000000000000" pitchFamily="18"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1600" b="0" i="0" u="none" strike="noStrike" kern="0" cap="none" spc="0" normalizeH="0" baseline="0" noProof="0">
            <a:ln>
              <a:noFill/>
            </a:ln>
            <a:solidFill>
              <a:sysClr val="windowText" lastClr="000000"/>
            </a:solidFill>
            <a:effectLst/>
            <a:uLnTx/>
            <a:uFillTx/>
            <a:latin typeface="UD デジタル 教科書体 NK-B" panose="02020700000000000000" pitchFamily="18" charset="-128"/>
            <a:ea typeface="UD デジタル 教科書体 NK-B" panose="02020700000000000000" pitchFamily="18" charset="-128"/>
            <a:cs typeface="+mn-cs"/>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ageless.gr.jp/seisan/20250514_seminar_archive/"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24BA5B-1589-4980-94B3-F982DB291F1C}">
  <sheetPr>
    <tabColor rgb="FFFF0000"/>
  </sheetPr>
  <dimension ref="A1:L52"/>
  <sheetViews>
    <sheetView tabSelected="1" view="pageBreakPreview" zoomScale="90" zoomScaleNormal="115" zoomScaleSheetLayoutView="90" workbookViewId="0">
      <selection sqref="A1:L5"/>
    </sheetView>
  </sheetViews>
  <sheetFormatPr defaultRowHeight="18.75" x14ac:dyDescent="0.4"/>
  <cols>
    <col min="1" max="1" width="2.75" customWidth="1"/>
    <col min="2" max="2" width="7.75" customWidth="1"/>
    <col min="3" max="11" width="11.125" customWidth="1"/>
    <col min="12" max="12" width="2.75" customWidth="1"/>
    <col min="13" max="22" width="9.25" customWidth="1"/>
  </cols>
  <sheetData>
    <row r="1" spans="1:12" ht="18" customHeight="1" x14ac:dyDescent="0.4">
      <c r="A1" s="261" t="s">
        <v>110</v>
      </c>
      <c r="B1" s="261"/>
      <c r="C1" s="261"/>
      <c r="D1" s="261"/>
      <c r="E1" s="261"/>
      <c r="F1" s="261"/>
      <c r="G1" s="261"/>
      <c r="H1" s="261"/>
      <c r="I1" s="261"/>
      <c r="J1" s="261"/>
      <c r="K1" s="261"/>
      <c r="L1" s="261"/>
    </row>
    <row r="2" spans="1:12" ht="18" customHeight="1" x14ac:dyDescent="0.4">
      <c r="A2" s="261"/>
      <c r="B2" s="261"/>
      <c r="C2" s="261"/>
      <c r="D2" s="261"/>
      <c r="E2" s="261"/>
      <c r="F2" s="261"/>
      <c r="G2" s="261"/>
      <c r="H2" s="261"/>
      <c r="I2" s="261"/>
      <c r="J2" s="261"/>
      <c r="K2" s="261"/>
      <c r="L2" s="261"/>
    </row>
    <row r="3" spans="1:12" ht="18" customHeight="1" x14ac:dyDescent="0.4">
      <c r="A3" s="261"/>
      <c r="B3" s="261"/>
      <c r="C3" s="261"/>
      <c r="D3" s="261"/>
      <c r="E3" s="261"/>
      <c r="F3" s="261"/>
      <c r="G3" s="261"/>
      <c r="H3" s="261"/>
      <c r="I3" s="261"/>
      <c r="J3" s="261"/>
      <c r="K3" s="261"/>
      <c r="L3" s="261"/>
    </row>
    <row r="4" spans="1:12" ht="18" customHeight="1" x14ac:dyDescent="0.4">
      <c r="A4" s="261"/>
      <c r="B4" s="261"/>
      <c r="C4" s="261"/>
      <c r="D4" s="261"/>
      <c r="E4" s="261"/>
      <c r="F4" s="261"/>
      <c r="G4" s="261"/>
      <c r="H4" s="261"/>
      <c r="I4" s="261"/>
      <c r="J4" s="261"/>
      <c r="K4" s="261"/>
      <c r="L4" s="261"/>
    </row>
    <row r="5" spans="1:12" ht="18" customHeight="1" x14ac:dyDescent="0.4">
      <c r="A5" s="261"/>
      <c r="B5" s="261"/>
      <c r="C5" s="261"/>
      <c r="D5" s="261"/>
      <c r="E5" s="261"/>
      <c r="F5" s="261"/>
      <c r="G5" s="261"/>
      <c r="H5" s="261"/>
      <c r="I5" s="261"/>
      <c r="J5" s="261"/>
      <c r="K5" s="261"/>
      <c r="L5" s="261"/>
    </row>
    <row r="6" spans="1:12" ht="18" customHeight="1" x14ac:dyDescent="0.4">
      <c r="A6" s="76"/>
      <c r="B6" s="283" t="s">
        <v>126</v>
      </c>
      <c r="C6" s="283"/>
      <c r="D6" s="283"/>
      <c r="E6" s="283"/>
      <c r="F6" s="283"/>
      <c r="G6" s="96"/>
      <c r="H6" s="284" t="s">
        <v>127</v>
      </c>
      <c r="I6" s="284"/>
      <c r="J6" s="284"/>
      <c r="K6" s="284"/>
      <c r="L6" s="284"/>
    </row>
    <row r="7" spans="1:12" ht="18" customHeight="1" x14ac:dyDescent="0.4">
      <c r="A7" s="76"/>
      <c r="B7" s="283"/>
      <c r="C7" s="283"/>
      <c r="D7" s="283"/>
      <c r="E7" s="283"/>
      <c r="F7" s="283"/>
      <c r="G7" s="96"/>
      <c r="H7" s="284"/>
      <c r="I7" s="284"/>
      <c r="J7" s="284"/>
      <c r="K7" s="284"/>
      <c r="L7" s="284"/>
    </row>
    <row r="8" spans="1:12" ht="18" customHeight="1" x14ac:dyDescent="0.4">
      <c r="A8" s="76"/>
      <c r="B8" s="283"/>
      <c r="C8" s="283"/>
      <c r="D8" s="283"/>
      <c r="E8" s="283"/>
      <c r="F8" s="283"/>
      <c r="G8" s="96"/>
      <c r="H8" s="284"/>
      <c r="I8" s="284"/>
      <c r="J8" s="284"/>
      <c r="K8" s="284"/>
      <c r="L8" s="284"/>
    </row>
    <row r="9" spans="1:12" s="93" customFormat="1" ht="18" customHeight="1" x14ac:dyDescent="0.4">
      <c r="A9" s="91"/>
      <c r="B9" s="91"/>
      <c r="C9" s="91"/>
      <c r="D9" s="92"/>
      <c r="E9" s="92"/>
      <c r="F9" s="92"/>
      <c r="G9" s="92"/>
      <c r="H9" s="92"/>
      <c r="I9" s="92"/>
      <c r="J9" s="91"/>
      <c r="K9" s="91"/>
      <c r="L9" s="91"/>
    </row>
    <row r="10" spans="1:12" s="93" customFormat="1" ht="18" customHeight="1" x14ac:dyDescent="0.4">
      <c r="A10" s="94" t="s">
        <v>111</v>
      </c>
      <c r="B10" s="91"/>
      <c r="C10" s="91"/>
      <c r="D10" s="92"/>
      <c r="E10" s="92"/>
      <c r="F10" s="92"/>
      <c r="G10" s="92"/>
      <c r="H10" s="92"/>
      <c r="I10" s="92"/>
      <c r="J10" s="91"/>
      <c r="K10" s="91"/>
      <c r="L10" s="91"/>
    </row>
    <row r="11" spans="1:12" s="93" customFormat="1" ht="18" customHeight="1" x14ac:dyDescent="0.4">
      <c r="A11" s="94"/>
      <c r="B11" s="91"/>
      <c r="C11" s="91"/>
      <c r="D11" s="92"/>
      <c r="E11" s="92"/>
      <c r="F11" s="92"/>
      <c r="G11" s="92"/>
      <c r="H11" s="92"/>
      <c r="I11" s="92"/>
      <c r="J11" s="91"/>
      <c r="K11" s="91"/>
      <c r="L11" s="91"/>
    </row>
    <row r="12" spans="1:12" s="93" customFormat="1" ht="18" customHeight="1" x14ac:dyDescent="0.4">
      <c r="A12" s="94" t="s">
        <v>108</v>
      </c>
      <c r="B12" s="91"/>
      <c r="C12" s="91"/>
      <c r="D12" s="92"/>
      <c r="E12" s="92"/>
      <c r="F12" s="92"/>
      <c r="G12" s="92"/>
      <c r="H12" s="92"/>
      <c r="I12" s="92"/>
      <c r="J12" s="91"/>
      <c r="K12" s="91"/>
      <c r="L12" s="91"/>
    </row>
    <row r="13" spans="1:12" s="93" customFormat="1" ht="18" customHeight="1" x14ac:dyDescent="0.4">
      <c r="A13" s="94" t="s">
        <v>109</v>
      </c>
      <c r="B13" s="91"/>
      <c r="C13" s="91"/>
      <c r="D13" s="92"/>
      <c r="E13" s="92"/>
      <c r="F13" s="92"/>
      <c r="G13" s="92"/>
      <c r="H13" s="92"/>
      <c r="I13" s="92"/>
      <c r="J13" s="91"/>
      <c r="K13" s="91"/>
      <c r="L13" s="91"/>
    </row>
    <row r="14" spans="1:12" s="93" customFormat="1" ht="18" customHeight="1" x14ac:dyDescent="0.4">
      <c r="A14" s="95" t="s">
        <v>96</v>
      </c>
      <c r="B14" s="91"/>
      <c r="C14" s="91"/>
      <c r="D14" s="92"/>
      <c r="E14" s="92"/>
      <c r="F14" s="92"/>
      <c r="G14" s="92"/>
      <c r="H14" s="92"/>
      <c r="I14" s="92"/>
      <c r="J14" s="91"/>
      <c r="K14" s="91"/>
      <c r="L14" s="91"/>
    </row>
    <row r="15" spans="1:12" s="93" customFormat="1" ht="18" customHeight="1" x14ac:dyDescent="0.4">
      <c r="A15" s="94" t="s">
        <v>106</v>
      </c>
      <c r="B15" s="91"/>
      <c r="C15" s="91"/>
      <c r="D15" s="92"/>
      <c r="E15" s="92"/>
      <c r="F15" s="92"/>
      <c r="G15" s="92"/>
      <c r="H15" s="92"/>
      <c r="I15" s="92"/>
      <c r="J15" s="91"/>
      <c r="K15" s="91"/>
      <c r="L15" s="91"/>
    </row>
    <row r="16" spans="1:12" x14ac:dyDescent="0.4">
      <c r="C16" s="90"/>
      <c r="D16" s="90"/>
      <c r="E16" s="90"/>
    </row>
    <row r="17" spans="2:11" ht="18.75" customHeight="1" x14ac:dyDescent="0.4">
      <c r="B17" s="271"/>
      <c r="C17" s="262" t="s">
        <v>107</v>
      </c>
      <c r="D17" s="263"/>
      <c r="E17" s="264"/>
      <c r="F17" s="274" t="s">
        <v>81</v>
      </c>
      <c r="G17" s="275"/>
      <c r="H17" s="275"/>
      <c r="I17" s="275"/>
      <c r="J17" s="275"/>
      <c r="K17" s="276"/>
    </row>
    <row r="18" spans="2:11" ht="18.75" customHeight="1" x14ac:dyDescent="0.4">
      <c r="B18" s="272"/>
      <c r="C18" s="265"/>
      <c r="D18" s="266"/>
      <c r="E18" s="267"/>
      <c r="F18" s="277"/>
      <c r="G18" s="278"/>
      <c r="H18" s="278"/>
      <c r="I18" s="278"/>
      <c r="J18" s="278"/>
      <c r="K18" s="279"/>
    </row>
    <row r="19" spans="2:11" ht="25.5" customHeight="1" x14ac:dyDescent="0.4">
      <c r="B19" s="273"/>
      <c r="C19" s="268"/>
      <c r="D19" s="269"/>
      <c r="E19" s="270"/>
      <c r="F19" s="280"/>
      <c r="G19" s="281"/>
      <c r="H19" s="281"/>
      <c r="I19" s="281"/>
      <c r="J19" s="281"/>
      <c r="K19" s="282"/>
    </row>
    <row r="20" spans="2:11" ht="18" customHeight="1" x14ac:dyDescent="0.4">
      <c r="B20" s="288">
        <v>1</v>
      </c>
      <c r="C20" s="289" t="s">
        <v>65</v>
      </c>
      <c r="D20" s="290"/>
      <c r="E20" s="291"/>
      <c r="F20" s="252" t="s">
        <v>73</v>
      </c>
      <c r="G20" s="253"/>
      <c r="H20" s="253"/>
      <c r="I20" s="253"/>
      <c r="J20" s="253"/>
      <c r="K20" s="254"/>
    </row>
    <row r="21" spans="2:11" x14ac:dyDescent="0.4">
      <c r="B21" s="288"/>
      <c r="C21" s="292"/>
      <c r="D21" s="293"/>
      <c r="E21" s="294"/>
      <c r="F21" s="258"/>
      <c r="G21" s="259"/>
      <c r="H21" s="259"/>
      <c r="I21" s="259"/>
      <c r="J21" s="259"/>
      <c r="K21" s="260"/>
    </row>
    <row r="22" spans="2:11" ht="18" customHeight="1" x14ac:dyDescent="0.4">
      <c r="B22" s="288">
        <v>2</v>
      </c>
      <c r="C22" s="289" t="s">
        <v>66</v>
      </c>
      <c r="D22" s="290"/>
      <c r="E22" s="291"/>
      <c r="F22" s="252" t="s">
        <v>74</v>
      </c>
      <c r="G22" s="253"/>
      <c r="H22" s="253"/>
      <c r="I22" s="253"/>
      <c r="J22" s="253"/>
      <c r="K22" s="254"/>
    </row>
    <row r="23" spans="2:11" x14ac:dyDescent="0.4">
      <c r="B23" s="288"/>
      <c r="C23" s="292"/>
      <c r="D23" s="293"/>
      <c r="E23" s="294"/>
      <c r="F23" s="255"/>
      <c r="G23" s="256"/>
      <c r="H23" s="256"/>
      <c r="I23" s="256"/>
      <c r="J23" s="256"/>
      <c r="K23" s="257"/>
    </row>
    <row r="24" spans="2:11" x14ac:dyDescent="0.4">
      <c r="B24" s="241">
        <v>3</v>
      </c>
      <c r="C24" s="286" t="s">
        <v>120</v>
      </c>
      <c r="D24" s="286"/>
      <c r="E24" s="286"/>
      <c r="F24" s="255"/>
      <c r="G24" s="256"/>
      <c r="H24" s="256"/>
      <c r="I24" s="256"/>
      <c r="J24" s="256"/>
      <c r="K24" s="257"/>
    </row>
    <row r="25" spans="2:11" x14ac:dyDescent="0.4">
      <c r="B25" s="241"/>
      <c r="C25" s="286"/>
      <c r="D25" s="286"/>
      <c r="E25" s="286"/>
      <c r="F25" s="258"/>
      <c r="G25" s="259"/>
      <c r="H25" s="259"/>
      <c r="I25" s="259"/>
      <c r="J25" s="259"/>
      <c r="K25" s="260"/>
    </row>
    <row r="26" spans="2:11" ht="18" customHeight="1" x14ac:dyDescent="0.4">
      <c r="B26" s="241">
        <v>4</v>
      </c>
      <c r="C26" s="286" t="s">
        <v>67</v>
      </c>
      <c r="D26" s="286"/>
      <c r="E26" s="286"/>
      <c r="F26" s="252" t="s">
        <v>75</v>
      </c>
      <c r="G26" s="253"/>
      <c r="H26" s="253"/>
      <c r="I26" s="253"/>
      <c r="J26" s="253"/>
      <c r="K26" s="254"/>
    </row>
    <row r="27" spans="2:11" x14ac:dyDescent="0.4">
      <c r="B27" s="241"/>
      <c r="C27" s="286"/>
      <c r="D27" s="286"/>
      <c r="E27" s="286"/>
      <c r="F27" s="255"/>
      <c r="G27" s="256"/>
      <c r="H27" s="256"/>
      <c r="I27" s="256"/>
      <c r="J27" s="256"/>
      <c r="K27" s="257"/>
    </row>
    <row r="28" spans="2:11" ht="18" customHeight="1" x14ac:dyDescent="0.4">
      <c r="B28" s="241">
        <v>5</v>
      </c>
      <c r="C28" s="286" t="s">
        <v>121</v>
      </c>
      <c r="D28" s="286"/>
      <c r="E28" s="286"/>
      <c r="F28" s="255"/>
      <c r="G28" s="256"/>
      <c r="H28" s="256"/>
      <c r="I28" s="256"/>
      <c r="J28" s="256"/>
      <c r="K28" s="257"/>
    </row>
    <row r="29" spans="2:11" x14ac:dyDescent="0.4">
      <c r="B29" s="241"/>
      <c r="C29" s="286"/>
      <c r="D29" s="286"/>
      <c r="E29" s="286"/>
      <c r="F29" s="258"/>
      <c r="G29" s="259"/>
      <c r="H29" s="259"/>
      <c r="I29" s="259"/>
      <c r="J29" s="259"/>
      <c r="K29" s="260"/>
    </row>
    <row r="30" spans="2:11" ht="18" customHeight="1" x14ac:dyDescent="0.4">
      <c r="B30" s="241">
        <v>6</v>
      </c>
      <c r="C30" s="286" t="s">
        <v>68</v>
      </c>
      <c r="D30" s="286"/>
      <c r="E30" s="286"/>
      <c r="F30" s="252" t="s">
        <v>76</v>
      </c>
      <c r="G30" s="253"/>
      <c r="H30" s="253"/>
      <c r="I30" s="253"/>
      <c r="J30" s="253"/>
      <c r="K30" s="254"/>
    </row>
    <row r="31" spans="2:11" x14ac:dyDescent="0.4">
      <c r="B31" s="241"/>
      <c r="C31" s="286"/>
      <c r="D31" s="286"/>
      <c r="E31" s="286"/>
      <c r="F31" s="255"/>
      <c r="G31" s="256"/>
      <c r="H31" s="256"/>
      <c r="I31" s="256"/>
      <c r="J31" s="256"/>
      <c r="K31" s="257"/>
    </row>
    <row r="32" spans="2:11" ht="18" customHeight="1" x14ac:dyDescent="0.4">
      <c r="B32" s="241">
        <v>7</v>
      </c>
      <c r="C32" s="286" t="s">
        <v>122</v>
      </c>
      <c r="D32" s="286"/>
      <c r="E32" s="286"/>
      <c r="F32" s="255"/>
      <c r="G32" s="256"/>
      <c r="H32" s="256"/>
      <c r="I32" s="256"/>
      <c r="J32" s="256"/>
      <c r="K32" s="257"/>
    </row>
    <row r="33" spans="2:11" x14ac:dyDescent="0.4">
      <c r="B33" s="241"/>
      <c r="C33" s="286"/>
      <c r="D33" s="286"/>
      <c r="E33" s="286"/>
      <c r="F33" s="258"/>
      <c r="G33" s="259"/>
      <c r="H33" s="259"/>
      <c r="I33" s="259"/>
      <c r="J33" s="259"/>
      <c r="K33" s="260"/>
    </row>
    <row r="34" spans="2:11" ht="18" customHeight="1" x14ac:dyDescent="0.4">
      <c r="B34" s="241">
        <v>8</v>
      </c>
      <c r="C34" s="286" t="s">
        <v>69</v>
      </c>
      <c r="D34" s="286"/>
      <c r="E34" s="286"/>
      <c r="F34" s="252" t="s">
        <v>77</v>
      </c>
      <c r="G34" s="253"/>
      <c r="H34" s="253"/>
      <c r="I34" s="253"/>
      <c r="J34" s="253"/>
      <c r="K34" s="254"/>
    </row>
    <row r="35" spans="2:11" x14ac:dyDescent="0.4">
      <c r="B35" s="241"/>
      <c r="C35" s="286"/>
      <c r="D35" s="286"/>
      <c r="E35" s="286"/>
      <c r="F35" s="255"/>
      <c r="G35" s="256"/>
      <c r="H35" s="256"/>
      <c r="I35" s="256"/>
      <c r="J35" s="256"/>
      <c r="K35" s="257"/>
    </row>
    <row r="36" spans="2:11" ht="18" customHeight="1" x14ac:dyDescent="0.4">
      <c r="B36" s="241">
        <v>9</v>
      </c>
      <c r="C36" s="286" t="s">
        <v>123</v>
      </c>
      <c r="D36" s="286"/>
      <c r="E36" s="286"/>
      <c r="F36" s="255"/>
      <c r="G36" s="256"/>
      <c r="H36" s="256"/>
      <c r="I36" s="256"/>
      <c r="J36" s="256"/>
      <c r="K36" s="257"/>
    </row>
    <row r="37" spans="2:11" x14ac:dyDescent="0.4">
      <c r="B37" s="241"/>
      <c r="C37" s="286"/>
      <c r="D37" s="286"/>
      <c r="E37" s="286"/>
      <c r="F37" s="258"/>
      <c r="G37" s="259"/>
      <c r="H37" s="259"/>
      <c r="I37" s="259"/>
      <c r="J37" s="259"/>
      <c r="K37" s="260"/>
    </row>
    <row r="38" spans="2:11" x14ac:dyDescent="0.4">
      <c r="B38" s="241">
        <v>10</v>
      </c>
      <c r="C38" s="286" t="s">
        <v>70</v>
      </c>
      <c r="D38" s="286"/>
      <c r="E38" s="286"/>
      <c r="F38" s="285" t="s">
        <v>78</v>
      </c>
      <c r="G38" s="285"/>
      <c r="H38" s="285"/>
      <c r="I38" s="285"/>
      <c r="J38" s="285"/>
      <c r="K38" s="285"/>
    </row>
    <row r="39" spans="2:11" x14ac:dyDescent="0.4">
      <c r="B39" s="241"/>
      <c r="C39" s="286"/>
      <c r="D39" s="286"/>
      <c r="E39" s="286"/>
      <c r="F39" s="285"/>
      <c r="G39" s="285"/>
      <c r="H39" s="285"/>
      <c r="I39" s="285"/>
      <c r="J39" s="285"/>
      <c r="K39" s="285"/>
    </row>
    <row r="40" spans="2:11" ht="18" customHeight="1" x14ac:dyDescent="0.4">
      <c r="B40" s="241">
        <v>11</v>
      </c>
      <c r="C40" s="286" t="s">
        <v>71</v>
      </c>
      <c r="D40" s="286"/>
      <c r="E40" s="286"/>
      <c r="F40" s="252" t="s">
        <v>80</v>
      </c>
      <c r="G40" s="253"/>
      <c r="H40" s="253"/>
      <c r="I40" s="253"/>
      <c r="J40" s="253"/>
      <c r="K40" s="254"/>
    </row>
    <row r="41" spans="2:11" x14ac:dyDescent="0.4">
      <c r="B41" s="241"/>
      <c r="C41" s="286"/>
      <c r="D41" s="286"/>
      <c r="E41" s="286"/>
      <c r="F41" s="255"/>
      <c r="G41" s="256"/>
      <c r="H41" s="256"/>
      <c r="I41" s="256"/>
      <c r="J41" s="256"/>
      <c r="K41" s="257"/>
    </row>
    <row r="42" spans="2:11" ht="18" customHeight="1" x14ac:dyDescent="0.4">
      <c r="B42" s="241">
        <v>12</v>
      </c>
      <c r="C42" s="286" t="s">
        <v>124</v>
      </c>
      <c r="D42" s="286"/>
      <c r="E42" s="286"/>
      <c r="F42" s="255"/>
      <c r="G42" s="256"/>
      <c r="H42" s="256"/>
      <c r="I42" s="256"/>
      <c r="J42" s="256"/>
      <c r="K42" s="257"/>
    </row>
    <row r="43" spans="2:11" x14ac:dyDescent="0.4">
      <c r="B43" s="241"/>
      <c r="C43" s="286"/>
      <c r="D43" s="286"/>
      <c r="E43" s="286"/>
      <c r="F43" s="258"/>
      <c r="G43" s="259"/>
      <c r="H43" s="259"/>
      <c r="I43" s="259"/>
      <c r="J43" s="259"/>
      <c r="K43" s="260"/>
    </row>
    <row r="44" spans="2:11" ht="18" customHeight="1" x14ac:dyDescent="0.4">
      <c r="B44" s="241">
        <v>13</v>
      </c>
      <c r="C44" s="286" t="s">
        <v>72</v>
      </c>
      <c r="D44" s="286"/>
      <c r="E44" s="286"/>
      <c r="F44" s="252" t="s">
        <v>79</v>
      </c>
      <c r="G44" s="253"/>
      <c r="H44" s="253"/>
      <c r="I44" s="253"/>
      <c r="J44" s="253"/>
      <c r="K44" s="254"/>
    </row>
    <row r="45" spans="2:11" x14ac:dyDescent="0.4">
      <c r="B45" s="241"/>
      <c r="C45" s="286"/>
      <c r="D45" s="286"/>
      <c r="E45" s="286"/>
      <c r="F45" s="255"/>
      <c r="G45" s="256"/>
      <c r="H45" s="256"/>
      <c r="I45" s="256"/>
      <c r="J45" s="256"/>
      <c r="K45" s="257"/>
    </row>
    <row r="46" spans="2:11" ht="18" customHeight="1" x14ac:dyDescent="0.4">
      <c r="B46" s="241">
        <v>14</v>
      </c>
      <c r="C46" s="286" t="s">
        <v>125</v>
      </c>
      <c r="D46" s="286"/>
      <c r="E46" s="286"/>
      <c r="F46" s="255"/>
      <c r="G46" s="256"/>
      <c r="H46" s="256"/>
      <c r="I46" s="256"/>
      <c r="J46" s="256"/>
      <c r="K46" s="257"/>
    </row>
    <row r="47" spans="2:11" x14ac:dyDescent="0.4">
      <c r="B47" s="241"/>
      <c r="C47" s="286"/>
      <c r="D47" s="286"/>
      <c r="E47" s="286"/>
      <c r="F47" s="258"/>
      <c r="G47" s="259"/>
      <c r="H47" s="259"/>
      <c r="I47" s="259"/>
      <c r="J47" s="259"/>
      <c r="K47" s="260"/>
    </row>
    <row r="48" spans="2:11" x14ac:dyDescent="0.4">
      <c r="B48" s="287" t="s">
        <v>234</v>
      </c>
      <c r="C48" s="287"/>
      <c r="D48" s="287"/>
      <c r="E48" s="287"/>
      <c r="F48" s="287"/>
      <c r="G48" s="287"/>
      <c r="H48" s="287"/>
      <c r="I48" s="287"/>
      <c r="J48" s="287"/>
      <c r="K48" s="287"/>
    </row>
    <row r="49" spans="2:11" x14ac:dyDescent="0.4">
      <c r="B49" s="241">
        <v>15</v>
      </c>
      <c r="C49" s="242" t="s">
        <v>246</v>
      </c>
      <c r="D49" s="242"/>
      <c r="E49" s="242"/>
      <c r="F49" s="243" t="s">
        <v>235</v>
      </c>
      <c r="G49" s="244"/>
      <c r="H49" s="244"/>
      <c r="I49" s="244"/>
      <c r="J49" s="244"/>
      <c r="K49" s="245"/>
    </row>
    <row r="50" spans="2:11" x14ac:dyDescent="0.4">
      <c r="B50" s="241"/>
      <c r="C50" s="242"/>
      <c r="D50" s="242"/>
      <c r="E50" s="242"/>
      <c r="F50" s="246"/>
      <c r="G50" s="247"/>
      <c r="H50" s="247"/>
      <c r="I50" s="247"/>
      <c r="J50" s="247"/>
      <c r="K50" s="248"/>
    </row>
    <row r="51" spans="2:11" x14ac:dyDescent="0.4">
      <c r="B51" s="241">
        <v>16</v>
      </c>
      <c r="C51" s="242" t="s">
        <v>247</v>
      </c>
      <c r="D51" s="242"/>
      <c r="E51" s="242"/>
      <c r="F51" s="246"/>
      <c r="G51" s="247"/>
      <c r="H51" s="247"/>
      <c r="I51" s="247"/>
      <c r="J51" s="247"/>
      <c r="K51" s="248"/>
    </row>
    <row r="52" spans="2:11" x14ac:dyDescent="0.4">
      <c r="B52" s="241"/>
      <c r="C52" s="242"/>
      <c r="D52" s="242"/>
      <c r="E52" s="242"/>
      <c r="F52" s="249"/>
      <c r="G52" s="250"/>
      <c r="H52" s="250"/>
      <c r="I52" s="250"/>
      <c r="J52" s="250"/>
      <c r="K52" s="251"/>
    </row>
  </sheetData>
  <mergeCells count="48">
    <mergeCell ref="B26:B27"/>
    <mergeCell ref="C26:E27"/>
    <mergeCell ref="B28:B29"/>
    <mergeCell ref="C28:E29"/>
    <mergeCell ref="B30:B31"/>
    <mergeCell ref="F20:K21"/>
    <mergeCell ref="B24:B25"/>
    <mergeCell ref="C24:E25"/>
    <mergeCell ref="B20:B21"/>
    <mergeCell ref="C20:E21"/>
    <mergeCell ref="B22:B23"/>
    <mergeCell ref="C22:E23"/>
    <mergeCell ref="C30:E31"/>
    <mergeCell ref="B32:B33"/>
    <mergeCell ref="C32:E33"/>
    <mergeCell ref="B34:B35"/>
    <mergeCell ref="C34:E35"/>
    <mergeCell ref="B36:B37"/>
    <mergeCell ref="C36:E37"/>
    <mergeCell ref="B44:B45"/>
    <mergeCell ref="C44:E45"/>
    <mergeCell ref="B46:B47"/>
    <mergeCell ref="C46:E47"/>
    <mergeCell ref="B38:B39"/>
    <mergeCell ref="C38:E39"/>
    <mergeCell ref="B40:B41"/>
    <mergeCell ref="C40:E41"/>
    <mergeCell ref="B42:B43"/>
    <mergeCell ref="C42:E43"/>
    <mergeCell ref="F22:K25"/>
    <mergeCell ref="F26:K29"/>
    <mergeCell ref="F30:K33"/>
    <mergeCell ref="F34:K37"/>
    <mergeCell ref="F38:K39"/>
    <mergeCell ref="A1:L5"/>
    <mergeCell ref="C17:E19"/>
    <mergeCell ref="B17:B19"/>
    <mergeCell ref="F17:K19"/>
    <mergeCell ref="B6:F8"/>
    <mergeCell ref="H6:L8"/>
    <mergeCell ref="B49:B50"/>
    <mergeCell ref="C49:E50"/>
    <mergeCell ref="F49:K52"/>
    <mergeCell ref="F40:K43"/>
    <mergeCell ref="F44:K47"/>
    <mergeCell ref="B48:K48"/>
    <mergeCell ref="B51:B52"/>
    <mergeCell ref="C51:E52"/>
  </mergeCells>
  <phoneticPr fontId="2"/>
  <hyperlinks>
    <hyperlink ref="C20:E21" location="'14★積算様式 '!Print_Area" display="スライド14★積算様式" xr:uid="{F5207ED9-A6A5-426D-AF35-11CEE785926F}"/>
    <hyperlink ref="C46:E47" location="'22付帯経費、PC等計算表 '!Print_Area" display="スライド22付帯経費、PC等計算表" xr:uid="{08D2C7F2-7684-48D6-96E0-547B114E2E50}"/>
    <hyperlink ref="C44:E45" location="'22★積算様式 '!Print_Area" display="スライド22★積算様式" xr:uid="{6CFF31A7-7FBE-426F-9627-28A0CDEE3115}"/>
    <hyperlink ref="C42:E43" location="'21付帯経費、PC等計算表 '!Print_Area" display="スライド21付帯経費、PC等計算表" xr:uid="{5FE3A574-83CA-406A-AA86-28C03910ECA2}"/>
    <hyperlink ref="C40:E41" location="'21★積算様式 '!Print_Area" display="スライド21★積算様式" xr:uid="{4261A4F4-9633-47A2-BDBA-1513EC58CEC0}"/>
    <hyperlink ref="C38:E39" location="'19★積算様式'!Print_Area" display="スライド19★積算様式" xr:uid="{830CD2E1-C0A2-4B7D-AC2F-88535675DA89}"/>
    <hyperlink ref="C36:E37" location="'18付帯経費、PC等計算表 '!Print_Area" display="スライド18付帯経費、PC等計算表" xr:uid="{6F1D7909-3D4E-4332-AB2E-10C588EA8A2E}"/>
    <hyperlink ref="C34:E35" location="'18★積算様式 '!Print_Area" display="スライド18★積算様式" xr:uid="{C7821C00-1A4E-454B-BDB0-9CB63A9A590D}"/>
    <hyperlink ref="C32:E33" location="'17付帯経費、PC等計算表 '!Print_Area" display="スライド17付帯経費、PC等計算表" xr:uid="{0FD172FC-B19D-455D-9D67-0462A50624A8}"/>
    <hyperlink ref="C30:E31" location="'17★積算様式 '!Print_Area" display="スライド17★積算様式" xr:uid="{3A580096-22BE-4E96-9C00-0B890E5810B0}"/>
    <hyperlink ref="C28:E29" location="'16付帯経費、PC等計算表 '!Print_Area" display="スライド16付帯経費、PC等計算表" xr:uid="{54B407E2-A339-4238-8953-66D5302147B9}"/>
    <hyperlink ref="C26:E27" location="'16★積算様式 '!Print_Area" display="スライド16★積算様式" xr:uid="{E2D2C47F-7299-4318-AAE4-F375F67A0074}"/>
    <hyperlink ref="C24:E25" location="'15付帯経費、PC等計算表 '!Print_Area" display="スライド15付帯経費、PC等計算表" xr:uid="{0393AF18-3A5E-4082-8735-23A142E4EF3B}"/>
    <hyperlink ref="C22:E23" location="'15★積算様式 '!Print_Area" display="スライド15★積算様式" xr:uid="{9587C52B-1013-49A8-A5A7-BCD6F362F8D6}"/>
    <hyperlink ref="B6:F8" r:id="rId1" display="https://www.ageless.gr.jp/seisan/20250514_seminar_archive/" xr:uid="{C84116D0-48C2-4FD5-ADEE-C73EE98FC27D}"/>
    <hyperlink ref="C49:E50" location="記載例独自★積算様式!Print_Area" display="記載例独自★積算様式" xr:uid="{C6376E69-DD8E-4BC7-BC4F-C8517E90B7F6}"/>
    <hyperlink ref="C51:E52" location="'記載例独自付帯経費、PC等計算表 '!Print_Area" display="記載例独自付帯経費、PC等計算表" xr:uid="{8798A517-D01D-4EED-B74D-106BD643B0C2}"/>
  </hyperlinks>
  <pageMargins left="0.7" right="0.7" top="0.75" bottom="0.75" header="0.3" footer="0.3"/>
  <pageSetup paperSize="9" scale="71"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1ABB2B-19AF-41AB-9DFA-C1911E41BE7C}">
  <sheetPr>
    <tabColor rgb="FFCFCCFC"/>
    <pageSetUpPr fitToPage="1"/>
  </sheetPr>
  <dimension ref="A25:N96"/>
  <sheetViews>
    <sheetView showGridLines="0" view="pageBreakPreview" zoomScale="70" zoomScaleNormal="70" zoomScaleSheetLayoutView="70" workbookViewId="0">
      <selection activeCell="I15" sqref="I15"/>
    </sheetView>
  </sheetViews>
  <sheetFormatPr defaultColWidth="8.75" defaultRowHeight="15.75" x14ac:dyDescent="0.4"/>
  <cols>
    <col min="1" max="1" width="6.75" style="85" customWidth="1"/>
    <col min="2" max="2" width="2.5" style="85" customWidth="1"/>
    <col min="3" max="3" width="70.875" style="85" customWidth="1"/>
    <col min="4" max="4" width="13.875" style="85" customWidth="1"/>
    <col min="5" max="5" width="34.75" style="85" customWidth="1"/>
    <col min="6" max="6" width="19.625" style="85" customWidth="1"/>
    <col min="7" max="7" width="26.25" style="85" customWidth="1"/>
    <col min="8" max="8" width="34.25" style="85" customWidth="1"/>
    <col min="9" max="9" width="28.75" style="85" customWidth="1"/>
    <col min="10" max="12" width="16.625" style="85" customWidth="1"/>
    <col min="13" max="13" width="2.625" style="85" customWidth="1"/>
    <col min="14" max="16384" width="8.75" style="85"/>
  </cols>
  <sheetData>
    <row r="25" spans="1:12" ht="44.45" customHeight="1" x14ac:dyDescent="0.4">
      <c r="A25" s="205" t="s">
        <v>150</v>
      </c>
    </row>
    <row r="26" spans="1:12" ht="7.15" customHeight="1" thickBot="1" x14ac:dyDescent="0.45"/>
    <row r="27" spans="1:12" ht="24" customHeight="1" x14ac:dyDescent="0.4">
      <c r="B27" s="97" t="s">
        <v>33</v>
      </c>
      <c r="C27" s="49"/>
      <c r="D27" s="49"/>
      <c r="E27" s="49"/>
      <c r="F27" s="49"/>
      <c r="G27" s="49"/>
      <c r="H27" s="49"/>
      <c r="I27" s="49"/>
      <c r="J27" s="49"/>
      <c r="K27" s="49"/>
      <c r="L27" s="50"/>
    </row>
    <row r="28" spans="1:12" ht="4.9000000000000004" customHeight="1" x14ac:dyDescent="0.4">
      <c r="B28" s="51"/>
      <c r="C28" s="98"/>
      <c r="D28" s="98"/>
      <c r="E28" s="98"/>
      <c r="F28" s="98"/>
      <c r="G28" s="98"/>
      <c r="H28" s="98"/>
      <c r="I28" s="98"/>
      <c r="J28" s="98"/>
      <c r="K28" s="98"/>
      <c r="L28" s="52"/>
    </row>
    <row r="29" spans="1:12" ht="21.75" thickBot="1" x14ac:dyDescent="0.45">
      <c r="B29" s="53" t="s">
        <v>151</v>
      </c>
      <c r="C29" s="99"/>
      <c r="D29" s="99"/>
      <c r="E29" s="98"/>
      <c r="F29" s="98"/>
      <c r="G29" s="98"/>
      <c r="H29" s="98"/>
      <c r="I29" s="98"/>
      <c r="J29" s="98"/>
      <c r="K29" s="98"/>
      <c r="L29" s="52"/>
    </row>
    <row r="30" spans="1:12" ht="22.5" thickTop="1" thickBot="1" x14ac:dyDescent="0.45">
      <c r="B30" s="298" t="s">
        <v>52</v>
      </c>
      <c r="C30" s="299"/>
      <c r="D30" s="100"/>
      <c r="E30" s="98"/>
      <c r="F30" s="98"/>
      <c r="G30" s="98"/>
      <c r="H30" s="98"/>
      <c r="I30" s="98"/>
      <c r="J30" s="98"/>
      <c r="K30" s="98"/>
      <c r="L30" s="52"/>
    </row>
    <row r="31" spans="1:12" ht="5.45" customHeight="1" thickTop="1" x14ac:dyDescent="0.4">
      <c r="B31" s="54"/>
      <c r="C31" s="98"/>
      <c r="D31" s="98"/>
      <c r="E31" s="98"/>
      <c r="F31" s="98"/>
      <c r="G31" s="98"/>
      <c r="H31" s="98"/>
      <c r="I31" s="98"/>
      <c r="J31" s="98"/>
      <c r="K31" s="98"/>
      <c r="L31" s="52"/>
    </row>
    <row r="32" spans="1:12" ht="21.75" thickBot="1" x14ac:dyDescent="0.45">
      <c r="B32" s="53" t="s">
        <v>152</v>
      </c>
      <c r="C32" s="101"/>
      <c r="D32" s="101"/>
      <c r="E32" s="98"/>
      <c r="F32" s="98"/>
      <c r="G32" s="98"/>
      <c r="H32" s="98"/>
      <c r="I32" s="98"/>
      <c r="J32" s="98"/>
      <c r="K32" s="98"/>
      <c r="L32" s="52"/>
    </row>
    <row r="33" spans="1:12" ht="22.5" thickTop="1" thickBot="1" x14ac:dyDescent="0.45">
      <c r="B33" s="298" t="s">
        <v>61</v>
      </c>
      <c r="C33" s="299"/>
      <c r="D33" s="100"/>
      <c r="E33" s="98"/>
      <c r="F33" s="98"/>
      <c r="G33" s="98"/>
      <c r="H33" s="98"/>
      <c r="I33" s="98"/>
      <c r="J33" s="98"/>
      <c r="K33" s="98"/>
      <c r="L33" s="52"/>
    </row>
    <row r="34" spans="1:12" ht="8.25" customHeight="1" thickTop="1" x14ac:dyDescent="0.4">
      <c r="B34" s="54"/>
      <c r="C34" s="98"/>
      <c r="D34" s="98"/>
      <c r="E34" s="98"/>
      <c r="F34" s="98"/>
      <c r="G34" s="98"/>
      <c r="H34" s="98"/>
      <c r="I34" s="98"/>
      <c r="J34" s="98"/>
      <c r="K34" s="98"/>
      <c r="L34" s="52"/>
    </row>
    <row r="35" spans="1:12" ht="35.25" customHeight="1" x14ac:dyDescent="0.4">
      <c r="B35" s="102" t="str">
        <f>IF(B30="（プルダウンから選択）", "", IF(B30="いいえ", "『（１）介護テクノロジーの導入支援』の表に入力してください。", IF(AND(B30="はい", B33="いいえ"), "『（１）介護テクノロジーの導入支援』の表に入力してください。", IF(AND(B30="はい", B33="はい"), "『（２）介護テクノロジーのパッケージ型導入支援』の表に入力してください。（ただし、介護ソフトと連動しないテクノロジーについては『（１）介護テクノロジーの導入支援』の表に入力してください。）", "②に回答してください。"))))</f>
        <v>『（１）介護テクノロジーの導入支援』の表に入力してください。</v>
      </c>
      <c r="C35" s="98"/>
      <c r="D35" s="98"/>
      <c r="E35" s="98"/>
      <c r="F35" s="98"/>
      <c r="G35" s="98"/>
      <c r="H35" s="98"/>
      <c r="I35" s="98"/>
      <c r="J35" s="98"/>
      <c r="K35" s="98"/>
      <c r="L35" s="52"/>
    </row>
    <row r="36" spans="1:12" ht="25.15" customHeight="1" thickBot="1" x14ac:dyDescent="0.45">
      <c r="B36" s="103" t="s">
        <v>112</v>
      </c>
      <c r="C36" s="55"/>
      <c r="D36" s="55"/>
      <c r="E36" s="55"/>
      <c r="F36" s="55"/>
      <c r="G36" s="55"/>
      <c r="H36" s="55"/>
      <c r="I36" s="55"/>
      <c r="J36" s="55"/>
      <c r="K36" s="55"/>
      <c r="L36" s="56"/>
    </row>
    <row r="37" spans="1:12" ht="11.25" customHeight="1" thickBot="1" x14ac:dyDescent="0.45"/>
    <row r="38" spans="1:12" ht="18.75" customHeight="1" thickTop="1" x14ac:dyDescent="0.4">
      <c r="A38" s="300" t="s">
        <v>113</v>
      </c>
      <c r="B38" s="301"/>
      <c r="C38" s="306" t="s">
        <v>236</v>
      </c>
      <c r="D38" s="301" t="s">
        <v>114</v>
      </c>
      <c r="E38" s="295" t="s">
        <v>179</v>
      </c>
    </row>
    <row r="39" spans="1:12" ht="12" customHeight="1" x14ac:dyDescent="0.4">
      <c r="A39" s="302"/>
      <c r="B39" s="303"/>
      <c r="C39" s="307"/>
      <c r="D39" s="303"/>
      <c r="E39" s="296"/>
    </row>
    <row r="40" spans="1:12" ht="11.25" customHeight="1" thickBot="1" x14ac:dyDescent="0.45">
      <c r="A40" s="304"/>
      <c r="B40" s="305"/>
      <c r="C40" s="308"/>
      <c r="D40" s="305"/>
      <c r="E40" s="297"/>
    </row>
    <row r="41" spans="1:12" ht="12" customHeight="1" x14ac:dyDescent="0.4"/>
    <row r="42" spans="1:12" ht="29.25" thickBot="1" x14ac:dyDescent="0.45">
      <c r="B42" s="104" t="s">
        <v>19</v>
      </c>
    </row>
    <row r="43" spans="1:12" ht="44.45" customHeight="1" thickBot="1" x14ac:dyDescent="0.45">
      <c r="H43" s="311" t="s">
        <v>41</v>
      </c>
      <c r="I43" s="312"/>
      <c r="L43" s="105" t="s">
        <v>21</v>
      </c>
    </row>
    <row r="44" spans="1:12" ht="39.75" customHeight="1" thickBot="1" x14ac:dyDescent="0.45">
      <c r="B44" s="309" t="s">
        <v>43</v>
      </c>
      <c r="C44" s="310"/>
      <c r="D44" s="106" t="s">
        <v>37</v>
      </c>
      <c r="E44" s="107" t="s">
        <v>14</v>
      </c>
      <c r="F44" s="108" t="s">
        <v>36</v>
      </c>
      <c r="G44" s="26" t="s">
        <v>153</v>
      </c>
      <c r="H44" s="206" t="s">
        <v>154</v>
      </c>
      <c r="I44" s="34" t="s">
        <v>155</v>
      </c>
      <c r="J44" s="109" t="s">
        <v>42</v>
      </c>
      <c r="K44" s="108" t="s">
        <v>105</v>
      </c>
      <c r="L44" s="110" t="s">
        <v>18</v>
      </c>
    </row>
    <row r="45" spans="1:12" ht="21.95" customHeight="1" thickBot="1" x14ac:dyDescent="0.45">
      <c r="B45" s="111" t="s">
        <v>7</v>
      </c>
      <c r="C45" s="112"/>
      <c r="D45" s="113"/>
      <c r="E45" s="113"/>
      <c r="F45" s="113"/>
      <c r="G45" s="113"/>
      <c r="H45" s="113"/>
      <c r="I45" s="113"/>
      <c r="J45" s="30"/>
      <c r="K45" s="30"/>
      <c r="L45" s="31"/>
    </row>
    <row r="46" spans="1:12" ht="21.95" customHeight="1" thickTop="1" x14ac:dyDescent="0.4">
      <c r="B46" s="114"/>
      <c r="C46" s="115" t="s">
        <v>22</v>
      </c>
      <c r="D46" s="116" t="s">
        <v>40</v>
      </c>
      <c r="E46" s="117"/>
      <c r="F46" s="118"/>
      <c r="G46" s="119"/>
      <c r="H46" s="119"/>
      <c r="I46" s="120"/>
      <c r="J46" s="207">
        <f>ROUNDDOWN(SUM(G46:I46)/4*3,-3)</f>
        <v>0</v>
      </c>
      <c r="K46" s="121">
        <f>F46*1000000</f>
        <v>0</v>
      </c>
      <c r="L46" s="122">
        <f>MIN(J46:K46)</f>
        <v>0</v>
      </c>
    </row>
    <row r="47" spans="1:12" ht="21.95" customHeight="1" x14ac:dyDescent="0.4">
      <c r="B47" s="123"/>
      <c r="C47" s="124" t="s">
        <v>23</v>
      </c>
      <c r="D47" s="125" t="s">
        <v>40</v>
      </c>
      <c r="E47" s="45"/>
      <c r="F47" s="46"/>
      <c r="G47" s="47"/>
      <c r="H47" s="47"/>
      <c r="I47" s="126"/>
      <c r="J47" s="208">
        <f t="shared" ref="J47:J58" si="0">ROUNDDOWN(SUM(G47:I47)/4*3,-3)</f>
        <v>0</v>
      </c>
      <c r="K47" s="5">
        <f>F47*300000</f>
        <v>0</v>
      </c>
      <c r="L47" s="127">
        <f t="shared" ref="L47:L58" si="1">MIN(J47:K47)</f>
        <v>0</v>
      </c>
    </row>
    <row r="48" spans="1:12" ht="21.95" customHeight="1" x14ac:dyDescent="0.4">
      <c r="B48" s="123"/>
      <c r="C48" s="124" t="s">
        <v>24</v>
      </c>
      <c r="D48" s="128" t="s">
        <v>40</v>
      </c>
      <c r="E48" s="45"/>
      <c r="F48" s="46"/>
      <c r="G48" s="47"/>
      <c r="H48" s="47"/>
      <c r="I48" s="126"/>
      <c r="J48" s="208">
        <f t="shared" si="0"/>
        <v>0</v>
      </c>
      <c r="K48" s="129">
        <f>F48*300000</f>
        <v>0</v>
      </c>
      <c r="L48" s="127">
        <f t="shared" si="1"/>
        <v>0</v>
      </c>
    </row>
    <row r="49" spans="2:14" ht="21.95" customHeight="1" x14ac:dyDescent="0.4">
      <c r="B49" s="123"/>
      <c r="C49" s="124" t="s">
        <v>17</v>
      </c>
      <c r="D49" s="128" t="s">
        <v>40</v>
      </c>
      <c r="E49" s="45"/>
      <c r="F49" s="46"/>
      <c r="G49" s="47"/>
      <c r="H49" s="47"/>
      <c r="I49" s="126"/>
      <c r="J49" s="208">
        <f t="shared" si="0"/>
        <v>0</v>
      </c>
      <c r="K49" s="5">
        <f t="shared" ref="K49" si="2">F49*1000000</f>
        <v>0</v>
      </c>
      <c r="L49" s="127">
        <f t="shared" si="1"/>
        <v>0</v>
      </c>
    </row>
    <row r="50" spans="2:14" ht="21.95" customHeight="1" x14ac:dyDescent="0.4">
      <c r="B50" s="123"/>
      <c r="C50" s="124" t="s">
        <v>115</v>
      </c>
      <c r="D50" s="128" t="s">
        <v>40</v>
      </c>
      <c r="E50" s="45"/>
      <c r="F50" s="46"/>
      <c r="G50" s="47"/>
      <c r="H50" s="47"/>
      <c r="I50" s="126"/>
      <c r="J50" s="208">
        <f t="shared" si="0"/>
        <v>0</v>
      </c>
      <c r="K50" s="5">
        <f t="shared" ref="K50:K58" si="3">F50*300000</f>
        <v>0</v>
      </c>
      <c r="L50" s="127">
        <f t="shared" si="1"/>
        <v>0</v>
      </c>
    </row>
    <row r="51" spans="2:14" ht="21.95" customHeight="1" x14ac:dyDescent="0.4">
      <c r="B51" s="123"/>
      <c r="C51" s="124" t="s">
        <v>116</v>
      </c>
      <c r="D51" s="128" t="s">
        <v>40</v>
      </c>
      <c r="E51" s="45"/>
      <c r="F51" s="46"/>
      <c r="G51" s="47"/>
      <c r="H51" s="47"/>
      <c r="I51" s="126"/>
      <c r="J51" s="208">
        <f t="shared" si="0"/>
        <v>0</v>
      </c>
      <c r="K51" s="5">
        <f t="shared" si="3"/>
        <v>0</v>
      </c>
      <c r="L51" s="127">
        <f t="shared" si="1"/>
        <v>0</v>
      </c>
    </row>
    <row r="52" spans="2:14" ht="21.95" customHeight="1" x14ac:dyDescent="0.4">
      <c r="B52" s="123"/>
      <c r="C52" s="124" t="s">
        <v>1</v>
      </c>
      <c r="D52" s="128" t="s">
        <v>40</v>
      </c>
      <c r="E52" s="45"/>
      <c r="F52" s="46"/>
      <c r="G52" s="47"/>
      <c r="H52" s="47"/>
      <c r="I52" s="126"/>
      <c r="J52" s="208">
        <f t="shared" si="0"/>
        <v>0</v>
      </c>
      <c r="K52" s="5">
        <f t="shared" si="3"/>
        <v>0</v>
      </c>
      <c r="L52" s="127">
        <f t="shared" si="1"/>
        <v>0</v>
      </c>
    </row>
    <row r="53" spans="2:14" ht="21.95" customHeight="1" x14ac:dyDescent="0.4">
      <c r="B53" s="123"/>
      <c r="C53" s="124" t="s">
        <v>1</v>
      </c>
      <c r="D53" s="128" t="s">
        <v>40</v>
      </c>
      <c r="E53" s="45"/>
      <c r="F53" s="46"/>
      <c r="G53" s="47"/>
      <c r="H53" s="47"/>
      <c r="I53" s="126"/>
      <c r="J53" s="208">
        <f t="shared" si="0"/>
        <v>0</v>
      </c>
      <c r="K53" s="5">
        <f t="shared" si="3"/>
        <v>0</v>
      </c>
      <c r="L53" s="127">
        <f t="shared" si="1"/>
        <v>0</v>
      </c>
    </row>
    <row r="54" spans="2:14" ht="21.95" customHeight="1" x14ac:dyDescent="0.4">
      <c r="B54" s="123"/>
      <c r="C54" s="124" t="s">
        <v>1</v>
      </c>
      <c r="D54" s="128" t="s">
        <v>40</v>
      </c>
      <c r="E54" s="45"/>
      <c r="F54" s="46"/>
      <c r="G54" s="47"/>
      <c r="H54" s="47"/>
      <c r="I54" s="126"/>
      <c r="J54" s="208">
        <f t="shared" si="0"/>
        <v>0</v>
      </c>
      <c r="K54" s="5">
        <f t="shared" si="3"/>
        <v>0</v>
      </c>
      <c r="L54" s="127">
        <f t="shared" si="1"/>
        <v>0</v>
      </c>
    </row>
    <row r="55" spans="2:14" ht="21.95" customHeight="1" x14ac:dyDescent="0.4">
      <c r="B55" s="123"/>
      <c r="C55" s="124" t="s">
        <v>1</v>
      </c>
      <c r="D55" s="128" t="s">
        <v>40</v>
      </c>
      <c r="E55" s="45"/>
      <c r="F55" s="46"/>
      <c r="G55" s="47"/>
      <c r="H55" s="47"/>
      <c r="I55" s="126"/>
      <c r="J55" s="208">
        <f t="shared" si="0"/>
        <v>0</v>
      </c>
      <c r="K55" s="5">
        <f t="shared" si="3"/>
        <v>0</v>
      </c>
      <c r="L55" s="127">
        <f t="shared" si="1"/>
        <v>0</v>
      </c>
    </row>
    <row r="56" spans="2:14" ht="21.95" customHeight="1" x14ac:dyDescent="0.4">
      <c r="B56" s="123"/>
      <c r="C56" s="124" t="s">
        <v>11</v>
      </c>
      <c r="D56" s="128" t="s">
        <v>40</v>
      </c>
      <c r="E56" s="45"/>
      <c r="F56" s="46"/>
      <c r="G56" s="47"/>
      <c r="H56" s="47"/>
      <c r="I56" s="126"/>
      <c r="J56" s="208">
        <f t="shared" si="0"/>
        <v>0</v>
      </c>
      <c r="K56" s="5">
        <f t="shared" si="3"/>
        <v>0</v>
      </c>
      <c r="L56" s="127">
        <f t="shared" si="1"/>
        <v>0</v>
      </c>
    </row>
    <row r="57" spans="2:14" ht="21.95" customHeight="1" x14ac:dyDescent="0.4">
      <c r="B57" s="123"/>
      <c r="C57" s="124" t="s">
        <v>12</v>
      </c>
      <c r="D57" s="128" t="s">
        <v>40</v>
      </c>
      <c r="E57" s="45"/>
      <c r="F57" s="46"/>
      <c r="G57" s="47"/>
      <c r="H57" s="47"/>
      <c r="I57" s="126"/>
      <c r="J57" s="208">
        <f t="shared" si="0"/>
        <v>0</v>
      </c>
      <c r="K57" s="5">
        <f t="shared" si="3"/>
        <v>0</v>
      </c>
      <c r="L57" s="127">
        <f t="shared" si="1"/>
        <v>0</v>
      </c>
    </row>
    <row r="58" spans="2:14" ht="21.95" customHeight="1" thickBot="1" x14ac:dyDescent="0.45">
      <c r="B58" s="130"/>
      <c r="C58" s="131" t="s">
        <v>13</v>
      </c>
      <c r="D58" s="132" t="s">
        <v>40</v>
      </c>
      <c r="E58" s="133"/>
      <c r="F58" s="134"/>
      <c r="G58" s="135"/>
      <c r="H58" s="135"/>
      <c r="I58" s="136"/>
      <c r="J58" s="209">
        <f t="shared" si="0"/>
        <v>0</v>
      </c>
      <c r="K58" s="6">
        <f t="shared" si="3"/>
        <v>0</v>
      </c>
      <c r="L58" s="137">
        <f t="shared" si="1"/>
        <v>0</v>
      </c>
    </row>
    <row r="59" spans="2:14" ht="21.95" customHeight="1" thickBot="1" x14ac:dyDescent="0.45">
      <c r="B59" s="138" t="s">
        <v>0</v>
      </c>
      <c r="C59" s="139"/>
      <c r="D59" s="140"/>
      <c r="E59" s="140"/>
      <c r="F59" s="141"/>
      <c r="G59" s="142"/>
      <c r="H59" s="142"/>
      <c r="I59" s="142"/>
      <c r="J59" s="27"/>
      <c r="K59" s="28"/>
      <c r="L59" s="29"/>
    </row>
    <row r="60" spans="2:14" ht="21.95" customHeight="1" thickTop="1" x14ac:dyDescent="0.4">
      <c r="B60" s="201"/>
      <c r="C60" s="143" t="s">
        <v>64</v>
      </c>
      <c r="D60" s="313" t="s">
        <v>237</v>
      </c>
      <c r="E60" s="370" t="s">
        <v>242</v>
      </c>
      <c r="F60" s="319" t="s">
        <v>117</v>
      </c>
      <c r="G60" s="376">
        <v>3000000</v>
      </c>
      <c r="H60" s="325">
        <v>40000</v>
      </c>
      <c r="I60" s="316"/>
      <c r="J60" s="328">
        <f t="shared" ref="J60" si="4">ROUNDDOWN(SUM(G60:I60)/4*3,0)</f>
        <v>2280000</v>
      </c>
      <c r="K60" s="331">
        <f>IF(C60="（契約方法を選択する）", 0, IF(OR(C61="", C62="", C62="ケアプランデータ連携システムのデータ連携について選択"), "条件が不正です", IF(AND(C60="職員数に応じて必要なライセンス数が変動するもの", C61="（職員数をプルダウンから選択）"), "条件が不正です", IF(C60="職員数に応じて必要なライセンス数が変動しないもの", 2500000 + IF(C62="5事業所以上と連携する", 50000, 0), IF(C60="職員数に応じて必要なライセンス数が変動するもの", IF(C61="１名以上10名以下", 1000000, IF(C61="11名以上20名以下", 1500000, IF(C61="21名以上30名以下", 2000000, IF(C61="31名以上", 2500000, "条件が不正です")))) + IF(C62="5事業所以上と連携する", 50000, 0), "条件が不正です")))))</f>
        <v>2000000</v>
      </c>
      <c r="L60" s="334">
        <f>MIN(J60:K60)</f>
        <v>2000000</v>
      </c>
      <c r="N60" s="210"/>
    </row>
    <row r="61" spans="2:14" ht="21.95" customHeight="1" x14ac:dyDescent="0.4">
      <c r="B61" s="337"/>
      <c r="C61" s="144" t="s">
        <v>27</v>
      </c>
      <c r="D61" s="314"/>
      <c r="E61" s="371"/>
      <c r="F61" s="320"/>
      <c r="G61" s="377"/>
      <c r="H61" s="326"/>
      <c r="I61" s="317"/>
      <c r="J61" s="329"/>
      <c r="K61" s="332"/>
      <c r="L61" s="335"/>
    </row>
    <row r="62" spans="2:14" ht="22.5" customHeight="1" thickBot="1" x14ac:dyDescent="0.45">
      <c r="B62" s="338"/>
      <c r="C62" s="211" t="s">
        <v>156</v>
      </c>
      <c r="D62" s="315"/>
      <c r="E62" s="372"/>
      <c r="F62" s="321"/>
      <c r="G62" s="378"/>
      <c r="H62" s="327"/>
      <c r="I62" s="318"/>
      <c r="J62" s="330"/>
      <c r="K62" s="333"/>
      <c r="L62" s="336"/>
    </row>
    <row r="63" spans="2:14" ht="21" customHeight="1" thickBot="1" x14ac:dyDescent="0.45">
      <c r="B63" s="145" t="s">
        <v>10</v>
      </c>
      <c r="C63" s="146"/>
      <c r="D63" s="147"/>
      <c r="E63" s="147"/>
      <c r="F63" s="148"/>
      <c r="G63" s="149"/>
      <c r="H63" s="150"/>
      <c r="I63" s="150"/>
      <c r="J63" s="42"/>
      <c r="K63" s="41"/>
      <c r="L63" s="43"/>
    </row>
    <row r="64" spans="2:14" ht="21.6" customHeight="1" thickTop="1" x14ac:dyDescent="0.4">
      <c r="B64" s="151"/>
      <c r="C64" s="115" t="s">
        <v>2</v>
      </c>
      <c r="D64" s="152" t="s">
        <v>40</v>
      </c>
      <c r="E64" s="117"/>
      <c r="F64" s="118"/>
      <c r="G64" s="120"/>
      <c r="H64" s="153" t="s">
        <v>157</v>
      </c>
      <c r="I64" s="154" t="s">
        <v>157</v>
      </c>
      <c r="J64" s="1">
        <f>ROUNDDOWN(SUM(G64:I64)/4*3,-3)</f>
        <v>0</v>
      </c>
      <c r="K64" s="2">
        <f t="shared" ref="K64:K70" si="5">F64*1000000</f>
        <v>0</v>
      </c>
      <c r="L64" s="212">
        <f t="shared" ref="L64:L70" si="6">MIN(J64:K64)</f>
        <v>0</v>
      </c>
    </row>
    <row r="65" spans="2:12" ht="33" x14ac:dyDescent="0.4">
      <c r="B65" s="151"/>
      <c r="C65" s="124" t="s">
        <v>3</v>
      </c>
      <c r="D65" s="128" t="s">
        <v>40</v>
      </c>
      <c r="E65" s="45"/>
      <c r="F65" s="46"/>
      <c r="G65" s="126"/>
      <c r="H65" s="155" t="s">
        <v>157</v>
      </c>
      <c r="I65" s="156" t="s">
        <v>157</v>
      </c>
      <c r="J65" s="4">
        <f t="shared" ref="J65:J70" si="7">ROUNDDOWN(SUM(G65:I65)/4*3,-3)</f>
        <v>0</v>
      </c>
      <c r="K65" s="5">
        <f t="shared" si="5"/>
        <v>0</v>
      </c>
      <c r="L65" s="19">
        <f t="shared" si="6"/>
        <v>0</v>
      </c>
    </row>
    <row r="66" spans="2:12" ht="33" x14ac:dyDescent="0.4">
      <c r="B66" s="151"/>
      <c r="C66" s="124" t="s">
        <v>4</v>
      </c>
      <c r="D66" s="128" t="s">
        <v>40</v>
      </c>
      <c r="E66" s="45"/>
      <c r="F66" s="46"/>
      <c r="G66" s="126"/>
      <c r="H66" s="155" t="s">
        <v>157</v>
      </c>
      <c r="I66" s="156" t="s">
        <v>157</v>
      </c>
      <c r="J66" s="4">
        <f t="shared" si="7"/>
        <v>0</v>
      </c>
      <c r="K66" s="5">
        <f t="shared" si="5"/>
        <v>0</v>
      </c>
      <c r="L66" s="19">
        <f t="shared" si="6"/>
        <v>0</v>
      </c>
    </row>
    <row r="67" spans="2:12" ht="42.75" customHeight="1" x14ac:dyDescent="0.4">
      <c r="B67" s="151"/>
      <c r="C67" s="124" t="s">
        <v>118</v>
      </c>
      <c r="D67" s="128" t="s">
        <v>40</v>
      </c>
      <c r="E67" s="45"/>
      <c r="F67" s="46"/>
      <c r="G67" s="126"/>
      <c r="H67" s="155" t="s">
        <v>157</v>
      </c>
      <c r="I67" s="156" t="s">
        <v>157</v>
      </c>
      <c r="J67" s="4">
        <f t="shared" si="7"/>
        <v>0</v>
      </c>
      <c r="K67" s="5">
        <f t="shared" si="5"/>
        <v>0</v>
      </c>
      <c r="L67" s="19">
        <f t="shared" si="6"/>
        <v>0</v>
      </c>
    </row>
    <row r="68" spans="2:12" ht="21.95" customHeight="1" x14ac:dyDescent="0.4">
      <c r="B68" s="151"/>
      <c r="C68" s="124" t="s">
        <v>5</v>
      </c>
      <c r="D68" s="128" t="s">
        <v>237</v>
      </c>
      <c r="E68" s="45" t="s">
        <v>243</v>
      </c>
      <c r="F68" s="46">
        <v>1</v>
      </c>
      <c r="G68" s="126">
        <v>800000</v>
      </c>
      <c r="H68" s="155" t="s">
        <v>157</v>
      </c>
      <c r="I68" s="156" t="s">
        <v>157</v>
      </c>
      <c r="J68" s="4">
        <f t="shared" si="7"/>
        <v>600000</v>
      </c>
      <c r="K68" s="5">
        <f t="shared" si="5"/>
        <v>1000000</v>
      </c>
      <c r="L68" s="19">
        <f t="shared" si="6"/>
        <v>600000</v>
      </c>
    </row>
    <row r="69" spans="2:12" ht="21.95" customHeight="1" x14ac:dyDescent="0.4">
      <c r="B69" s="151"/>
      <c r="C69" s="124" t="s">
        <v>6</v>
      </c>
      <c r="D69" s="128" t="s">
        <v>40</v>
      </c>
      <c r="E69" s="45"/>
      <c r="F69" s="46"/>
      <c r="G69" s="126"/>
      <c r="H69" s="155" t="s">
        <v>157</v>
      </c>
      <c r="I69" s="156" t="s">
        <v>157</v>
      </c>
      <c r="J69" s="4">
        <f t="shared" si="7"/>
        <v>0</v>
      </c>
      <c r="K69" s="5">
        <f t="shared" si="5"/>
        <v>0</v>
      </c>
      <c r="L69" s="19">
        <f t="shared" si="6"/>
        <v>0</v>
      </c>
    </row>
    <row r="70" spans="2:12" ht="21.95" customHeight="1" thickBot="1" x14ac:dyDescent="0.45">
      <c r="B70" s="157"/>
      <c r="C70" s="131" t="s">
        <v>8</v>
      </c>
      <c r="D70" s="132" t="s">
        <v>40</v>
      </c>
      <c r="E70" s="133"/>
      <c r="F70" s="134"/>
      <c r="G70" s="136"/>
      <c r="H70" s="158" t="s">
        <v>157</v>
      </c>
      <c r="I70" s="159" t="s">
        <v>157</v>
      </c>
      <c r="J70" s="213">
        <f t="shared" si="7"/>
        <v>0</v>
      </c>
      <c r="K70" s="6">
        <f t="shared" si="5"/>
        <v>0</v>
      </c>
      <c r="L70" s="20">
        <f t="shared" si="6"/>
        <v>0</v>
      </c>
    </row>
    <row r="71" spans="2:12" ht="36" customHeight="1" thickTop="1" thickBot="1" x14ac:dyDescent="0.45">
      <c r="B71" s="160" t="s">
        <v>9</v>
      </c>
      <c r="C71" s="161"/>
      <c r="D71" s="161"/>
      <c r="E71" s="162"/>
      <c r="F71" s="162"/>
      <c r="G71" s="163">
        <f>SUBTOTAL(9,G46:G58,G60:G61,G64:G70)</f>
        <v>3800000</v>
      </c>
      <c r="H71" s="164"/>
      <c r="I71" s="164"/>
      <c r="J71" s="214"/>
      <c r="K71" s="165"/>
      <c r="L71" s="166">
        <f>ROUNDDOWN((SUBTOTAL(9,L46:L58,L60:L61,L64:L70)),-3)</f>
        <v>2600000</v>
      </c>
    </row>
    <row r="72" spans="2:12" x14ac:dyDescent="0.4">
      <c r="L72" s="167"/>
    </row>
    <row r="73" spans="2:12" x14ac:dyDescent="0.4">
      <c r="L73" s="167"/>
    </row>
    <row r="74" spans="2:12" ht="27.6" customHeight="1" thickBot="1" x14ac:dyDescent="0.45">
      <c r="B74" s="104" t="s">
        <v>20</v>
      </c>
      <c r="C74" s="168"/>
      <c r="D74" s="168"/>
    </row>
    <row r="75" spans="2:12" ht="41.45" customHeight="1" thickBot="1" x14ac:dyDescent="0.45">
      <c r="H75" s="311" t="s">
        <v>41</v>
      </c>
      <c r="I75" s="312"/>
      <c r="L75" s="105" t="s">
        <v>21</v>
      </c>
    </row>
    <row r="76" spans="2:12" ht="45.75" customHeight="1" thickBot="1" x14ac:dyDescent="0.45">
      <c r="B76" s="309" t="s">
        <v>43</v>
      </c>
      <c r="C76" s="310"/>
      <c r="D76" s="200" t="s">
        <v>37</v>
      </c>
      <c r="E76" s="169" t="s">
        <v>14</v>
      </c>
      <c r="F76" s="170" t="s">
        <v>36</v>
      </c>
      <c r="G76" s="26" t="s">
        <v>153</v>
      </c>
      <c r="H76" s="206" t="s">
        <v>154</v>
      </c>
      <c r="I76" s="34" t="s">
        <v>155</v>
      </c>
      <c r="J76" s="109" t="s">
        <v>42</v>
      </c>
      <c r="K76" s="171" t="s">
        <v>105</v>
      </c>
      <c r="L76" s="172" t="s">
        <v>18</v>
      </c>
    </row>
    <row r="77" spans="2:12" ht="30" customHeight="1" thickTop="1" thickBot="1" x14ac:dyDescent="0.45">
      <c r="B77" s="173" t="s">
        <v>158</v>
      </c>
      <c r="C77" s="174"/>
      <c r="D77" s="175" t="s">
        <v>40</v>
      </c>
      <c r="E77" s="176"/>
      <c r="F77" s="177" t="s">
        <v>119</v>
      </c>
      <c r="G77" s="215"/>
      <c r="H77" s="346"/>
      <c r="I77" s="346"/>
      <c r="J77" s="216"/>
      <c r="K77" s="217"/>
      <c r="L77" s="218"/>
    </row>
    <row r="78" spans="2:12" ht="30" customHeight="1" thickTop="1" thickBot="1" x14ac:dyDescent="0.45">
      <c r="B78" s="178" t="s">
        <v>159</v>
      </c>
      <c r="C78" s="179"/>
      <c r="D78" s="180"/>
      <c r="E78" s="180"/>
      <c r="F78" s="33"/>
      <c r="G78" s="180"/>
      <c r="H78" s="347"/>
      <c r="I78" s="349"/>
      <c r="J78" s="219"/>
      <c r="K78" s="36"/>
      <c r="L78" s="220"/>
    </row>
    <row r="79" spans="2:12" ht="30" customHeight="1" thickTop="1" x14ac:dyDescent="0.4">
      <c r="B79" s="32"/>
      <c r="C79" s="181" t="s">
        <v>160</v>
      </c>
      <c r="D79" s="182" t="s">
        <v>40</v>
      </c>
      <c r="E79" s="183"/>
      <c r="F79" s="183"/>
      <c r="G79" s="221"/>
      <c r="H79" s="347"/>
      <c r="I79" s="347"/>
      <c r="J79" s="222"/>
      <c r="K79" s="35"/>
      <c r="L79" s="38"/>
    </row>
    <row r="80" spans="2:12" ht="30" customHeight="1" x14ac:dyDescent="0.4">
      <c r="B80" s="32"/>
      <c r="C80" s="184" t="s">
        <v>160</v>
      </c>
      <c r="D80" s="185" t="s">
        <v>40</v>
      </c>
      <c r="E80" s="74"/>
      <c r="F80" s="74"/>
      <c r="G80" s="223"/>
      <c r="H80" s="347"/>
      <c r="I80" s="347"/>
      <c r="J80" s="222"/>
      <c r="K80" s="35"/>
      <c r="L80" s="38"/>
    </row>
    <row r="81" spans="2:12" ht="30" customHeight="1" x14ac:dyDescent="0.4">
      <c r="B81" s="32"/>
      <c r="C81" s="184" t="s">
        <v>160</v>
      </c>
      <c r="D81" s="185" t="s">
        <v>40</v>
      </c>
      <c r="E81" s="74"/>
      <c r="F81" s="74"/>
      <c r="G81" s="223"/>
      <c r="H81" s="347"/>
      <c r="I81" s="347"/>
      <c r="J81" s="222"/>
      <c r="K81" s="35"/>
      <c r="L81" s="38"/>
    </row>
    <row r="82" spans="2:12" ht="30" customHeight="1" x14ac:dyDescent="0.4">
      <c r="B82" s="32"/>
      <c r="C82" s="184" t="s">
        <v>160</v>
      </c>
      <c r="D82" s="185" t="s">
        <v>40</v>
      </c>
      <c r="E82" s="74"/>
      <c r="F82" s="74"/>
      <c r="G82" s="223"/>
      <c r="H82" s="347"/>
      <c r="I82" s="347"/>
      <c r="J82" s="222"/>
      <c r="K82" s="35"/>
      <c r="L82" s="38"/>
    </row>
    <row r="83" spans="2:12" ht="30" customHeight="1" x14ac:dyDescent="0.4">
      <c r="B83" s="32"/>
      <c r="C83" s="184" t="s">
        <v>160</v>
      </c>
      <c r="D83" s="185" t="s">
        <v>40</v>
      </c>
      <c r="E83" s="74"/>
      <c r="F83" s="74"/>
      <c r="G83" s="223"/>
      <c r="H83" s="347"/>
      <c r="I83" s="347"/>
      <c r="J83" s="222"/>
      <c r="K83" s="35"/>
      <c r="L83" s="38"/>
    </row>
    <row r="84" spans="2:12" ht="30" customHeight="1" x14ac:dyDescent="0.4">
      <c r="B84" s="32"/>
      <c r="C84" s="184" t="s">
        <v>160</v>
      </c>
      <c r="D84" s="185" t="s">
        <v>40</v>
      </c>
      <c r="E84" s="74"/>
      <c r="F84" s="74"/>
      <c r="G84" s="223"/>
      <c r="H84" s="347"/>
      <c r="I84" s="347"/>
      <c r="J84" s="222"/>
      <c r="K84" s="35"/>
      <c r="L84" s="38"/>
    </row>
    <row r="85" spans="2:12" ht="30" customHeight="1" x14ac:dyDescent="0.4">
      <c r="B85" s="32"/>
      <c r="C85" s="186" t="s">
        <v>160</v>
      </c>
      <c r="D85" s="187" t="s">
        <v>40</v>
      </c>
      <c r="E85" s="57"/>
      <c r="F85" s="57"/>
      <c r="G85" s="224"/>
      <c r="H85" s="347"/>
      <c r="I85" s="347"/>
      <c r="J85" s="225"/>
      <c r="K85" s="36"/>
      <c r="L85" s="39"/>
    </row>
    <row r="86" spans="2:12" ht="30" customHeight="1" thickBot="1" x14ac:dyDescent="0.45">
      <c r="B86" s="32"/>
      <c r="C86" s="188" t="s">
        <v>160</v>
      </c>
      <c r="D86" s="189" t="s">
        <v>40</v>
      </c>
      <c r="E86" s="190"/>
      <c r="F86" s="190"/>
      <c r="G86" s="226"/>
      <c r="H86" s="348"/>
      <c r="I86" s="348"/>
      <c r="J86" s="227"/>
      <c r="K86" s="37"/>
      <c r="L86" s="191"/>
    </row>
    <row r="87" spans="2:12" ht="30.75" customHeight="1" thickTop="1" thickBot="1" x14ac:dyDescent="0.45">
      <c r="B87" s="192" t="s">
        <v>9</v>
      </c>
      <c r="C87" s="193"/>
      <c r="D87" s="161"/>
      <c r="E87" s="162"/>
      <c r="F87" s="12"/>
      <c r="G87" s="163">
        <f>SUBTOTAL(9,G77,G79:G86)</f>
        <v>0</v>
      </c>
      <c r="H87" s="12">
        <f>H77</f>
        <v>0</v>
      </c>
      <c r="I87" s="12">
        <f>I77</f>
        <v>0</v>
      </c>
      <c r="J87" s="11">
        <f>ROUNDDOWN(SUM(G87:I87)/4*3,-3)</f>
        <v>0</v>
      </c>
      <c r="K87" s="195">
        <v>10000000</v>
      </c>
      <c r="L87" s="166">
        <f>MIN(J87:K87)</f>
        <v>0</v>
      </c>
    </row>
    <row r="90" spans="2:12" ht="27.6" customHeight="1" thickBot="1" x14ac:dyDescent="0.45">
      <c r="B90" s="104" t="s">
        <v>55</v>
      </c>
      <c r="C90" s="168"/>
      <c r="D90" s="168"/>
    </row>
    <row r="91" spans="2:12" ht="37.9" customHeight="1" thickTop="1" thickBot="1" x14ac:dyDescent="0.45">
      <c r="K91" s="228" t="s">
        <v>161</v>
      </c>
      <c r="L91" s="229"/>
    </row>
    <row r="92" spans="2:12" ht="30" customHeight="1" thickTop="1" thickBot="1" x14ac:dyDescent="0.45">
      <c r="B92" s="350" t="s">
        <v>60</v>
      </c>
      <c r="C92" s="351"/>
      <c r="D92" s="230" t="s">
        <v>37</v>
      </c>
      <c r="E92" s="107" t="s">
        <v>53</v>
      </c>
      <c r="F92" s="108" t="s">
        <v>54</v>
      </c>
      <c r="G92" s="196" t="s">
        <v>42</v>
      </c>
      <c r="H92" s="171" t="s">
        <v>105</v>
      </c>
      <c r="I92" s="172" t="s">
        <v>18</v>
      </c>
      <c r="K92" s="231" t="s">
        <v>162</v>
      </c>
      <c r="L92" s="232"/>
    </row>
    <row r="93" spans="2:12" ht="25.15" customHeight="1" thickTop="1" x14ac:dyDescent="0.4">
      <c r="B93" s="233" t="s">
        <v>85</v>
      </c>
      <c r="C93" s="234"/>
      <c r="D93" s="352" t="s">
        <v>40</v>
      </c>
      <c r="E93" s="355"/>
      <c r="F93" s="358"/>
      <c r="G93" s="361">
        <f>ROUNDDOWN(F93/4*3,-3)</f>
        <v>0</v>
      </c>
      <c r="H93" s="364">
        <v>450000</v>
      </c>
      <c r="I93" s="367">
        <f>MIN(G93,H93)</f>
        <v>0</v>
      </c>
      <c r="K93" s="339">
        <f>L71+L87+I96</f>
        <v>2600000</v>
      </c>
      <c r="L93" s="340"/>
    </row>
    <row r="94" spans="2:12" ht="25.15" customHeight="1" x14ac:dyDescent="0.4">
      <c r="B94" s="235" t="s">
        <v>86</v>
      </c>
      <c r="C94" s="236"/>
      <c r="D94" s="353"/>
      <c r="E94" s="356"/>
      <c r="F94" s="359"/>
      <c r="G94" s="362"/>
      <c r="H94" s="365"/>
      <c r="I94" s="368"/>
      <c r="K94" s="341"/>
      <c r="L94" s="340"/>
    </row>
    <row r="95" spans="2:12" ht="25.15" customHeight="1" thickBot="1" x14ac:dyDescent="0.45">
      <c r="B95" s="237" t="s">
        <v>87</v>
      </c>
      <c r="C95" s="238"/>
      <c r="D95" s="354"/>
      <c r="E95" s="357"/>
      <c r="F95" s="360"/>
      <c r="G95" s="363"/>
      <c r="H95" s="366"/>
      <c r="I95" s="368"/>
      <c r="K95" s="341"/>
      <c r="L95" s="340"/>
    </row>
    <row r="96" spans="2:12" ht="31.5" customHeight="1" thickTop="1" thickBot="1" x14ac:dyDescent="0.45">
      <c r="B96" s="344" t="s">
        <v>9</v>
      </c>
      <c r="C96" s="345"/>
      <c r="D96" s="162"/>
      <c r="E96" s="162"/>
      <c r="F96" s="239">
        <f>F93</f>
        <v>0</v>
      </c>
      <c r="G96" s="194"/>
      <c r="H96" s="197"/>
      <c r="I96" s="166">
        <f>I93</f>
        <v>0</v>
      </c>
      <c r="K96" s="342"/>
      <c r="L96" s="343"/>
    </row>
  </sheetData>
  <mergeCells count="31">
    <mergeCell ref="K93:L96"/>
    <mergeCell ref="B96:C96"/>
    <mergeCell ref="H77:H86"/>
    <mergeCell ref="I77:I86"/>
    <mergeCell ref="B92:C92"/>
    <mergeCell ref="D93:D95"/>
    <mergeCell ref="E93:E95"/>
    <mergeCell ref="F93:F95"/>
    <mergeCell ref="G93:G95"/>
    <mergeCell ref="H93:H95"/>
    <mergeCell ref="I93:I95"/>
    <mergeCell ref="J60:J62"/>
    <mergeCell ref="K60:K62"/>
    <mergeCell ref="L60:L62"/>
    <mergeCell ref="B61:B62"/>
    <mergeCell ref="H75:I75"/>
    <mergeCell ref="B76:C76"/>
    <mergeCell ref="H43:I43"/>
    <mergeCell ref="B44:C44"/>
    <mergeCell ref="D60:D62"/>
    <mergeCell ref="E60:E62"/>
    <mergeCell ref="F60:F62"/>
    <mergeCell ref="G60:G62"/>
    <mergeCell ref="H60:H62"/>
    <mergeCell ref="I60:I62"/>
    <mergeCell ref="E38:E40"/>
    <mergeCell ref="B30:C30"/>
    <mergeCell ref="B33:C33"/>
    <mergeCell ref="A38:B40"/>
    <mergeCell ref="C38:C40"/>
    <mergeCell ref="D38:D40"/>
  </mergeCells>
  <phoneticPr fontId="2"/>
  <conditionalFormatting sqref="C62">
    <cfRule type="expression" dxfId="99" priority="10">
      <formula>$E$38="介護予防認知症対応型共同生活介護"</formula>
    </cfRule>
    <cfRule type="expression" dxfId="98" priority="11">
      <formula>$E$38="介護予防特定施設入居者生活介護"</formula>
    </cfRule>
    <cfRule type="expression" dxfId="97" priority="12">
      <formula>$E$38="介護医療院"</formula>
    </cfRule>
    <cfRule type="expression" dxfId="96" priority="13">
      <formula>$E$38="軽費老人ホーム"</formula>
    </cfRule>
    <cfRule type="expression" dxfId="95" priority="14">
      <formula>$E$38="養護老人ホーム"</formula>
    </cfRule>
    <cfRule type="expression" dxfId="94" priority="15">
      <formula>$E$38="複合型サービス（看護小規模多機能型居宅介護）"</formula>
    </cfRule>
    <cfRule type="expression" dxfId="93" priority="16">
      <formula>$E$38="認知症対応型共同生活介護"</formula>
    </cfRule>
    <cfRule type="expression" dxfId="92" priority="17">
      <formula>$E$38="地域密着型特定施設入居者生活介護"</formula>
    </cfRule>
    <cfRule type="expression" dxfId="91" priority="18">
      <formula>$E$38="特定施設入居者生活介護"</formula>
    </cfRule>
    <cfRule type="expression" dxfId="90" priority="19">
      <formula>$E$38="介護老人保健施設"</formula>
    </cfRule>
    <cfRule type="expression" dxfId="89" priority="20">
      <formula>$E$38="介護老人福祉施設"</formula>
    </cfRule>
  </conditionalFormatting>
  <conditionalFormatting sqref="C61">
    <cfRule type="expression" dxfId="88" priority="9">
      <formula>$C$60="職員数に応じて必要なライセンス数が変動しないもの"</formula>
    </cfRule>
  </conditionalFormatting>
  <conditionalFormatting sqref="F79">
    <cfRule type="expression" dxfId="87" priority="8">
      <formula>$C$79="介護業務支援"</formula>
    </cfRule>
  </conditionalFormatting>
  <conditionalFormatting sqref="F80">
    <cfRule type="expression" dxfId="86" priority="7">
      <formula>$C$80="介護業務支援"</formula>
    </cfRule>
  </conditionalFormatting>
  <conditionalFormatting sqref="F81">
    <cfRule type="expression" dxfId="85" priority="6">
      <formula>$C$81="介護業務支援"</formula>
    </cfRule>
  </conditionalFormatting>
  <conditionalFormatting sqref="F82">
    <cfRule type="expression" dxfId="84" priority="5">
      <formula>$C$82="介護業務支援"</formula>
    </cfRule>
  </conditionalFormatting>
  <conditionalFormatting sqref="F83">
    <cfRule type="expression" dxfId="83" priority="4">
      <formula>$C$83="介護業務支援"</formula>
    </cfRule>
  </conditionalFormatting>
  <conditionalFormatting sqref="F84">
    <cfRule type="expression" dxfId="82" priority="3">
      <formula>$C$84="介護業務支援"</formula>
    </cfRule>
  </conditionalFormatting>
  <conditionalFormatting sqref="F85">
    <cfRule type="expression" dxfId="81" priority="2">
      <formula>$C$85="介護業務支援"</formula>
    </cfRule>
  </conditionalFormatting>
  <conditionalFormatting sqref="F86">
    <cfRule type="expression" dxfId="80" priority="1">
      <formula>$C$86="介護業務支援"</formula>
    </cfRule>
  </conditionalFormatting>
  <dataValidations count="2">
    <dataValidation type="whole" allowBlank="1" showInputMessage="1" showErrorMessage="1" sqref="F79:F86 F64:F70 F46:F58" xr:uid="{16554CEA-F315-4019-9320-424EFBD49332}">
      <formula1>1</formula1>
      <formula2>1000</formula2>
    </dataValidation>
    <dataValidation type="whole" operator="greaterThanOrEqual" allowBlank="1" showInputMessage="1" showErrorMessage="1" sqref="F93:F95" xr:uid="{82E14EA1-EC1D-41F5-A020-D06C13F13692}">
      <formula1>1</formula1>
    </dataValidation>
  </dataValidations>
  <pageMargins left="0.25" right="0.25" top="0.75" bottom="0.75" header="0.3" footer="0.3"/>
  <pageSetup paperSize="9" scale="45" fitToHeight="0" orientation="landscape" r:id="rId1"/>
  <rowBreaks count="1" manualBreakCount="1">
    <brk id="71" max="12" man="1"/>
  </rowBreaks>
  <drawing r:id="rId2"/>
  <extLst>
    <ext xmlns:x14="http://schemas.microsoft.com/office/spreadsheetml/2009/9/main" uri="{CCE6A557-97BC-4b89-ADB6-D9C93CAAB3DF}">
      <x14:dataValidations xmlns:xm="http://schemas.microsoft.com/office/excel/2006/main" count="7">
        <x14:dataValidation type="list" allowBlank="1" showInputMessage="1" showErrorMessage="1" xr:uid="{9D689237-2E3B-469D-AA1D-111FECF44042}">
          <x14:formula1>
            <xm:f>さわらないでください。!$D$3:$D$5</xm:f>
          </x14:formula1>
          <xm:sqref>C60</xm:sqref>
        </x14:dataValidation>
        <x14:dataValidation type="list" allowBlank="1" showInputMessage="1" showErrorMessage="1" xr:uid="{AE633059-75C4-4537-B782-72B5A25CD85A}">
          <x14:formula1>
            <xm:f>さわらないでください。!$E$3:$E$7</xm:f>
          </x14:formula1>
          <xm:sqref>C61</xm:sqref>
        </x14:dataValidation>
        <x14:dataValidation type="list" allowBlank="1" showInputMessage="1" showErrorMessage="1" xr:uid="{ACABA23D-A958-4DE7-B2DD-7F5503F314E5}">
          <x14:formula1>
            <xm:f>さわらないでください。!$G$3:$G$5</xm:f>
          </x14:formula1>
          <xm:sqref>B30 B33</xm:sqref>
        </x14:dataValidation>
        <x14:dataValidation type="list" allowBlank="1" showInputMessage="1" showErrorMessage="1" xr:uid="{0D1F15EA-BA0A-4599-80A7-9004595F1DCE}">
          <x14:formula1>
            <xm:f>さわらないでください。!$H$3:$H$4</xm:f>
          </x14:formula1>
          <xm:sqref>D93:D95 D64:D70 D79:D86 D77 D60:D61 D46:D58</xm:sqref>
        </x14:dataValidation>
        <x14:dataValidation type="list" allowBlank="1" showInputMessage="1" showErrorMessage="1" xr:uid="{2F966659-97D4-4622-A8D5-E4D7CDAA529B}">
          <x14:formula1>
            <xm:f>さわらないでください。!$F$3:$F$4</xm:f>
          </x14:formula1>
          <xm:sqref>C62</xm:sqref>
        </x14:dataValidation>
        <x14:dataValidation type="list" allowBlank="1" showInputMessage="1" showErrorMessage="1" xr:uid="{2FFE6EE2-D826-48D7-9CB6-4E0FEB3F8733}">
          <x14:formula1>
            <xm:f>さわらないでください。!$K$3:$K$56</xm:f>
          </x14:formula1>
          <xm:sqref>E38:E40</xm:sqref>
        </x14:dataValidation>
        <x14:dataValidation type="list" allowBlank="1" showInputMessage="1" showErrorMessage="1" xr:uid="{0101D6FA-54AB-4A71-BDBB-9E4E9276C4DE}">
          <x14:formula1>
            <xm:f>さわらないでください。!$C$3:$C$13</xm:f>
          </x14:formula1>
          <xm:sqref>C79:C86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DF69C9-F202-4D35-840C-30944809452A}">
  <sheetPr>
    <tabColor rgb="FFCFCCFC"/>
    <pageSetUpPr fitToPage="1"/>
  </sheetPr>
  <dimension ref="B19:I44"/>
  <sheetViews>
    <sheetView showGridLines="0" view="pageBreakPreview" zoomScale="70" zoomScaleNormal="85" zoomScaleSheetLayoutView="70" workbookViewId="0">
      <selection activeCell="D25" sqref="D25"/>
    </sheetView>
  </sheetViews>
  <sheetFormatPr defaultColWidth="8.75" defaultRowHeight="15.75" x14ac:dyDescent="0.4"/>
  <cols>
    <col min="1" max="1" width="3.25" style="17" customWidth="1"/>
    <col min="2" max="2" width="25.375" style="17" customWidth="1"/>
    <col min="3" max="3" width="16.5" style="17" customWidth="1"/>
    <col min="4" max="4" width="17.5" style="17" customWidth="1"/>
    <col min="5" max="5" width="27.75" style="17" customWidth="1"/>
    <col min="6" max="6" width="19.875" style="17" customWidth="1"/>
    <col min="7" max="7" width="29.625" style="17" customWidth="1"/>
    <col min="8" max="8" width="18.75" style="17" customWidth="1"/>
    <col min="9" max="9" width="24.125" style="17" customWidth="1"/>
    <col min="10" max="10" width="5" style="17" customWidth="1"/>
    <col min="11" max="16384" width="8.75" style="17"/>
  </cols>
  <sheetData>
    <row r="19" spans="2:5" ht="28.5" x14ac:dyDescent="0.4">
      <c r="B19" s="16" t="s">
        <v>163</v>
      </c>
      <c r="C19" s="16"/>
      <c r="D19" s="16"/>
    </row>
    <row r="20" spans="2:5" ht="28.5" customHeight="1" x14ac:dyDescent="0.4">
      <c r="B20" s="369" t="s">
        <v>164</v>
      </c>
      <c r="C20" s="369"/>
      <c r="D20" s="369"/>
      <c r="E20" s="369"/>
    </row>
    <row r="21" spans="2:5" ht="23.25" customHeight="1" x14ac:dyDescent="0.4">
      <c r="B21" s="369"/>
      <c r="C21" s="369"/>
      <c r="D21" s="369"/>
      <c r="E21" s="369"/>
    </row>
    <row r="22" spans="2:5" ht="20.25" thickBot="1" x14ac:dyDescent="0.45">
      <c r="B22" s="17" t="s">
        <v>165</v>
      </c>
      <c r="E22" s="40"/>
    </row>
    <row r="23" spans="2:5" ht="32.25" thickBot="1" x14ac:dyDescent="0.45">
      <c r="B23" s="7" t="s">
        <v>44</v>
      </c>
      <c r="C23" s="8" t="s">
        <v>37</v>
      </c>
      <c r="D23" s="13" t="s">
        <v>166</v>
      </c>
      <c r="E23" s="199" t="s">
        <v>167</v>
      </c>
    </row>
    <row r="24" spans="2:5" x14ac:dyDescent="0.4">
      <c r="B24" s="58" t="s">
        <v>0</v>
      </c>
      <c r="C24" s="59" t="s">
        <v>237</v>
      </c>
      <c r="D24" s="60" t="s">
        <v>274</v>
      </c>
      <c r="E24" s="61">
        <v>40000</v>
      </c>
    </row>
    <row r="25" spans="2:5" ht="31.5" x14ac:dyDescent="0.4">
      <c r="B25" s="58" t="s">
        <v>49</v>
      </c>
      <c r="C25" s="59" t="s">
        <v>40</v>
      </c>
      <c r="D25" s="62"/>
      <c r="E25" s="63"/>
    </row>
    <row r="26" spans="2:5" ht="31.5" x14ac:dyDescent="0.4">
      <c r="B26" s="64" t="s">
        <v>49</v>
      </c>
      <c r="C26" s="65" t="s">
        <v>40</v>
      </c>
      <c r="D26" s="66"/>
      <c r="E26" s="67"/>
    </row>
    <row r="27" spans="2:5" ht="31.5" x14ac:dyDescent="0.4">
      <c r="B27" s="64" t="s">
        <v>49</v>
      </c>
      <c r="C27" s="65" t="s">
        <v>40</v>
      </c>
      <c r="D27" s="66"/>
      <c r="E27" s="67"/>
    </row>
    <row r="28" spans="2:5" ht="32.25" thickBot="1" x14ac:dyDescent="0.45">
      <c r="B28" s="64" t="s">
        <v>49</v>
      </c>
      <c r="C28" s="65" t="s">
        <v>40</v>
      </c>
      <c r="D28" s="66"/>
      <c r="E28" s="67"/>
    </row>
    <row r="29" spans="2:5" ht="16.5" thickBot="1" x14ac:dyDescent="0.45">
      <c r="B29" s="21" t="s">
        <v>9</v>
      </c>
      <c r="C29" s="11"/>
      <c r="D29" s="22"/>
      <c r="E29" s="23">
        <f>SUBTOTAL(9,E24:E28)</f>
        <v>40000</v>
      </c>
    </row>
    <row r="33" spans="2:9" ht="28.5" x14ac:dyDescent="0.4">
      <c r="B33" s="16" t="s">
        <v>168</v>
      </c>
      <c r="C33" s="16"/>
      <c r="D33" s="16"/>
    </row>
    <row r="34" spans="2:9" ht="26.45" customHeight="1" thickBot="1" x14ac:dyDescent="0.45">
      <c r="B34" s="17" t="s">
        <v>169</v>
      </c>
      <c r="I34" s="40" t="s">
        <v>21</v>
      </c>
    </row>
    <row r="35" spans="2:9" ht="32.25" thickBot="1" x14ac:dyDescent="0.45">
      <c r="B35" s="7" t="s">
        <v>44</v>
      </c>
      <c r="C35" s="8" t="s">
        <v>170</v>
      </c>
      <c r="D35" s="8" t="s">
        <v>37</v>
      </c>
      <c r="E35" s="8" t="s">
        <v>171</v>
      </c>
      <c r="F35" s="9" t="s">
        <v>172</v>
      </c>
      <c r="G35" s="9" t="s">
        <v>173</v>
      </c>
      <c r="H35" s="9" t="s">
        <v>174</v>
      </c>
      <c r="I35" s="10" t="s">
        <v>32</v>
      </c>
    </row>
    <row r="36" spans="2:9" ht="31.5" x14ac:dyDescent="0.4">
      <c r="B36" s="58" t="s">
        <v>50</v>
      </c>
      <c r="C36" s="74" t="s">
        <v>46</v>
      </c>
      <c r="D36" s="59" t="s">
        <v>40</v>
      </c>
      <c r="E36" s="74"/>
      <c r="F36" s="74"/>
      <c r="G36" s="74"/>
      <c r="H36" s="75">
        <v>133333</v>
      </c>
      <c r="I36" s="24">
        <f>F36*MIN(G36, H36)</f>
        <v>0</v>
      </c>
    </row>
    <row r="37" spans="2:9" ht="31.5" x14ac:dyDescent="0.4">
      <c r="B37" s="58" t="s">
        <v>50</v>
      </c>
      <c r="C37" s="74" t="s">
        <v>45</v>
      </c>
      <c r="D37" s="44" t="s">
        <v>40</v>
      </c>
      <c r="E37" s="74"/>
      <c r="F37" s="68"/>
      <c r="G37" s="68"/>
      <c r="H37" s="14">
        <v>133333</v>
      </c>
      <c r="I37" s="18">
        <f t="shared" ref="I37:I43" si="0">F37*MIN(G37, H37)</f>
        <v>0</v>
      </c>
    </row>
    <row r="38" spans="2:9" ht="31.5" x14ac:dyDescent="0.4">
      <c r="B38" s="64" t="s">
        <v>50</v>
      </c>
      <c r="C38" s="57" t="s">
        <v>45</v>
      </c>
      <c r="D38" s="48" t="s">
        <v>40</v>
      </c>
      <c r="E38" s="57"/>
      <c r="F38" s="47"/>
      <c r="G38" s="47"/>
      <c r="H38" s="3">
        <v>133333</v>
      </c>
      <c r="I38" s="19">
        <f t="shared" si="0"/>
        <v>0</v>
      </c>
    </row>
    <row r="39" spans="2:9" ht="31.5" x14ac:dyDescent="0.4">
      <c r="B39" s="64" t="s">
        <v>49</v>
      </c>
      <c r="C39" s="57" t="s">
        <v>45</v>
      </c>
      <c r="D39" s="48" t="s">
        <v>40</v>
      </c>
      <c r="E39" s="57"/>
      <c r="F39" s="47"/>
      <c r="G39" s="47"/>
      <c r="H39" s="3">
        <v>133333</v>
      </c>
      <c r="I39" s="19">
        <f t="shared" si="0"/>
        <v>0</v>
      </c>
    </row>
    <row r="40" spans="2:9" ht="31.5" x14ac:dyDescent="0.4">
      <c r="B40" s="64" t="s">
        <v>49</v>
      </c>
      <c r="C40" s="57" t="s">
        <v>45</v>
      </c>
      <c r="D40" s="48" t="s">
        <v>40</v>
      </c>
      <c r="E40" s="57"/>
      <c r="F40" s="47"/>
      <c r="G40" s="47"/>
      <c r="H40" s="3">
        <v>133333</v>
      </c>
      <c r="I40" s="19">
        <f t="shared" si="0"/>
        <v>0</v>
      </c>
    </row>
    <row r="41" spans="2:9" ht="31.5" x14ac:dyDescent="0.4">
      <c r="B41" s="64" t="s">
        <v>49</v>
      </c>
      <c r="C41" s="57" t="s">
        <v>45</v>
      </c>
      <c r="D41" s="69" t="s">
        <v>39</v>
      </c>
      <c r="E41" s="57"/>
      <c r="F41" s="47"/>
      <c r="G41" s="47"/>
      <c r="H41" s="3">
        <v>133333</v>
      </c>
      <c r="I41" s="19">
        <f t="shared" si="0"/>
        <v>0</v>
      </c>
    </row>
    <row r="42" spans="2:9" ht="31.5" x14ac:dyDescent="0.4">
      <c r="B42" s="64" t="s">
        <v>175</v>
      </c>
      <c r="C42" s="57" t="s">
        <v>45</v>
      </c>
      <c r="D42" s="69" t="s">
        <v>39</v>
      </c>
      <c r="E42" s="57"/>
      <c r="F42" s="47"/>
      <c r="G42" s="47"/>
      <c r="H42" s="3">
        <v>133333</v>
      </c>
      <c r="I42" s="19">
        <f t="shared" si="0"/>
        <v>0</v>
      </c>
    </row>
    <row r="43" spans="2:9" ht="32.25" thickBot="1" x14ac:dyDescent="0.45">
      <c r="B43" s="70" t="s">
        <v>49</v>
      </c>
      <c r="C43" s="71" t="s">
        <v>45</v>
      </c>
      <c r="D43" s="72" t="s">
        <v>39</v>
      </c>
      <c r="E43" s="71"/>
      <c r="F43" s="73"/>
      <c r="G43" s="73"/>
      <c r="H43" s="15">
        <v>133333</v>
      </c>
      <c r="I43" s="20">
        <f t="shared" si="0"/>
        <v>0</v>
      </c>
    </row>
    <row r="44" spans="2:9" ht="16.5" thickBot="1" x14ac:dyDescent="0.45">
      <c r="B44" s="21" t="s">
        <v>9</v>
      </c>
      <c r="C44" s="11"/>
      <c r="D44" s="11"/>
      <c r="E44" s="11"/>
      <c r="F44" s="11"/>
      <c r="G44" s="11"/>
      <c r="H44" s="11"/>
      <c r="I44" s="23">
        <f>SUBTOTAL(9,I36:I43)</f>
        <v>0</v>
      </c>
    </row>
  </sheetData>
  <mergeCells count="1">
    <mergeCell ref="B20:E21"/>
  </mergeCells>
  <phoneticPr fontId="2"/>
  <dataValidations count="2">
    <dataValidation type="whole" allowBlank="1" showInputMessage="1" showErrorMessage="1" sqref="F36:F43" xr:uid="{5372DF3C-8E92-44DA-BFB1-4300CF84EE9C}">
      <formula1>1</formula1>
      <formula2>1000</formula2>
    </dataValidation>
    <dataValidation type="whole" operator="greaterThanOrEqual" allowBlank="1" showInputMessage="1" showErrorMessage="1" sqref="G36:G43" xr:uid="{A7960DF8-15BA-4035-A215-74227174F357}">
      <formula1>1</formula1>
    </dataValidation>
  </dataValidations>
  <pageMargins left="0.7" right="0.7" top="0.75" bottom="0.75" header="0.3" footer="0.3"/>
  <pageSetup paperSize="9" scale="59" fitToWidth="0" orientation="landscape"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A74ABD0E-2FC7-4D49-A56E-1813F85FC7B4}">
          <x14:formula1>
            <xm:f>さわらないでください。!$B$3:$B$6</xm:f>
          </x14:formula1>
          <xm:sqref>C36:C43 D41:D43</xm:sqref>
        </x14:dataValidation>
        <x14:dataValidation type="list" allowBlank="1" showInputMessage="1" showErrorMessage="1" xr:uid="{8AD874EF-E310-4250-AE6C-F624C418589F}">
          <x14:formula1>
            <xm:f>さわらないでください。!$H$3:$H$4</xm:f>
          </x14:formula1>
          <xm:sqref>D36:D40 C24:C28</xm:sqref>
        </x14:dataValidation>
        <x14:dataValidation type="list" allowBlank="1" showInputMessage="1" showErrorMessage="1" xr:uid="{92272546-FCD9-4571-B96F-F61B28FC27AF}">
          <x14:formula1>
            <xm:f>さわらないでください。!$I$3:$I$15</xm:f>
          </x14:formula1>
          <xm:sqref>B24:B28 B36:B43</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65925F-A62A-4E82-BAC3-7093C5161BA5}">
  <sheetPr>
    <tabColor rgb="FFF09EB3"/>
    <pageSetUpPr fitToPage="1"/>
  </sheetPr>
  <dimension ref="A25:N96"/>
  <sheetViews>
    <sheetView showGridLines="0" view="pageBreakPreview" zoomScale="70" zoomScaleNormal="70" zoomScaleSheetLayoutView="70" workbookViewId="0">
      <selection activeCell="H11" sqref="H11"/>
    </sheetView>
  </sheetViews>
  <sheetFormatPr defaultColWidth="8.75" defaultRowHeight="15.75" x14ac:dyDescent="0.4"/>
  <cols>
    <col min="1" max="1" width="6.75" style="85" customWidth="1"/>
    <col min="2" max="2" width="2.5" style="85" customWidth="1"/>
    <col min="3" max="3" width="70.875" style="85" customWidth="1"/>
    <col min="4" max="4" width="13.875" style="85" customWidth="1"/>
    <col min="5" max="5" width="34.75" style="85" customWidth="1"/>
    <col min="6" max="6" width="19.625" style="85" customWidth="1"/>
    <col min="7" max="7" width="26.25" style="85" customWidth="1"/>
    <col min="8" max="8" width="34.25" style="85" customWidth="1"/>
    <col min="9" max="9" width="28.75" style="85" customWidth="1"/>
    <col min="10" max="12" width="16.625" style="85" customWidth="1"/>
    <col min="13" max="13" width="2.625" style="85" customWidth="1"/>
    <col min="14" max="16384" width="8.75" style="85"/>
  </cols>
  <sheetData>
    <row r="25" spans="1:12" ht="44.45" customHeight="1" x14ac:dyDescent="0.4">
      <c r="A25" s="205" t="s">
        <v>150</v>
      </c>
    </row>
    <row r="26" spans="1:12" ht="7.15" customHeight="1" thickBot="1" x14ac:dyDescent="0.45"/>
    <row r="27" spans="1:12" ht="24" customHeight="1" x14ac:dyDescent="0.4">
      <c r="B27" s="97" t="s">
        <v>33</v>
      </c>
      <c r="C27" s="49"/>
      <c r="D27" s="49"/>
      <c r="E27" s="49"/>
      <c r="F27" s="49"/>
      <c r="G27" s="49"/>
      <c r="H27" s="49"/>
      <c r="I27" s="49"/>
      <c r="J27" s="49"/>
      <c r="K27" s="49"/>
      <c r="L27" s="50"/>
    </row>
    <row r="28" spans="1:12" ht="4.9000000000000004" customHeight="1" x14ac:dyDescent="0.4">
      <c r="B28" s="51"/>
      <c r="C28" s="98"/>
      <c r="D28" s="98"/>
      <c r="E28" s="98"/>
      <c r="F28" s="98"/>
      <c r="G28" s="98"/>
      <c r="H28" s="98"/>
      <c r="I28" s="98"/>
      <c r="J28" s="98"/>
      <c r="K28" s="98"/>
      <c r="L28" s="52"/>
    </row>
    <row r="29" spans="1:12" ht="21.75" thickBot="1" x14ac:dyDescent="0.45">
      <c r="B29" s="53" t="s">
        <v>151</v>
      </c>
      <c r="C29" s="99"/>
      <c r="D29" s="99"/>
      <c r="E29" s="98"/>
      <c r="F29" s="98"/>
      <c r="G29" s="98"/>
      <c r="H29" s="98"/>
      <c r="I29" s="98"/>
      <c r="J29" s="98"/>
      <c r="K29" s="98"/>
      <c r="L29" s="52"/>
    </row>
    <row r="30" spans="1:12" ht="22.5" thickTop="1" thickBot="1" x14ac:dyDescent="0.45">
      <c r="B30" s="298" t="s">
        <v>61</v>
      </c>
      <c r="C30" s="299"/>
      <c r="D30" s="100"/>
      <c r="E30" s="98"/>
      <c r="F30" s="98"/>
      <c r="G30" s="98"/>
      <c r="H30" s="98"/>
      <c r="I30" s="98"/>
      <c r="J30" s="98"/>
      <c r="K30" s="98"/>
      <c r="L30" s="52"/>
    </row>
    <row r="31" spans="1:12" ht="5.45" customHeight="1" thickTop="1" x14ac:dyDescent="0.4">
      <c r="B31" s="54"/>
      <c r="C31" s="98"/>
      <c r="D31" s="98"/>
      <c r="E31" s="98"/>
      <c r="F31" s="98"/>
      <c r="G31" s="98"/>
      <c r="H31" s="98"/>
      <c r="I31" s="98"/>
      <c r="J31" s="98"/>
      <c r="K31" s="98"/>
      <c r="L31" s="52"/>
    </row>
    <row r="32" spans="1:12" ht="21.75" thickBot="1" x14ac:dyDescent="0.45">
      <c r="B32" s="53" t="s">
        <v>152</v>
      </c>
      <c r="C32" s="101"/>
      <c r="D32" s="101"/>
      <c r="E32" s="98"/>
      <c r="F32" s="98"/>
      <c r="G32" s="98"/>
      <c r="H32" s="98"/>
      <c r="I32" s="98"/>
      <c r="J32" s="98"/>
      <c r="K32" s="98"/>
      <c r="L32" s="52"/>
    </row>
    <row r="33" spans="1:12" ht="22.5" thickTop="1" thickBot="1" x14ac:dyDescent="0.45">
      <c r="B33" s="298"/>
      <c r="C33" s="299"/>
      <c r="D33" s="100"/>
      <c r="E33" s="98"/>
      <c r="F33" s="98"/>
      <c r="G33" s="98"/>
      <c r="H33" s="98"/>
      <c r="I33" s="98"/>
      <c r="J33" s="98"/>
      <c r="K33" s="98"/>
      <c r="L33" s="52"/>
    </row>
    <row r="34" spans="1:12" ht="8.25" customHeight="1" thickTop="1" x14ac:dyDescent="0.4">
      <c r="B34" s="54"/>
      <c r="C34" s="98"/>
      <c r="D34" s="98"/>
      <c r="E34" s="98"/>
      <c r="F34" s="98"/>
      <c r="G34" s="98"/>
      <c r="H34" s="98"/>
      <c r="I34" s="98"/>
      <c r="J34" s="98"/>
      <c r="K34" s="98"/>
      <c r="L34" s="52"/>
    </row>
    <row r="35" spans="1:12" ht="35.25" customHeight="1" x14ac:dyDescent="0.4">
      <c r="B35" s="102" t="str">
        <f>IF(B30="（プルダウンから選択）", "", IF(B30="いいえ", "『（１）介護テクノロジーの導入支援』の表に入力してください。", IF(AND(B30="はい", B33="いいえ"), "『（１）介護テクノロジーの導入支援』の表に入力してください。", IF(AND(B30="はい", B33="はい"), "『（２）介護テクノロジーのパッケージ型導入支援』の表に入力してください。（ただし、介護ソフトと連動しないテクノロジーについては『（１）介護テクノロジーの導入支援』の表に入力してください。）", "②に回答してください。"))))</f>
        <v>『（１）介護テクノロジーの導入支援』の表に入力してください。</v>
      </c>
      <c r="C35" s="98"/>
      <c r="D35" s="98"/>
      <c r="E35" s="98"/>
      <c r="F35" s="98"/>
      <c r="G35" s="98"/>
      <c r="H35" s="98"/>
      <c r="I35" s="98"/>
      <c r="J35" s="98"/>
      <c r="K35" s="98"/>
      <c r="L35" s="52"/>
    </row>
    <row r="36" spans="1:12" ht="25.15" customHeight="1" thickBot="1" x14ac:dyDescent="0.45">
      <c r="B36" s="103" t="s">
        <v>112</v>
      </c>
      <c r="C36" s="55"/>
      <c r="D36" s="55"/>
      <c r="E36" s="55"/>
      <c r="F36" s="55"/>
      <c r="G36" s="55"/>
      <c r="H36" s="55"/>
      <c r="I36" s="55"/>
      <c r="J36" s="55"/>
      <c r="K36" s="55"/>
      <c r="L36" s="56"/>
    </row>
    <row r="37" spans="1:12" ht="11.25" customHeight="1" thickBot="1" x14ac:dyDescent="0.45"/>
    <row r="38" spans="1:12" ht="18.75" customHeight="1" thickTop="1" x14ac:dyDescent="0.4">
      <c r="A38" s="300" t="s">
        <v>113</v>
      </c>
      <c r="B38" s="301"/>
      <c r="C38" s="306" t="s">
        <v>236</v>
      </c>
      <c r="D38" s="301" t="s">
        <v>114</v>
      </c>
      <c r="E38" s="295" t="s">
        <v>179</v>
      </c>
    </row>
    <row r="39" spans="1:12" ht="12" customHeight="1" x14ac:dyDescent="0.4">
      <c r="A39" s="302"/>
      <c r="B39" s="303"/>
      <c r="C39" s="307"/>
      <c r="D39" s="303"/>
      <c r="E39" s="296"/>
    </row>
    <row r="40" spans="1:12" ht="11.25" customHeight="1" thickBot="1" x14ac:dyDescent="0.45">
      <c r="A40" s="304"/>
      <c r="B40" s="305"/>
      <c r="C40" s="308"/>
      <c r="D40" s="305"/>
      <c r="E40" s="297"/>
    </row>
    <row r="41" spans="1:12" ht="12" customHeight="1" x14ac:dyDescent="0.4"/>
    <row r="42" spans="1:12" ht="29.25" thickBot="1" x14ac:dyDescent="0.45">
      <c r="B42" s="104" t="s">
        <v>19</v>
      </c>
    </row>
    <row r="43" spans="1:12" ht="44.45" customHeight="1" thickBot="1" x14ac:dyDescent="0.45">
      <c r="H43" s="311" t="s">
        <v>41</v>
      </c>
      <c r="I43" s="312"/>
      <c r="L43" s="105" t="s">
        <v>21</v>
      </c>
    </row>
    <row r="44" spans="1:12" ht="39.75" customHeight="1" thickBot="1" x14ac:dyDescent="0.45">
      <c r="B44" s="309" t="s">
        <v>43</v>
      </c>
      <c r="C44" s="310"/>
      <c r="D44" s="106" t="s">
        <v>37</v>
      </c>
      <c r="E44" s="107" t="s">
        <v>14</v>
      </c>
      <c r="F44" s="108" t="s">
        <v>36</v>
      </c>
      <c r="G44" s="26" t="s">
        <v>153</v>
      </c>
      <c r="H44" s="206" t="s">
        <v>154</v>
      </c>
      <c r="I44" s="34" t="s">
        <v>155</v>
      </c>
      <c r="J44" s="109" t="s">
        <v>42</v>
      </c>
      <c r="K44" s="108" t="s">
        <v>105</v>
      </c>
      <c r="L44" s="110" t="s">
        <v>18</v>
      </c>
    </row>
    <row r="45" spans="1:12" ht="21.95" customHeight="1" thickBot="1" x14ac:dyDescent="0.45">
      <c r="B45" s="111" t="s">
        <v>7</v>
      </c>
      <c r="C45" s="112"/>
      <c r="D45" s="113"/>
      <c r="E45" s="113"/>
      <c r="F45" s="113"/>
      <c r="G45" s="113"/>
      <c r="H45" s="113"/>
      <c r="I45" s="113"/>
      <c r="J45" s="30"/>
      <c r="K45" s="30"/>
      <c r="L45" s="31"/>
    </row>
    <row r="46" spans="1:12" ht="21.95" customHeight="1" thickTop="1" x14ac:dyDescent="0.4">
      <c r="B46" s="114"/>
      <c r="C46" s="115" t="s">
        <v>22</v>
      </c>
      <c r="D46" s="116" t="s">
        <v>40</v>
      </c>
      <c r="E46" s="117"/>
      <c r="F46" s="118"/>
      <c r="G46" s="119"/>
      <c r="H46" s="119"/>
      <c r="I46" s="120"/>
      <c r="J46" s="207">
        <f>ROUNDDOWN(SUM(G46:I46)/4*3,-3)</f>
        <v>0</v>
      </c>
      <c r="K46" s="121">
        <f>F46*1000000</f>
        <v>0</v>
      </c>
      <c r="L46" s="122">
        <f>MIN(J46:K46)</f>
        <v>0</v>
      </c>
    </row>
    <row r="47" spans="1:12" ht="21.95" customHeight="1" x14ac:dyDescent="0.4">
      <c r="B47" s="123"/>
      <c r="C47" s="124" t="s">
        <v>23</v>
      </c>
      <c r="D47" s="125" t="s">
        <v>40</v>
      </c>
      <c r="E47" s="45"/>
      <c r="F47" s="46"/>
      <c r="G47" s="47"/>
      <c r="H47" s="47"/>
      <c r="I47" s="126"/>
      <c r="J47" s="208">
        <f t="shared" ref="J47:J58" si="0">ROUNDDOWN(SUM(G47:I47)/4*3,-3)</f>
        <v>0</v>
      </c>
      <c r="K47" s="5">
        <f>F47*300000</f>
        <v>0</v>
      </c>
      <c r="L47" s="127">
        <f t="shared" ref="L47:L58" si="1">MIN(J47:K47)</f>
        <v>0</v>
      </c>
    </row>
    <row r="48" spans="1:12" ht="21.95" customHeight="1" x14ac:dyDescent="0.4">
      <c r="B48" s="123"/>
      <c r="C48" s="124" t="s">
        <v>24</v>
      </c>
      <c r="D48" s="128" t="s">
        <v>40</v>
      </c>
      <c r="E48" s="45"/>
      <c r="F48" s="46"/>
      <c r="G48" s="47"/>
      <c r="H48" s="47"/>
      <c r="I48" s="126"/>
      <c r="J48" s="208">
        <f t="shared" si="0"/>
        <v>0</v>
      </c>
      <c r="K48" s="129">
        <f>F48*300000</f>
        <v>0</v>
      </c>
      <c r="L48" s="127">
        <f t="shared" si="1"/>
        <v>0</v>
      </c>
    </row>
    <row r="49" spans="2:14" ht="21.95" customHeight="1" x14ac:dyDescent="0.4">
      <c r="B49" s="123"/>
      <c r="C49" s="124" t="s">
        <v>17</v>
      </c>
      <c r="D49" s="128" t="s">
        <v>40</v>
      </c>
      <c r="E49" s="45"/>
      <c r="F49" s="46"/>
      <c r="G49" s="47"/>
      <c r="H49" s="47"/>
      <c r="I49" s="126"/>
      <c r="J49" s="208">
        <f t="shared" si="0"/>
        <v>0</v>
      </c>
      <c r="K49" s="5">
        <f t="shared" ref="K49" si="2">F49*1000000</f>
        <v>0</v>
      </c>
      <c r="L49" s="127">
        <f t="shared" si="1"/>
        <v>0</v>
      </c>
    </row>
    <row r="50" spans="2:14" ht="21.95" customHeight="1" x14ac:dyDescent="0.4">
      <c r="B50" s="123"/>
      <c r="C50" s="124" t="s">
        <v>115</v>
      </c>
      <c r="D50" s="128" t="s">
        <v>40</v>
      </c>
      <c r="E50" s="45"/>
      <c r="F50" s="46"/>
      <c r="G50" s="47"/>
      <c r="H50" s="47"/>
      <c r="I50" s="126"/>
      <c r="J50" s="208">
        <f t="shared" si="0"/>
        <v>0</v>
      </c>
      <c r="K50" s="5">
        <f t="shared" ref="K50:K58" si="3">F50*300000</f>
        <v>0</v>
      </c>
      <c r="L50" s="127">
        <f t="shared" si="1"/>
        <v>0</v>
      </c>
    </row>
    <row r="51" spans="2:14" ht="21.95" customHeight="1" x14ac:dyDescent="0.4">
      <c r="B51" s="123"/>
      <c r="C51" s="124" t="s">
        <v>116</v>
      </c>
      <c r="D51" s="128" t="s">
        <v>40</v>
      </c>
      <c r="E51" s="45"/>
      <c r="F51" s="46"/>
      <c r="G51" s="47"/>
      <c r="H51" s="47"/>
      <c r="I51" s="126"/>
      <c r="J51" s="208">
        <f t="shared" si="0"/>
        <v>0</v>
      </c>
      <c r="K51" s="5">
        <f t="shared" si="3"/>
        <v>0</v>
      </c>
      <c r="L51" s="127">
        <f t="shared" si="1"/>
        <v>0</v>
      </c>
    </row>
    <row r="52" spans="2:14" ht="21.95" customHeight="1" x14ac:dyDescent="0.4">
      <c r="B52" s="123"/>
      <c r="C52" s="124" t="s">
        <v>1</v>
      </c>
      <c r="D52" s="128" t="s">
        <v>40</v>
      </c>
      <c r="E52" s="45"/>
      <c r="F52" s="46"/>
      <c r="G52" s="47"/>
      <c r="H52" s="47"/>
      <c r="I52" s="126"/>
      <c r="J52" s="208">
        <f t="shared" si="0"/>
        <v>0</v>
      </c>
      <c r="K52" s="5">
        <f t="shared" si="3"/>
        <v>0</v>
      </c>
      <c r="L52" s="127">
        <f t="shared" si="1"/>
        <v>0</v>
      </c>
    </row>
    <row r="53" spans="2:14" ht="21.95" customHeight="1" x14ac:dyDescent="0.4">
      <c r="B53" s="123"/>
      <c r="C53" s="124" t="s">
        <v>1</v>
      </c>
      <c r="D53" s="128" t="s">
        <v>40</v>
      </c>
      <c r="E53" s="45"/>
      <c r="F53" s="46"/>
      <c r="G53" s="47"/>
      <c r="H53" s="47"/>
      <c r="I53" s="126"/>
      <c r="J53" s="208">
        <f t="shared" si="0"/>
        <v>0</v>
      </c>
      <c r="K53" s="5">
        <f t="shared" si="3"/>
        <v>0</v>
      </c>
      <c r="L53" s="127">
        <f t="shared" si="1"/>
        <v>0</v>
      </c>
    </row>
    <row r="54" spans="2:14" ht="21.95" customHeight="1" x14ac:dyDescent="0.4">
      <c r="B54" s="123"/>
      <c r="C54" s="124" t="s">
        <v>1</v>
      </c>
      <c r="D54" s="128" t="s">
        <v>40</v>
      </c>
      <c r="E54" s="45"/>
      <c r="F54" s="46"/>
      <c r="G54" s="47"/>
      <c r="H54" s="47"/>
      <c r="I54" s="126"/>
      <c r="J54" s="208">
        <f t="shared" si="0"/>
        <v>0</v>
      </c>
      <c r="K54" s="5">
        <f t="shared" si="3"/>
        <v>0</v>
      </c>
      <c r="L54" s="127">
        <f t="shared" si="1"/>
        <v>0</v>
      </c>
    </row>
    <row r="55" spans="2:14" ht="21.95" customHeight="1" x14ac:dyDescent="0.4">
      <c r="B55" s="123"/>
      <c r="C55" s="124" t="s">
        <v>1</v>
      </c>
      <c r="D55" s="128" t="s">
        <v>40</v>
      </c>
      <c r="E55" s="45"/>
      <c r="F55" s="46"/>
      <c r="G55" s="47"/>
      <c r="H55" s="47"/>
      <c r="I55" s="126"/>
      <c r="J55" s="208">
        <f t="shared" si="0"/>
        <v>0</v>
      </c>
      <c r="K55" s="5">
        <f t="shared" si="3"/>
        <v>0</v>
      </c>
      <c r="L55" s="127">
        <f t="shared" si="1"/>
        <v>0</v>
      </c>
    </row>
    <row r="56" spans="2:14" ht="21.95" customHeight="1" x14ac:dyDescent="0.4">
      <c r="B56" s="123"/>
      <c r="C56" s="124" t="s">
        <v>11</v>
      </c>
      <c r="D56" s="128" t="s">
        <v>40</v>
      </c>
      <c r="E56" s="45"/>
      <c r="F56" s="46"/>
      <c r="G56" s="47"/>
      <c r="H56" s="47"/>
      <c r="I56" s="126"/>
      <c r="J56" s="208">
        <f t="shared" si="0"/>
        <v>0</v>
      </c>
      <c r="K56" s="5">
        <f t="shared" si="3"/>
        <v>0</v>
      </c>
      <c r="L56" s="127">
        <f t="shared" si="1"/>
        <v>0</v>
      </c>
    </row>
    <row r="57" spans="2:14" ht="21.95" customHeight="1" x14ac:dyDescent="0.4">
      <c r="B57" s="123"/>
      <c r="C57" s="124" t="s">
        <v>12</v>
      </c>
      <c r="D57" s="128" t="s">
        <v>40</v>
      </c>
      <c r="E57" s="45"/>
      <c r="F57" s="46"/>
      <c r="G57" s="47"/>
      <c r="H57" s="47"/>
      <c r="I57" s="126"/>
      <c r="J57" s="208">
        <f t="shared" si="0"/>
        <v>0</v>
      </c>
      <c r="K57" s="5">
        <f t="shared" si="3"/>
        <v>0</v>
      </c>
      <c r="L57" s="127">
        <f t="shared" si="1"/>
        <v>0</v>
      </c>
    </row>
    <row r="58" spans="2:14" ht="21.95" customHeight="1" thickBot="1" x14ac:dyDescent="0.45">
      <c r="B58" s="130"/>
      <c r="C58" s="131" t="s">
        <v>13</v>
      </c>
      <c r="D58" s="132" t="s">
        <v>40</v>
      </c>
      <c r="E58" s="133"/>
      <c r="F58" s="134"/>
      <c r="G58" s="135"/>
      <c r="H58" s="135"/>
      <c r="I58" s="136"/>
      <c r="J58" s="209">
        <f t="shared" si="0"/>
        <v>0</v>
      </c>
      <c r="K58" s="6">
        <f t="shared" si="3"/>
        <v>0</v>
      </c>
      <c r="L58" s="137">
        <f t="shared" si="1"/>
        <v>0</v>
      </c>
    </row>
    <row r="59" spans="2:14" ht="21.95" customHeight="1" thickBot="1" x14ac:dyDescent="0.45">
      <c r="B59" s="138" t="s">
        <v>0</v>
      </c>
      <c r="C59" s="139"/>
      <c r="D59" s="140"/>
      <c r="E59" s="140"/>
      <c r="F59" s="141"/>
      <c r="G59" s="142"/>
      <c r="H59" s="142"/>
      <c r="I59" s="142"/>
      <c r="J59" s="27"/>
      <c r="K59" s="28"/>
      <c r="L59" s="29"/>
    </row>
    <row r="60" spans="2:14" ht="21.95" customHeight="1" thickTop="1" x14ac:dyDescent="0.4">
      <c r="B60" s="201"/>
      <c r="C60" s="143" t="s">
        <v>51</v>
      </c>
      <c r="D60" s="313" t="s">
        <v>40</v>
      </c>
      <c r="E60" s="316"/>
      <c r="F60" s="319" t="s">
        <v>117</v>
      </c>
      <c r="G60" s="322"/>
      <c r="H60" s="325"/>
      <c r="I60" s="316"/>
      <c r="J60" s="328">
        <f t="shared" ref="J60" si="4">ROUNDDOWN(SUM(G60:I60)/4*3,0)</f>
        <v>0</v>
      </c>
      <c r="K60" s="331" t="str">
        <f>IF(C60="（契約方法を選択する）", 0, IF(OR(C61="", C62="", C62="ケアプランデータ連携システムのデータ連携について選択"), "条件が不正です", IF(AND(C60="職員数に応じて必要なライセンス数が変動するもの", C61="（職員数をプルダウンから選択）"), "条件が不正です", IF(C60="職員数に応じて必要なライセンス数が変動しないもの", 2500000 + IF(C62="5事業所以上と連携する", 50000, 0), IF(C60="職員数に応じて必要なライセンス数が変動するもの", IF(C61="１名以上10名以下", 1000000, IF(C61="11名以上20名以下", 1500000, IF(C61="21名以上30名以下", 2000000, IF(C61="31名以上", 2500000, "条件が不正です")))) + IF(C62="5事業所以上と連携する", 50000, 0), "条件が不正です")))))</f>
        <v>条件が不正です</v>
      </c>
      <c r="L60" s="334">
        <f>MIN(J60:K60)</f>
        <v>0</v>
      </c>
      <c r="N60" s="210"/>
    </row>
    <row r="61" spans="2:14" ht="21.95" customHeight="1" x14ac:dyDescent="0.4">
      <c r="B61" s="337"/>
      <c r="C61" s="144" t="s">
        <v>48</v>
      </c>
      <c r="D61" s="314"/>
      <c r="E61" s="317"/>
      <c r="F61" s="320"/>
      <c r="G61" s="323"/>
      <c r="H61" s="326"/>
      <c r="I61" s="317"/>
      <c r="J61" s="329"/>
      <c r="K61" s="332"/>
      <c r="L61" s="335"/>
    </row>
    <row r="62" spans="2:14" ht="22.5" customHeight="1" thickBot="1" x14ac:dyDescent="0.45">
      <c r="B62" s="338"/>
      <c r="C62" s="211" t="s">
        <v>156</v>
      </c>
      <c r="D62" s="315"/>
      <c r="E62" s="318"/>
      <c r="F62" s="321"/>
      <c r="G62" s="324"/>
      <c r="H62" s="327"/>
      <c r="I62" s="318"/>
      <c r="J62" s="330"/>
      <c r="K62" s="333"/>
      <c r="L62" s="336"/>
    </row>
    <row r="63" spans="2:14" ht="21" customHeight="1" thickBot="1" x14ac:dyDescent="0.45">
      <c r="B63" s="145" t="s">
        <v>10</v>
      </c>
      <c r="C63" s="146"/>
      <c r="D63" s="147"/>
      <c r="E63" s="147"/>
      <c r="F63" s="148"/>
      <c r="G63" s="149"/>
      <c r="H63" s="150"/>
      <c r="I63" s="150"/>
      <c r="J63" s="42"/>
      <c r="K63" s="41"/>
      <c r="L63" s="43"/>
    </row>
    <row r="64" spans="2:14" ht="21.6" customHeight="1" thickTop="1" x14ac:dyDescent="0.4">
      <c r="B64" s="151"/>
      <c r="C64" s="115" t="s">
        <v>2</v>
      </c>
      <c r="D64" s="152" t="s">
        <v>40</v>
      </c>
      <c r="E64" s="117"/>
      <c r="F64" s="118"/>
      <c r="G64" s="120"/>
      <c r="H64" s="153" t="s">
        <v>157</v>
      </c>
      <c r="I64" s="154" t="s">
        <v>157</v>
      </c>
      <c r="J64" s="1">
        <f>ROUNDDOWN(SUM(G64:I64)/4*3,-3)</f>
        <v>0</v>
      </c>
      <c r="K64" s="2">
        <f t="shared" ref="K64:K70" si="5">F64*1000000</f>
        <v>0</v>
      </c>
      <c r="L64" s="212">
        <f t="shared" ref="L64:L70" si="6">MIN(J64:K64)</f>
        <v>0</v>
      </c>
    </row>
    <row r="65" spans="2:12" ht="33" x14ac:dyDescent="0.4">
      <c r="B65" s="151"/>
      <c r="C65" s="124" t="s">
        <v>3</v>
      </c>
      <c r="D65" s="128" t="s">
        <v>40</v>
      </c>
      <c r="E65" s="45"/>
      <c r="F65" s="46"/>
      <c r="G65" s="126"/>
      <c r="H65" s="155" t="s">
        <v>157</v>
      </c>
      <c r="I65" s="156" t="s">
        <v>157</v>
      </c>
      <c r="J65" s="4">
        <f t="shared" ref="J65:J70" si="7">ROUNDDOWN(SUM(G65:I65)/4*3,-3)</f>
        <v>0</v>
      </c>
      <c r="K65" s="5">
        <f t="shared" si="5"/>
        <v>0</v>
      </c>
      <c r="L65" s="19">
        <f t="shared" si="6"/>
        <v>0</v>
      </c>
    </row>
    <row r="66" spans="2:12" ht="33" x14ac:dyDescent="0.4">
      <c r="B66" s="151"/>
      <c r="C66" s="124" t="s">
        <v>4</v>
      </c>
      <c r="D66" s="128" t="s">
        <v>40</v>
      </c>
      <c r="E66" s="45"/>
      <c r="F66" s="46"/>
      <c r="G66" s="126"/>
      <c r="H66" s="155" t="s">
        <v>157</v>
      </c>
      <c r="I66" s="156" t="s">
        <v>157</v>
      </c>
      <c r="J66" s="4">
        <f t="shared" si="7"/>
        <v>0</v>
      </c>
      <c r="K66" s="5">
        <f t="shared" si="5"/>
        <v>0</v>
      </c>
      <c r="L66" s="19">
        <f t="shared" si="6"/>
        <v>0</v>
      </c>
    </row>
    <row r="67" spans="2:12" ht="42.75" customHeight="1" x14ac:dyDescent="0.4">
      <c r="B67" s="151"/>
      <c r="C67" s="124" t="s">
        <v>118</v>
      </c>
      <c r="D67" s="128" t="s">
        <v>40</v>
      </c>
      <c r="E67" s="45"/>
      <c r="F67" s="46"/>
      <c r="G67" s="126"/>
      <c r="H67" s="155" t="s">
        <v>157</v>
      </c>
      <c r="I67" s="156" t="s">
        <v>157</v>
      </c>
      <c r="J67" s="4">
        <f t="shared" si="7"/>
        <v>0</v>
      </c>
      <c r="K67" s="5">
        <f t="shared" si="5"/>
        <v>0</v>
      </c>
      <c r="L67" s="19">
        <f t="shared" si="6"/>
        <v>0</v>
      </c>
    </row>
    <row r="68" spans="2:12" ht="21.95" customHeight="1" x14ac:dyDescent="0.4">
      <c r="B68" s="151"/>
      <c r="C68" s="124" t="s">
        <v>5</v>
      </c>
      <c r="D68" s="128" t="s">
        <v>237</v>
      </c>
      <c r="E68" s="45" t="s">
        <v>243</v>
      </c>
      <c r="F68" s="46">
        <v>1</v>
      </c>
      <c r="G68" s="126">
        <v>800000</v>
      </c>
      <c r="H68" s="155" t="s">
        <v>157</v>
      </c>
      <c r="I68" s="156" t="s">
        <v>157</v>
      </c>
      <c r="J68" s="4">
        <f t="shared" si="7"/>
        <v>600000</v>
      </c>
      <c r="K68" s="5">
        <f t="shared" si="5"/>
        <v>1000000</v>
      </c>
      <c r="L68" s="19">
        <f t="shared" si="6"/>
        <v>600000</v>
      </c>
    </row>
    <row r="69" spans="2:12" ht="21.95" customHeight="1" x14ac:dyDescent="0.4">
      <c r="B69" s="151"/>
      <c r="C69" s="124" t="s">
        <v>6</v>
      </c>
      <c r="D69" s="128" t="s">
        <v>40</v>
      </c>
      <c r="E69" s="45"/>
      <c r="F69" s="46"/>
      <c r="G69" s="126"/>
      <c r="H69" s="155" t="s">
        <v>157</v>
      </c>
      <c r="I69" s="156" t="s">
        <v>157</v>
      </c>
      <c r="J69" s="4">
        <f t="shared" si="7"/>
        <v>0</v>
      </c>
      <c r="K69" s="5">
        <f t="shared" si="5"/>
        <v>0</v>
      </c>
      <c r="L69" s="19">
        <f t="shared" si="6"/>
        <v>0</v>
      </c>
    </row>
    <row r="70" spans="2:12" ht="21.95" customHeight="1" thickBot="1" x14ac:dyDescent="0.45">
      <c r="B70" s="157"/>
      <c r="C70" s="131" t="s">
        <v>8</v>
      </c>
      <c r="D70" s="132" t="s">
        <v>40</v>
      </c>
      <c r="E70" s="133"/>
      <c r="F70" s="134"/>
      <c r="G70" s="136"/>
      <c r="H70" s="158" t="s">
        <v>157</v>
      </c>
      <c r="I70" s="159" t="s">
        <v>157</v>
      </c>
      <c r="J70" s="213">
        <f t="shared" si="7"/>
        <v>0</v>
      </c>
      <c r="K70" s="6">
        <f t="shared" si="5"/>
        <v>0</v>
      </c>
      <c r="L70" s="20">
        <f t="shared" si="6"/>
        <v>0</v>
      </c>
    </row>
    <row r="71" spans="2:12" ht="36" customHeight="1" thickTop="1" thickBot="1" x14ac:dyDescent="0.45">
      <c r="B71" s="160" t="s">
        <v>9</v>
      </c>
      <c r="C71" s="161"/>
      <c r="D71" s="161"/>
      <c r="E71" s="162"/>
      <c r="F71" s="162"/>
      <c r="G71" s="163">
        <f>SUBTOTAL(9,G46:G58,G60:G61,G64:G70)</f>
        <v>800000</v>
      </c>
      <c r="H71" s="164"/>
      <c r="I71" s="164"/>
      <c r="J71" s="214"/>
      <c r="K71" s="165"/>
      <c r="L71" s="166">
        <f>ROUNDDOWN((SUBTOTAL(9,L46:L58,L60:L61,L64:L70)),-3)</f>
        <v>600000</v>
      </c>
    </row>
    <row r="72" spans="2:12" x14ac:dyDescent="0.4">
      <c r="L72" s="167"/>
    </row>
    <row r="73" spans="2:12" x14ac:dyDescent="0.4">
      <c r="L73" s="167"/>
    </row>
    <row r="74" spans="2:12" ht="27.6" customHeight="1" thickBot="1" x14ac:dyDescent="0.45">
      <c r="B74" s="104" t="s">
        <v>20</v>
      </c>
      <c r="C74" s="168"/>
      <c r="D74" s="168"/>
    </row>
    <row r="75" spans="2:12" ht="41.45" customHeight="1" thickBot="1" x14ac:dyDescent="0.45">
      <c r="H75" s="311" t="s">
        <v>41</v>
      </c>
      <c r="I75" s="312"/>
      <c r="L75" s="105" t="s">
        <v>21</v>
      </c>
    </row>
    <row r="76" spans="2:12" ht="45.75" customHeight="1" thickBot="1" x14ac:dyDescent="0.45">
      <c r="B76" s="309" t="s">
        <v>43</v>
      </c>
      <c r="C76" s="310"/>
      <c r="D76" s="200" t="s">
        <v>37</v>
      </c>
      <c r="E76" s="169" t="s">
        <v>14</v>
      </c>
      <c r="F76" s="170" t="s">
        <v>36</v>
      </c>
      <c r="G76" s="26" t="s">
        <v>153</v>
      </c>
      <c r="H76" s="206" t="s">
        <v>154</v>
      </c>
      <c r="I76" s="34" t="s">
        <v>155</v>
      </c>
      <c r="J76" s="109" t="s">
        <v>42</v>
      </c>
      <c r="K76" s="171" t="s">
        <v>105</v>
      </c>
      <c r="L76" s="172" t="s">
        <v>18</v>
      </c>
    </row>
    <row r="77" spans="2:12" ht="30" customHeight="1" thickTop="1" thickBot="1" x14ac:dyDescent="0.45">
      <c r="B77" s="173" t="s">
        <v>158</v>
      </c>
      <c r="C77" s="174"/>
      <c r="D77" s="175" t="s">
        <v>40</v>
      </c>
      <c r="E77" s="176"/>
      <c r="F77" s="177" t="s">
        <v>119</v>
      </c>
      <c r="G77" s="215"/>
      <c r="H77" s="346"/>
      <c r="I77" s="346"/>
      <c r="J77" s="216"/>
      <c r="K77" s="217"/>
      <c r="L77" s="218"/>
    </row>
    <row r="78" spans="2:12" ht="30" customHeight="1" thickTop="1" thickBot="1" x14ac:dyDescent="0.45">
      <c r="B78" s="178" t="s">
        <v>159</v>
      </c>
      <c r="C78" s="179"/>
      <c r="D78" s="180"/>
      <c r="E78" s="180"/>
      <c r="F78" s="33"/>
      <c r="G78" s="180"/>
      <c r="H78" s="347"/>
      <c r="I78" s="349"/>
      <c r="J78" s="219"/>
      <c r="K78" s="36"/>
      <c r="L78" s="220"/>
    </row>
    <row r="79" spans="2:12" ht="30" customHeight="1" thickTop="1" x14ac:dyDescent="0.4">
      <c r="B79" s="32"/>
      <c r="C79" s="181" t="s">
        <v>160</v>
      </c>
      <c r="D79" s="182" t="s">
        <v>40</v>
      </c>
      <c r="E79" s="183"/>
      <c r="F79" s="183"/>
      <c r="G79" s="221"/>
      <c r="H79" s="347"/>
      <c r="I79" s="347"/>
      <c r="J79" s="222"/>
      <c r="K79" s="35"/>
      <c r="L79" s="38"/>
    </row>
    <row r="80" spans="2:12" ht="30" customHeight="1" x14ac:dyDescent="0.4">
      <c r="B80" s="32"/>
      <c r="C80" s="184" t="s">
        <v>160</v>
      </c>
      <c r="D80" s="185" t="s">
        <v>40</v>
      </c>
      <c r="E80" s="74"/>
      <c r="F80" s="74"/>
      <c r="G80" s="223"/>
      <c r="H80" s="347"/>
      <c r="I80" s="347"/>
      <c r="J80" s="222"/>
      <c r="K80" s="35"/>
      <c r="L80" s="38"/>
    </row>
    <row r="81" spans="2:12" ht="30" customHeight="1" x14ac:dyDescent="0.4">
      <c r="B81" s="32"/>
      <c r="C81" s="184" t="s">
        <v>160</v>
      </c>
      <c r="D81" s="185" t="s">
        <v>40</v>
      </c>
      <c r="E81" s="74"/>
      <c r="F81" s="74"/>
      <c r="G81" s="223"/>
      <c r="H81" s="347"/>
      <c r="I81" s="347"/>
      <c r="J81" s="222"/>
      <c r="K81" s="35"/>
      <c r="L81" s="38"/>
    </row>
    <row r="82" spans="2:12" ht="30" customHeight="1" x14ac:dyDescent="0.4">
      <c r="B82" s="32"/>
      <c r="C82" s="184" t="s">
        <v>160</v>
      </c>
      <c r="D82" s="185" t="s">
        <v>40</v>
      </c>
      <c r="E82" s="74"/>
      <c r="F82" s="74"/>
      <c r="G82" s="223"/>
      <c r="H82" s="347"/>
      <c r="I82" s="347"/>
      <c r="J82" s="222"/>
      <c r="K82" s="35"/>
      <c r="L82" s="38"/>
    </row>
    <row r="83" spans="2:12" ht="30" customHeight="1" x14ac:dyDescent="0.4">
      <c r="B83" s="32"/>
      <c r="C83" s="184" t="s">
        <v>160</v>
      </c>
      <c r="D83" s="185" t="s">
        <v>40</v>
      </c>
      <c r="E83" s="74"/>
      <c r="F83" s="74"/>
      <c r="G83" s="223"/>
      <c r="H83" s="347"/>
      <c r="I83" s="347"/>
      <c r="J83" s="222"/>
      <c r="K83" s="35"/>
      <c r="L83" s="38"/>
    </row>
    <row r="84" spans="2:12" ht="30" customHeight="1" x14ac:dyDescent="0.4">
      <c r="B84" s="32"/>
      <c r="C84" s="184" t="s">
        <v>160</v>
      </c>
      <c r="D84" s="185" t="s">
        <v>40</v>
      </c>
      <c r="E84" s="74"/>
      <c r="F84" s="74"/>
      <c r="G84" s="223"/>
      <c r="H84" s="347"/>
      <c r="I84" s="347"/>
      <c r="J84" s="222"/>
      <c r="K84" s="35"/>
      <c r="L84" s="38"/>
    </row>
    <row r="85" spans="2:12" ht="30" customHeight="1" x14ac:dyDescent="0.4">
      <c r="B85" s="32"/>
      <c r="C85" s="186" t="s">
        <v>160</v>
      </c>
      <c r="D85" s="187" t="s">
        <v>40</v>
      </c>
      <c r="E85" s="57"/>
      <c r="F85" s="57"/>
      <c r="G85" s="224"/>
      <c r="H85" s="347"/>
      <c r="I85" s="347"/>
      <c r="J85" s="225"/>
      <c r="K85" s="36"/>
      <c r="L85" s="39"/>
    </row>
    <row r="86" spans="2:12" ht="30" customHeight="1" thickBot="1" x14ac:dyDescent="0.45">
      <c r="B86" s="32"/>
      <c r="C86" s="188" t="s">
        <v>160</v>
      </c>
      <c r="D86" s="189" t="s">
        <v>40</v>
      </c>
      <c r="E86" s="190"/>
      <c r="F86" s="190"/>
      <c r="G86" s="226"/>
      <c r="H86" s="348"/>
      <c r="I86" s="348"/>
      <c r="J86" s="227"/>
      <c r="K86" s="37"/>
      <c r="L86" s="191"/>
    </row>
    <row r="87" spans="2:12" ht="30.75" customHeight="1" thickTop="1" thickBot="1" x14ac:dyDescent="0.45">
      <c r="B87" s="192" t="s">
        <v>9</v>
      </c>
      <c r="C87" s="193"/>
      <c r="D87" s="161"/>
      <c r="E87" s="162"/>
      <c r="F87" s="12"/>
      <c r="G87" s="163">
        <f>SUBTOTAL(9,G77,G79:G86)</f>
        <v>0</v>
      </c>
      <c r="H87" s="12">
        <f>H77</f>
        <v>0</v>
      </c>
      <c r="I87" s="12">
        <f>I77</f>
        <v>0</v>
      </c>
      <c r="J87" s="11">
        <f>ROUNDDOWN(SUM(G87:I87)/4*3,-3)</f>
        <v>0</v>
      </c>
      <c r="K87" s="195">
        <v>10000000</v>
      </c>
      <c r="L87" s="166">
        <f>MIN(J87:K87)</f>
        <v>0</v>
      </c>
    </row>
    <row r="90" spans="2:12" ht="27.6" customHeight="1" thickBot="1" x14ac:dyDescent="0.45">
      <c r="B90" s="104" t="s">
        <v>55</v>
      </c>
      <c r="C90" s="168"/>
      <c r="D90" s="168"/>
    </row>
    <row r="91" spans="2:12" ht="37.9" customHeight="1" thickTop="1" thickBot="1" x14ac:dyDescent="0.45">
      <c r="K91" s="228" t="s">
        <v>161</v>
      </c>
      <c r="L91" s="229"/>
    </row>
    <row r="92" spans="2:12" ht="30" customHeight="1" thickTop="1" thickBot="1" x14ac:dyDescent="0.45">
      <c r="B92" s="350" t="s">
        <v>60</v>
      </c>
      <c r="C92" s="351"/>
      <c r="D92" s="230" t="s">
        <v>37</v>
      </c>
      <c r="E92" s="107" t="s">
        <v>53</v>
      </c>
      <c r="F92" s="108" t="s">
        <v>54</v>
      </c>
      <c r="G92" s="196" t="s">
        <v>42</v>
      </c>
      <c r="H92" s="171" t="s">
        <v>105</v>
      </c>
      <c r="I92" s="172" t="s">
        <v>18</v>
      </c>
      <c r="K92" s="231" t="s">
        <v>162</v>
      </c>
      <c r="L92" s="232"/>
    </row>
    <row r="93" spans="2:12" ht="25.15" customHeight="1" thickTop="1" x14ac:dyDescent="0.4">
      <c r="B93" s="233" t="s">
        <v>85</v>
      </c>
      <c r="C93" s="234"/>
      <c r="D93" s="352" t="s">
        <v>40</v>
      </c>
      <c r="E93" s="355"/>
      <c r="F93" s="358"/>
      <c r="G93" s="361">
        <f>ROUNDDOWN(F93/4*3,-3)</f>
        <v>0</v>
      </c>
      <c r="H93" s="364">
        <v>450000</v>
      </c>
      <c r="I93" s="367">
        <f>MIN(G93,H93)</f>
        <v>0</v>
      </c>
      <c r="K93" s="339">
        <f>L71+L87+I96</f>
        <v>600000</v>
      </c>
      <c r="L93" s="340"/>
    </row>
    <row r="94" spans="2:12" ht="25.15" customHeight="1" x14ac:dyDescent="0.4">
      <c r="B94" s="235" t="s">
        <v>86</v>
      </c>
      <c r="C94" s="236"/>
      <c r="D94" s="353"/>
      <c r="E94" s="356"/>
      <c r="F94" s="359"/>
      <c r="G94" s="362"/>
      <c r="H94" s="365"/>
      <c r="I94" s="368"/>
      <c r="K94" s="341"/>
      <c r="L94" s="340"/>
    </row>
    <row r="95" spans="2:12" ht="25.15" customHeight="1" thickBot="1" x14ac:dyDescent="0.45">
      <c r="B95" s="237" t="s">
        <v>87</v>
      </c>
      <c r="C95" s="238"/>
      <c r="D95" s="354"/>
      <c r="E95" s="357"/>
      <c r="F95" s="360"/>
      <c r="G95" s="363"/>
      <c r="H95" s="366"/>
      <c r="I95" s="368"/>
      <c r="K95" s="341"/>
      <c r="L95" s="340"/>
    </row>
    <row r="96" spans="2:12" ht="31.5" customHeight="1" thickTop="1" thickBot="1" x14ac:dyDescent="0.45">
      <c r="B96" s="344" t="s">
        <v>9</v>
      </c>
      <c r="C96" s="345"/>
      <c r="D96" s="162"/>
      <c r="E96" s="162"/>
      <c r="F96" s="239">
        <f>F93</f>
        <v>0</v>
      </c>
      <c r="G96" s="194"/>
      <c r="H96" s="197"/>
      <c r="I96" s="166">
        <f>I93</f>
        <v>0</v>
      </c>
      <c r="K96" s="342"/>
      <c r="L96" s="343"/>
    </row>
  </sheetData>
  <mergeCells count="31">
    <mergeCell ref="K93:L96"/>
    <mergeCell ref="B96:C96"/>
    <mergeCell ref="H77:H86"/>
    <mergeCell ref="I77:I86"/>
    <mergeCell ref="B92:C92"/>
    <mergeCell ref="D93:D95"/>
    <mergeCell ref="E93:E95"/>
    <mergeCell ref="F93:F95"/>
    <mergeCell ref="G93:G95"/>
    <mergeCell ref="H93:H95"/>
    <mergeCell ref="I93:I95"/>
    <mergeCell ref="J60:J62"/>
    <mergeCell ref="K60:K62"/>
    <mergeCell ref="L60:L62"/>
    <mergeCell ref="B61:B62"/>
    <mergeCell ref="H75:I75"/>
    <mergeCell ref="B76:C76"/>
    <mergeCell ref="H43:I43"/>
    <mergeCell ref="B44:C44"/>
    <mergeCell ref="D60:D62"/>
    <mergeCell ref="E60:E62"/>
    <mergeCell ref="F60:F62"/>
    <mergeCell ref="G60:G62"/>
    <mergeCell ref="H60:H62"/>
    <mergeCell ref="I60:I62"/>
    <mergeCell ref="E38:E40"/>
    <mergeCell ref="B30:C30"/>
    <mergeCell ref="B33:C33"/>
    <mergeCell ref="A38:B40"/>
    <mergeCell ref="C38:C40"/>
    <mergeCell ref="D38:D40"/>
  </mergeCells>
  <phoneticPr fontId="2"/>
  <conditionalFormatting sqref="C62">
    <cfRule type="expression" dxfId="79" priority="10">
      <formula>$E$38="介護予防認知症対応型共同生活介護"</formula>
    </cfRule>
    <cfRule type="expression" dxfId="78" priority="11">
      <formula>$E$38="介護予防特定施設入居者生活介護"</formula>
    </cfRule>
    <cfRule type="expression" dxfId="77" priority="12">
      <formula>$E$38="介護医療院"</formula>
    </cfRule>
    <cfRule type="expression" dxfId="76" priority="13">
      <formula>$E$38="軽費老人ホーム"</formula>
    </cfRule>
    <cfRule type="expression" dxfId="75" priority="14">
      <formula>$E$38="養護老人ホーム"</formula>
    </cfRule>
    <cfRule type="expression" dxfId="74" priority="15">
      <formula>$E$38="複合型サービス（看護小規模多機能型居宅介護）"</formula>
    </cfRule>
    <cfRule type="expression" dxfId="73" priority="16">
      <formula>$E$38="認知症対応型共同生活介護"</formula>
    </cfRule>
    <cfRule type="expression" dxfId="72" priority="17">
      <formula>$E$38="地域密着型特定施設入居者生活介護"</formula>
    </cfRule>
    <cfRule type="expression" dxfId="71" priority="18">
      <formula>$E$38="特定施設入居者生活介護"</formula>
    </cfRule>
    <cfRule type="expression" dxfId="70" priority="19">
      <formula>$E$38="介護老人保健施設"</formula>
    </cfRule>
    <cfRule type="expression" dxfId="69" priority="20">
      <formula>$E$38="介護老人福祉施設"</formula>
    </cfRule>
  </conditionalFormatting>
  <conditionalFormatting sqref="C61">
    <cfRule type="expression" dxfId="68" priority="9">
      <formula>$C$60="職員数に応じて必要なライセンス数が変動しないもの"</formula>
    </cfRule>
  </conditionalFormatting>
  <conditionalFormatting sqref="F79">
    <cfRule type="expression" dxfId="67" priority="8">
      <formula>$C$79="介護業務支援"</formula>
    </cfRule>
  </conditionalFormatting>
  <conditionalFormatting sqref="F80">
    <cfRule type="expression" dxfId="66" priority="7">
      <formula>$C$80="介護業務支援"</formula>
    </cfRule>
  </conditionalFormatting>
  <conditionalFormatting sqref="F81">
    <cfRule type="expression" dxfId="65" priority="6">
      <formula>$C$81="介護業務支援"</formula>
    </cfRule>
  </conditionalFormatting>
  <conditionalFormatting sqref="F82">
    <cfRule type="expression" dxfId="64" priority="5">
      <formula>$C$82="介護業務支援"</formula>
    </cfRule>
  </conditionalFormatting>
  <conditionalFormatting sqref="F83">
    <cfRule type="expression" dxfId="63" priority="4">
      <formula>$C$83="介護業務支援"</formula>
    </cfRule>
  </conditionalFormatting>
  <conditionalFormatting sqref="F84">
    <cfRule type="expression" dxfId="62" priority="3">
      <formula>$C$84="介護業務支援"</formula>
    </cfRule>
  </conditionalFormatting>
  <conditionalFormatting sqref="F85">
    <cfRule type="expression" dxfId="61" priority="2">
      <formula>$C$85="介護業務支援"</formula>
    </cfRule>
  </conditionalFormatting>
  <conditionalFormatting sqref="F86">
    <cfRule type="expression" dxfId="60" priority="1">
      <formula>$C$86="介護業務支援"</formula>
    </cfRule>
  </conditionalFormatting>
  <dataValidations count="2">
    <dataValidation type="whole" allowBlank="1" showInputMessage="1" showErrorMessage="1" sqref="F79:F86 F64:F70 F46:F58" xr:uid="{FE21E4A9-206F-4AF0-8332-7E0DEFBCAD95}">
      <formula1>1</formula1>
      <formula2>1000</formula2>
    </dataValidation>
    <dataValidation type="whole" operator="greaterThanOrEqual" allowBlank="1" showInputMessage="1" showErrorMessage="1" sqref="F93:F95" xr:uid="{BA3550D1-4298-4864-9585-F8F3FFC20F7D}">
      <formula1>1</formula1>
    </dataValidation>
  </dataValidations>
  <pageMargins left="0.25" right="0.25" top="0.75" bottom="0.75" header="0.3" footer="0.3"/>
  <pageSetup paperSize="9" scale="45" fitToHeight="0" orientation="landscape" r:id="rId1"/>
  <rowBreaks count="1" manualBreakCount="1">
    <brk id="71" max="12" man="1"/>
  </rowBreaks>
  <drawing r:id="rId2"/>
  <extLst>
    <ext xmlns:x14="http://schemas.microsoft.com/office/spreadsheetml/2009/9/main" uri="{CCE6A557-97BC-4b89-ADB6-D9C93CAAB3DF}">
      <x14:dataValidations xmlns:xm="http://schemas.microsoft.com/office/excel/2006/main" count="7">
        <x14:dataValidation type="list" allowBlank="1" showInputMessage="1" showErrorMessage="1" xr:uid="{E3C1D141-A23D-411A-9D10-748A92A3B71F}">
          <x14:formula1>
            <xm:f>さわらないでください。!$D$3:$D$5</xm:f>
          </x14:formula1>
          <xm:sqref>C60</xm:sqref>
        </x14:dataValidation>
        <x14:dataValidation type="list" allowBlank="1" showInputMessage="1" showErrorMessage="1" xr:uid="{A4193456-1250-4329-AA89-5D1295D8B115}">
          <x14:formula1>
            <xm:f>さわらないでください。!$E$3:$E$7</xm:f>
          </x14:formula1>
          <xm:sqref>C61</xm:sqref>
        </x14:dataValidation>
        <x14:dataValidation type="list" allowBlank="1" showInputMessage="1" showErrorMessage="1" xr:uid="{D8574F32-F2BF-477E-A3D8-F8BF7DCF63D3}">
          <x14:formula1>
            <xm:f>さわらないでください。!$G$3:$G$5</xm:f>
          </x14:formula1>
          <xm:sqref>B30 B33</xm:sqref>
        </x14:dataValidation>
        <x14:dataValidation type="list" allowBlank="1" showInputMessage="1" showErrorMessage="1" xr:uid="{B1771ABA-3676-44A7-8F92-CDF8461739FA}">
          <x14:formula1>
            <xm:f>さわらないでください。!$H$3:$H$4</xm:f>
          </x14:formula1>
          <xm:sqref>D93:D95 D64:D70 D79:D86 D77 D60:D61 D46:D58</xm:sqref>
        </x14:dataValidation>
        <x14:dataValidation type="list" allowBlank="1" showInputMessage="1" showErrorMessage="1" xr:uid="{5030BCAA-4F80-402B-A005-8AD1174E54C5}">
          <x14:formula1>
            <xm:f>さわらないでください。!$F$3:$F$4</xm:f>
          </x14:formula1>
          <xm:sqref>C62</xm:sqref>
        </x14:dataValidation>
        <x14:dataValidation type="list" allowBlank="1" showInputMessage="1" showErrorMessage="1" xr:uid="{756CD42E-D0ED-4AE1-AF65-DA1286E45AEB}">
          <x14:formula1>
            <xm:f>さわらないでください。!$K$3:$K$56</xm:f>
          </x14:formula1>
          <xm:sqref>E38:E40</xm:sqref>
        </x14:dataValidation>
        <x14:dataValidation type="list" allowBlank="1" showInputMessage="1" showErrorMessage="1" xr:uid="{684186BE-CB1A-472C-B0FB-4AD38473A68E}">
          <x14:formula1>
            <xm:f>さわらないでください。!$C$3:$C$13</xm:f>
          </x14:formula1>
          <xm:sqref>C79:C86</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763A83-8FBE-4718-B79B-52E386AF68C9}">
  <sheetPr>
    <tabColor rgb="FFFFFF00"/>
    <pageSetUpPr fitToPage="1"/>
  </sheetPr>
  <dimension ref="A25:N96"/>
  <sheetViews>
    <sheetView showGridLines="0" view="pageBreakPreview" zoomScale="70" zoomScaleNormal="70" zoomScaleSheetLayoutView="70" workbookViewId="0">
      <selection activeCell="I17" sqref="I16:I17"/>
    </sheetView>
  </sheetViews>
  <sheetFormatPr defaultColWidth="8.75" defaultRowHeight="15.75" x14ac:dyDescent="0.4"/>
  <cols>
    <col min="1" max="1" width="6.75" style="85" customWidth="1"/>
    <col min="2" max="2" width="2.5" style="85" customWidth="1"/>
    <col min="3" max="3" width="70.875" style="85" customWidth="1"/>
    <col min="4" max="4" width="13.875" style="85" customWidth="1"/>
    <col min="5" max="5" width="34.75" style="85" customWidth="1"/>
    <col min="6" max="6" width="19.625" style="85" customWidth="1"/>
    <col min="7" max="7" width="26.25" style="85" customWidth="1"/>
    <col min="8" max="8" width="34.25" style="85" customWidth="1"/>
    <col min="9" max="9" width="28.75" style="85" customWidth="1"/>
    <col min="10" max="12" width="16.625" style="85" customWidth="1"/>
    <col min="13" max="13" width="2.625" style="85" customWidth="1"/>
    <col min="14" max="16384" width="8.75" style="85"/>
  </cols>
  <sheetData>
    <row r="25" spans="1:12" ht="44.45" customHeight="1" x14ac:dyDescent="0.4">
      <c r="A25" s="205" t="s">
        <v>150</v>
      </c>
    </row>
    <row r="26" spans="1:12" ht="7.15" customHeight="1" thickBot="1" x14ac:dyDescent="0.45"/>
    <row r="27" spans="1:12" ht="24" customHeight="1" x14ac:dyDescent="0.4">
      <c r="B27" s="97" t="s">
        <v>33</v>
      </c>
      <c r="C27" s="49"/>
      <c r="D27" s="49"/>
      <c r="E27" s="49"/>
      <c r="F27" s="49"/>
      <c r="G27" s="49"/>
      <c r="H27" s="49"/>
      <c r="I27" s="49"/>
      <c r="J27" s="49"/>
      <c r="K27" s="49"/>
      <c r="L27" s="50"/>
    </row>
    <row r="28" spans="1:12" ht="4.9000000000000004" customHeight="1" x14ac:dyDescent="0.4">
      <c r="B28" s="51"/>
      <c r="C28" s="98"/>
      <c r="D28" s="98"/>
      <c r="E28" s="98"/>
      <c r="F28" s="98"/>
      <c r="G28" s="98"/>
      <c r="H28" s="98"/>
      <c r="I28" s="98"/>
      <c r="J28" s="98"/>
      <c r="K28" s="98"/>
      <c r="L28" s="52"/>
    </row>
    <row r="29" spans="1:12" ht="21.75" thickBot="1" x14ac:dyDescent="0.45">
      <c r="B29" s="53" t="s">
        <v>151</v>
      </c>
      <c r="C29" s="99"/>
      <c r="D29" s="99"/>
      <c r="E29" s="98"/>
      <c r="F29" s="98"/>
      <c r="G29" s="98"/>
      <c r="H29" s="98"/>
      <c r="I29" s="98"/>
      <c r="J29" s="98"/>
      <c r="K29" s="98"/>
      <c r="L29" s="52"/>
    </row>
    <row r="30" spans="1:12" ht="22.5" thickTop="1" thickBot="1" x14ac:dyDescent="0.45">
      <c r="B30" s="298" t="s">
        <v>52</v>
      </c>
      <c r="C30" s="299"/>
      <c r="D30" s="100"/>
      <c r="E30" s="98"/>
      <c r="F30" s="98"/>
      <c r="G30" s="98"/>
      <c r="H30" s="98"/>
      <c r="I30" s="98"/>
      <c r="J30" s="98"/>
      <c r="K30" s="98"/>
      <c r="L30" s="52"/>
    </row>
    <row r="31" spans="1:12" ht="5.45" customHeight="1" thickTop="1" x14ac:dyDescent="0.4">
      <c r="B31" s="54"/>
      <c r="C31" s="98"/>
      <c r="D31" s="98"/>
      <c r="E31" s="98"/>
      <c r="F31" s="98"/>
      <c r="G31" s="98"/>
      <c r="H31" s="98"/>
      <c r="I31" s="98"/>
      <c r="J31" s="98"/>
      <c r="K31" s="98"/>
      <c r="L31" s="52"/>
    </row>
    <row r="32" spans="1:12" ht="21.75" thickBot="1" x14ac:dyDescent="0.45">
      <c r="B32" s="53" t="s">
        <v>152</v>
      </c>
      <c r="C32" s="101"/>
      <c r="D32" s="101"/>
      <c r="E32" s="98"/>
      <c r="F32" s="98"/>
      <c r="G32" s="98"/>
      <c r="H32" s="98"/>
      <c r="I32" s="98"/>
      <c r="J32" s="98"/>
      <c r="K32" s="98"/>
      <c r="L32" s="52"/>
    </row>
    <row r="33" spans="1:12" ht="22.5" thickTop="1" thickBot="1" x14ac:dyDescent="0.45">
      <c r="B33" s="298" t="s">
        <v>52</v>
      </c>
      <c r="C33" s="299"/>
      <c r="D33" s="100"/>
      <c r="E33" s="98"/>
      <c r="F33" s="98"/>
      <c r="G33" s="98"/>
      <c r="H33" s="98"/>
      <c r="I33" s="98"/>
      <c r="J33" s="98"/>
      <c r="K33" s="98"/>
      <c r="L33" s="52"/>
    </row>
    <row r="34" spans="1:12" ht="8.25" customHeight="1" thickTop="1" x14ac:dyDescent="0.4">
      <c r="B34" s="54"/>
      <c r="C34" s="98"/>
      <c r="D34" s="98"/>
      <c r="E34" s="98"/>
      <c r="F34" s="98"/>
      <c r="G34" s="98"/>
      <c r="H34" s="98"/>
      <c r="I34" s="98"/>
      <c r="J34" s="98"/>
      <c r="K34" s="98"/>
      <c r="L34" s="52"/>
    </row>
    <row r="35" spans="1:12" ht="35.25" customHeight="1" x14ac:dyDescent="0.4">
      <c r="B35" s="102" t="str">
        <f>IF(B30="（プルダウンから選択）", "", IF(B30="いいえ", "『（１）介護テクノロジーの導入支援』の表に入力してください。", IF(AND(B30="はい", B33="いいえ"), "『（１）介護テクノロジーの導入支援』の表に入力してください。", IF(AND(B30="はい", B33="はい"), "『（２）介護テクノロジーのパッケージ型導入支援』の表に入力してください。（ただし、介護ソフトと連動しないテクノロジーについては『（１）介護テクノロジーの導入支援』の表に入力してください。）", "②に回答してください。"))))</f>
        <v>『（２）介護テクノロジーのパッケージ型導入支援』の表に入力してください。（ただし、介護ソフトと連動しないテクノロジーについては『（１）介護テクノロジーの導入支援』の表に入力してください。）</v>
      </c>
      <c r="C35" s="98"/>
      <c r="D35" s="98"/>
      <c r="E35" s="98"/>
      <c r="F35" s="98"/>
      <c r="G35" s="98"/>
      <c r="H35" s="98"/>
      <c r="I35" s="98"/>
      <c r="J35" s="98"/>
      <c r="K35" s="98"/>
      <c r="L35" s="52"/>
    </row>
    <row r="36" spans="1:12" ht="25.15" customHeight="1" thickBot="1" x14ac:dyDescent="0.45">
      <c r="B36" s="103" t="s">
        <v>112</v>
      </c>
      <c r="C36" s="55"/>
      <c r="D36" s="55"/>
      <c r="E36" s="55"/>
      <c r="F36" s="55"/>
      <c r="G36" s="55"/>
      <c r="H36" s="55"/>
      <c r="I36" s="55"/>
      <c r="J36" s="55"/>
      <c r="K36" s="55"/>
      <c r="L36" s="56"/>
    </row>
    <row r="37" spans="1:12" ht="11.25" customHeight="1" thickBot="1" x14ac:dyDescent="0.45"/>
    <row r="38" spans="1:12" ht="18.75" customHeight="1" thickTop="1" x14ac:dyDescent="0.4">
      <c r="A38" s="300" t="s">
        <v>113</v>
      </c>
      <c r="B38" s="301"/>
      <c r="C38" s="306" t="s">
        <v>236</v>
      </c>
      <c r="D38" s="301" t="s">
        <v>114</v>
      </c>
      <c r="E38" s="295" t="s">
        <v>179</v>
      </c>
    </row>
    <row r="39" spans="1:12" ht="12" customHeight="1" x14ac:dyDescent="0.4">
      <c r="A39" s="302"/>
      <c r="B39" s="303"/>
      <c r="C39" s="307"/>
      <c r="D39" s="303"/>
      <c r="E39" s="296"/>
    </row>
    <row r="40" spans="1:12" ht="11.25" customHeight="1" thickBot="1" x14ac:dyDescent="0.45">
      <c r="A40" s="304"/>
      <c r="B40" s="305"/>
      <c r="C40" s="308"/>
      <c r="D40" s="305"/>
      <c r="E40" s="297"/>
    </row>
    <row r="41" spans="1:12" ht="12" customHeight="1" x14ac:dyDescent="0.4"/>
    <row r="42" spans="1:12" ht="29.25" thickBot="1" x14ac:dyDescent="0.45">
      <c r="B42" s="104" t="s">
        <v>19</v>
      </c>
    </row>
    <row r="43" spans="1:12" ht="44.45" customHeight="1" thickBot="1" x14ac:dyDescent="0.45">
      <c r="H43" s="311" t="s">
        <v>41</v>
      </c>
      <c r="I43" s="312"/>
      <c r="L43" s="105" t="s">
        <v>21</v>
      </c>
    </row>
    <row r="44" spans="1:12" ht="39.75" customHeight="1" thickBot="1" x14ac:dyDescent="0.45">
      <c r="B44" s="309" t="s">
        <v>43</v>
      </c>
      <c r="C44" s="310"/>
      <c r="D44" s="106" t="s">
        <v>37</v>
      </c>
      <c r="E44" s="107" t="s">
        <v>14</v>
      </c>
      <c r="F44" s="108" t="s">
        <v>36</v>
      </c>
      <c r="G44" s="26" t="s">
        <v>153</v>
      </c>
      <c r="H44" s="206" t="s">
        <v>154</v>
      </c>
      <c r="I44" s="34" t="s">
        <v>155</v>
      </c>
      <c r="J44" s="109" t="s">
        <v>42</v>
      </c>
      <c r="K44" s="108" t="s">
        <v>105</v>
      </c>
      <c r="L44" s="110" t="s">
        <v>18</v>
      </c>
    </row>
    <row r="45" spans="1:12" ht="21.95" customHeight="1" thickBot="1" x14ac:dyDescent="0.45">
      <c r="B45" s="111" t="s">
        <v>7</v>
      </c>
      <c r="C45" s="112"/>
      <c r="D45" s="113"/>
      <c r="E45" s="113"/>
      <c r="F45" s="113"/>
      <c r="G45" s="113"/>
      <c r="H45" s="113"/>
      <c r="I45" s="113"/>
      <c r="J45" s="30"/>
      <c r="K45" s="30"/>
      <c r="L45" s="31"/>
    </row>
    <row r="46" spans="1:12" ht="21.95" customHeight="1" thickTop="1" x14ac:dyDescent="0.4">
      <c r="B46" s="114"/>
      <c r="C46" s="115" t="s">
        <v>22</v>
      </c>
      <c r="D46" s="116" t="s">
        <v>40</v>
      </c>
      <c r="E46" s="117"/>
      <c r="F46" s="118"/>
      <c r="G46" s="119"/>
      <c r="H46" s="119"/>
      <c r="I46" s="120"/>
      <c r="J46" s="207">
        <f>ROUNDDOWN(SUM(G46:I46)/4*3,-3)</f>
        <v>0</v>
      </c>
      <c r="K46" s="121">
        <f>F46*1000000</f>
        <v>0</v>
      </c>
      <c r="L46" s="122">
        <f>MIN(J46:K46)</f>
        <v>0</v>
      </c>
    </row>
    <row r="47" spans="1:12" ht="21.95" customHeight="1" x14ac:dyDescent="0.4">
      <c r="B47" s="123"/>
      <c r="C47" s="124" t="s">
        <v>23</v>
      </c>
      <c r="D47" s="125" t="s">
        <v>40</v>
      </c>
      <c r="E47" s="45"/>
      <c r="F47" s="46"/>
      <c r="G47" s="47"/>
      <c r="H47" s="47"/>
      <c r="I47" s="126"/>
      <c r="J47" s="208">
        <f t="shared" ref="J47:J58" si="0">ROUNDDOWN(SUM(G47:I47)/4*3,-3)</f>
        <v>0</v>
      </c>
      <c r="K47" s="5">
        <f>F47*300000</f>
        <v>0</v>
      </c>
      <c r="L47" s="127">
        <f t="shared" ref="L47:L58" si="1">MIN(J47:K47)</f>
        <v>0</v>
      </c>
    </row>
    <row r="48" spans="1:12" ht="21.95" customHeight="1" x14ac:dyDescent="0.4">
      <c r="B48" s="123"/>
      <c r="C48" s="124" t="s">
        <v>24</v>
      </c>
      <c r="D48" s="128" t="s">
        <v>40</v>
      </c>
      <c r="E48" s="45"/>
      <c r="F48" s="46"/>
      <c r="G48" s="47"/>
      <c r="H48" s="47"/>
      <c r="I48" s="126"/>
      <c r="J48" s="208">
        <f t="shared" si="0"/>
        <v>0</v>
      </c>
      <c r="K48" s="129">
        <f>F48*300000</f>
        <v>0</v>
      </c>
      <c r="L48" s="127">
        <f t="shared" si="1"/>
        <v>0</v>
      </c>
    </row>
    <row r="49" spans="2:14" ht="21.95" customHeight="1" x14ac:dyDescent="0.4">
      <c r="B49" s="123"/>
      <c r="C49" s="124" t="s">
        <v>17</v>
      </c>
      <c r="D49" s="128" t="s">
        <v>40</v>
      </c>
      <c r="E49" s="45"/>
      <c r="F49" s="46"/>
      <c r="G49" s="47"/>
      <c r="H49" s="47"/>
      <c r="I49" s="126"/>
      <c r="J49" s="208">
        <f t="shared" si="0"/>
        <v>0</v>
      </c>
      <c r="K49" s="5">
        <f t="shared" ref="K49" si="2">F49*1000000</f>
        <v>0</v>
      </c>
      <c r="L49" s="127">
        <f t="shared" si="1"/>
        <v>0</v>
      </c>
    </row>
    <row r="50" spans="2:14" ht="21.95" customHeight="1" x14ac:dyDescent="0.4">
      <c r="B50" s="123"/>
      <c r="C50" s="124" t="s">
        <v>115</v>
      </c>
      <c r="D50" s="128" t="s">
        <v>40</v>
      </c>
      <c r="E50" s="45"/>
      <c r="F50" s="46"/>
      <c r="G50" s="47"/>
      <c r="H50" s="47"/>
      <c r="I50" s="126"/>
      <c r="J50" s="208">
        <f t="shared" si="0"/>
        <v>0</v>
      </c>
      <c r="K50" s="5">
        <f t="shared" ref="K50:K58" si="3">F50*300000</f>
        <v>0</v>
      </c>
      <c r="L50" s="127">
        <f t="shared" si="1"/>
        <v>0</v>
      </c>
    </row>
    <row r="51" spans="2:14" ht="21.95" customHeight="1" x14ac:dyDescent="0.4">
      <c r="B51" s="123"/>
      <c r="C51" s="124" t="s">
        <v>116</v>
      </c>
      <c r="D51" s="128" t="s">
        <v>40</v>
      </c>
      <c r="E51" s="45"/>
      <c r="F51" s="46"/>
      <c r="G51" s="47"/>
      <c r="H51" s="47"/>
      <c r="I51" s="126"/>
      <c r="J51" s="208">
        <f t="shared" si="0"/>
        <v>0</v>
      </c>
      <c r="K51" s="5">
        <f t="shared" si="3"/>
        <v>0</v>
      </c>
      <c r="L51" s="127">
        <f t="shared" si="1"/>
        <v>0</v>
      </c>
    </row>
    <row r="52" spans="2:14" ht="21.95" customHeight="1" x14ac:dyDescent="0.4">
      <c r="B52" s="123"/>
      <c r="C52" s="124" t="s">
        <v>1</v>
      </c>
      <c r="D52" s="128" t="s">
        <v>40</v>
      </c>
      <c r="E52" s="45"/>
      <c r="F52" s="46"/>
      <c r="G52" s="47"/>
      <c r="H52" s="47"/>
      <c r="I52" s="126"/>
      <c r="J52" s="208">
        <f t="shared" si="0"/>
        <v>0</v>
      </c>
      <c r="K52" s="5">
        <f t="shared" si="3"/>
        <v>0</v>
      </c>
      <c r="L52" s="127">
        <f t="shared" si="1"/>
        <v>0</v>
      </c>
    </row>
    <row r="53" spans="2:14" ht="21.95" customHeight="1" x14ac:dyDescent="0.4">
      <c r="B53" s="123"/>
      <c r="C53" s="124" t="s">
        <v>1</v>
      </c>
      <c r="D53" s="128" t="s">
        <v>40</v>
      </c>
      <c r="E53" s="45"/>
      <c r="F53" s="46"/>
      <c r="G53" s="47"/>
      <c r="H53" s="47"/>
      <c r="I53" s="126"/>
      <c r="J53" s="208">
        <f t="shared" si="0"/>
        <v>0</v>
      </c>
      <c r="K53" s="5">
        <f t="shared" si="3"/>
        <v>0</v>
      </c>
      <c r="L53" s="127">
        <f t="shared" si="1"/>
        <v>0</v>
      </c>
    </row>
    <row r="54" spans="2:14" ht="21.95" customHeight="1" x14ac:dyDescent="0.4">
      <c r="B54" s="123"/>
      <c r="C54" s="124" t="s">
        <v>1</v>
      </c>
      <c r="D54" s="128" t="s">
        <v>40</v>
      </c>
      <c r="E54" s="45"/>
      <c r="F54" s="46"/>
      <c r="G54" s="47"/>
      <c r="H54" s="47"/>
      <c r="I54" s="126"/>
      <c r="J54" s="208">
        <f t="shared" si="0"/>
        <v>0</v>
      </c>
      <c r="K54" s="5">
        <f t="shared" si="3"/>
        <v>0</v>
      </c>
      <c r="L54" s="127">
        <f t="shared" si="1"/>
        <v>0</v>
      </c>
    </row>
    <row r="55" spans="2:14" ht="21.95" customHeight="1" x14ac:dyDescent="0.4">
      <c r="B55" s="123"/>
      <c r="C55" s="124" t="s">
        <v>1</v>
      </c>
      <c r="D55" s="128" t="s">
        <v>40</v>
      </c>
      <c r="E55" s="45"/>
      <c r="F55" s="46"/>
      <c r="G55" s="47"/>
      <c r="H55" s="47"/>
      <c r="I55" s="126"/>
      <c r="J55" s="208">
        <f t="shared" si="0"/>
        <v>0</v>
      </c>
      <c r="K55" s="5">
        <f t="shared" si="3"/>
        <v>0</v>
      </c>
      <c r="L55" s="127">
        <f t="shared" si="1"/>
        <v>0</v>
      </c>
    </row>
    <row r="56" spans="2:14" ht="21.95" customHeight="1" x14ac:dyDescent="0.4">
      <c r="B56" s="123"/>
      <c r="C56" s="124" t="s">
        <v>11</v>
      </c>
      <c r="D56" s="128" t="s">
        <v>40</v>
      </c>
      <c r="E56" s="45"/>
      <c r="F56" s="46"/>
      <c r="G56" s="47"/>
      <c r="H56" s="47"/>
      <c r="I56" s="126"/>
      <c r="J56" s="208">
        <f t="shared" si="0"/>
        <v>0</v>
      </c>
      <c r="K56" s="5">
        <f t="shared" si="3"/>
        <v>0</v>
      </c>
      <c r="L56" s="127">
        <f t="shared" si="1"/>
        <v>0</v>
      </c>
    </row>
    <row r="57" spans="2:14" ht="21.95" customHeight="1" x14ac:dyDescent="0.4">
      <c r="B57" s="123"/>
      <c r="C57" s="124" t="s">
        <v>12</v>
      </c>
      <c r="D57" s="128" t="s">
        <v>40</v>
      </c>
      <c r="E57" s="45"/>
      <c r="F57" s="46"/>
      <c r="G57" s="47"/>
      <c r="H57" s="47"/>
      <c r="I57" s="126"/>
      <c r="J57" s="208">
        <f t="shared" si="0"/>
        <v>0</v>
      </c>
      <c r="K57" s="5">
        <f t="shared" si="3"/>
        <v>0</v>
      </c>
      <c r="L57" s="127">
        <f t="shared" si="1"/>
        <v>0</v>
      </c>
    </row>
    <row r="58" spans="2:14" ht="21.95" customHeight="1" thickBot="1" x14ac:dyDescent="0.45">
      <c r="B58" s="130"/>
      <c r="C58" s="131" t="s">
        <v>13</v>
      </c>
      <c r="D58" s="132" t="s">
        <v>40</v>
      </c>
      <c r="E58" s="133"/>
      <c r="F58" s="134"/>
      <c r="G58" s="135"/>
      <c r="H58" s="135"/>
      <c r="I58" s="136"/>
      <c r="J58" s="209">
        <f t="shared" si="0"/>
        <v>0</v>
      </c>
      <c r="K58" s="6">
        <f t="shared" si="3"/>
        <v>0</v>
      </c>
      <c r="L58" s="137">
        <f t="shared" si="1"/>
        <v>0</v>
      </c>
    </row>
    <row r="59" spans="2:14" ht="21.95" customHeight="1" thickBot="1" x14ac:dyDescent="0.45">
      <c r="B59" s="138" t="s">
        <v>0</v>
      </c>
      <c r="C59" s="139"/>
      <c r="D59" s="140"/>
      <c r="E59" s="140"/>
      <c r="F59" s="141"/>
      <c r="G59" s="142"/>
      <c r="H59" s="142"/>
      <c r="I59" s="142"/>
      <c r="J59" s="27"/>
      <c r="K59" s="28"/>
      <c r="L59" s="29"/>
    </row>
    <row r="60" spans="2:14" ht="21.95" customHeight="1" thickTop="1" x14ac:dyDescent="0.4">
      <c r="B60" s="201"/>
      <c r="C60" s="143" t="s">
        <v>51</v>
      </c>
      <c r="D60" s="313" t="s">
        <v>40</v>
      </c>
      <c r="E60" s="316"/>
      <c r="F60" s="319" t="s">
        <v>117</v>
      </c>
      <c r="G60" s="322"/>
      <c r="H60" s="325"/>
      <c r="I60" s="316"/>
      <c r="J60" s="328">
        <f t="shared" ref="J60" si="4">ROUNDDOWN(SUM(G60:I60)/4*3,0)</f>
        <v>0</v>
      </c>
      <c r="K60" s="331" t="str">
        <f>IF(C60="（契約方法を選択する）", 0, IF(OR(C61="", C62="", C62="ケアプランデータ連携システムのデータ連携について選択"), "条件が不正です", IF(AND(C60="職員数に応じて必要なライセンス数が変動するもの", C61="（職員数をプルダウンから選択）"), "条件が不正です", IF(C60="職員数に応じて必要なライセンス数が変動しないもの", 2500000 + IF(C62="5事業所以上と連携する", 50000, 0), IF(C60="職員数に応じて必要なライセンス数が変動するもの", IF(C61="１名以上10名以下", 1000000, IF(C61="11名以上20名以下", 1500000, IF(C61="21名以上30名以下", 2000000, IF(C61="31名以上", 2500000, "条件が不正です")))) + IF(C62="5事業所以上と連携する", 50000, 0), "条件が不正です")))))</f>
        <v>条件が不正です</v>
      </c>
      <c r="L60" s="334">
        <f>MIN(J60:K60)</f>
        <v>0</v>
      </c>
      <c r="N60" s="210"/>
    </row>
    <row r="61" spans="2:14" ht="21.95" customHeight="1" x14ac:dyDescent="0.4">
      <c r="B61" s="337"/>
      <c r="C61" s="144" t="s">
        <v>48</v>
      </c>
      <c r="D61" s="314"/>
      <c r="E61" s="317"/>
      <c r="F61" s="320"/>
      <c r="G61" s="323"/>
      <c r="H61" s="326"/>
      <c r="I61" s="317"/>
      <c r="J61" s="329"/>
      <c r="K61" s="332"/>
      <c r="L61" s="335"/>
    </row>
    <row r="62" spans="2:14" ht="22.5" customHeight="1" thickBot="1" x14ac:dyDescent="0.45">
      <c r="B62" s="338"/>
      <c r="C62" s="211" t="s">
        <v>156</v>
      </c>
      <c r="D62" s="315"/>
      <c r="E62" s="318"/>
      <c r="F62" s="321"/>
      <c r="G62" s="324"/>
      <c r="H62" s="327"/>
      <c r="I62" s="318"/>
      <c r="J62" s="330"/>
      <c r="K62" s="333"/>
      <c r="L62" s="336"/>
    </row>
    <row r="63" spans="2:14" ht="21" customHeight="1" thickBot="1" x14ac:dyDescent="0.45">
      <c r="B63" s="145" t="s">
        <v>10</v>
      </c>
      <c r="C63" s="146"/>
      <c r="D63" s="147"/>
      <c r="E63" s="147"/>
      <c r="F63" s="148"/>
      <c r="G63" s="149"/>
      <c r="H63" s="150"/>
      <c r="I63" s="150"/>
      <c r="J63" s="42"/>
      <c r="K63" s="41"/>
      <c r="L63" s="43"/>
    </row>
    <row r="64" spans="2:14" ht="21.6" customHeight="1" thickTop="1" x14ac:dyDescent="0.4">
      <c r="B64" s="151"/>
      <c r="C64" s="115" t="s">
        <v>2</v>
      </c>
      <c r="D64" s="152" t="s">
        <v>40</v>
      </c>
      <c r="E64" s="117"/>
      <c r="F64" s="118"/>
      <c r="G64" s="120"/>
      <c r="H64" s="153" t="s">
        <v>157</v>
      </c>
      <c r="I64" s="154" t="s">
        <v>157</v>
      </c>
      <c r="J64" s="1">
        <f>ROUNDDOWN(SUM(G64:I64)/4*3,-3)</f>
        <v>0</v>
      </c>
      <c r="K64" s="2">
        <f t="shared" ref="K64:K70" si="5">F64*1000000</f>
        <v>0</v>
      </c>
      <c r="L64" s="212">
        <f t="shared" ref="L64:L70" si="6">MIN(J64:K64)</f>
        <v>0</v>
      </c>
    </row>
    <row r="65" spans="2:12" ht="33" x14ac:dyDescent="0.4">
      <c r="B65" s="151"/>
      <c r="C65" s="124" t="s">
        <v>3</v>
      </c>
      <c r="D65" s="128" t="s">
        <v>40</v>
      </c>
      <c r="E65" s="45"/>
      <c r="F65" s="46"/>
      <c r="G65" s="126"/>
      <c r="H65" s="155" t="s">
        <v>157</v>
      </c>
      <c r="I65" s="156" t="s">
        <v>157</v>
      </c>
      <c r="J65" s="4">
        <f t="shared" ref="J65:J70" si="7">ROUNDDOWN(SUM(G65:I65)/4*3,-3)</f>
        <v>0</v>
      </c>
      <c r="K65" s="5">
        <f t="shared" si="5"/>
        <v>0</v>
      </c>
      <c r="L65" s="19">
        <f t="shared" si="6"/>
        <v>0</v>
      </c>
    </row>
    <row r="66" spans="2:12" ht="33" x14ac:dyDescent="0.4">
      <c r="B66" s="151"/>
      <c r="C66" s="124" t="s">
        <v>4</v>
      </c>
      <c r="D66" s="128" t="s">
        <v>40</v>
      </c>
      <c r="E66" s="45"/>
      <c r="F66" s="46"/>
      <c r="G66" s="126"/>
      <c r="H66" s="155" t="s">
        <v>157</v>
      </c>
      <c r="I66" s="156" t="s">
        <v>157</v>
      </c>
      <c r="J66" s="4">
        <f t="shared" si="7"/>
        <v>0</v>
      </c>
      <c r="K66" s="5">
        <f t="shared" si="5"/>
        <v>0</v>
      </c>
      <c r="L66" s="19">
        <f t="shared" si="6"/>
        <v>0</v>
      </c>
    </row>
    <row r="67" spans="2:12" ht="42.75" customHeight="1" x14ac:dyDescent="0.4">
      <c r="B67" s="151"/>
      <c r="C67" s="124" t="s">
        <v>118</v>
      </c>
      <c r="D67" s="128" t="s">
        <v>40</v>
      </c>
      <c r="E67" s="45"/>
      <c r="F67" s="46"/>
      <c r="G67" s="126"/>
      <c r="H67" s="155" t="s">
        <v>157</v>
      </c>
      <c r="I67" s="156" t="s">
        <v>157</v>
      </c>
      <c r="J67" s="4">
        <f t="shared" si="7"/>
        <v>0</v>
      </c>
      <c r="K67" s="5">
        <f t="shared" si="5"/>
        <v>0</v>
      </c>
      <c r="L67" s="19">
        <f t="shared" si="6"/>
        <v>0</v>
      </c>
    </row>
    <row r="68" spans="2:12" ht="21.95" customHeight="1" x14ac:dyDescent="0.4">
      <c r="B68" s="151"/>
      <c r="C68" s="124" t="s">
        <v>5</v>
      </c>
      <c r="D68" s="128" t="s">
        <v>40</v>
      </c>
      <c r="E68" s="45"/>
      <c r="F68" s="46"/>
      <c r="G68" s="126"/>
      <c r="H68" s="155" t="s">
        <v>157</v>
      </c>
      <c r="I68" s="156" t="s">
        <v>157</v>
      </c>
      <c r="J68" s="4">
        <f t="shared" si="7"/>
        <v>0</v>
      </c>
      <c r="K68" s="5">
        <f t="shared" si="5"/>
        <v>0</v>
      </c>
      <c r="L68" s="19">
        <f t="shared" si="6"/>
        <v>0</v>
      </c>
    </row>
    <row r="69" spans="2:12" ht="21.95" customHeight="1" x14ac:dyDescent="0.4">
      <c r="B69" s="151"/>
      <c r="C69" s="124" t="s">
        <v>6</v>
      </c>
      <c r="D69" s="128" t="s">
        <v>40</v>
      </c>
      <c r="E69" s="45"/>
      <c r="F69" s="46"/>
      <c r="G69" s="126"/>
      <c r="H69" s="155" t="s">
        <v>157</v>
      </c>
      <c r="I69" s="156" t="s">
        <v>157</v>
      </c>
      <c r="J69" s="4">
        <f t="shared" si="7"/>
        <v>0</v>
      </c>
      <c r="K69" s="5">
        <f t="shared" si="5"/>
        <v>0</v>
      </c>
      <c r="L69" s="19">
        <f t="shared" si="6"/>
        <v>0</v>
      </c>
    </row>
    <row r="70" spans="2:12" ht="21.95" customHeight="1" thickBot="1" x14ac:dyDescent="0.45">
      <c r="B70" s="157"/>
      <c r="C70" s="131" t="s">
        <v>8</v>
      </c>
      <c r="D70" s="132" t="s">
        <v>40</v>
      </c>
      <c r="E70" s="133"/>
      <c r="F70" s="134"/>
      <c r="G70" s="136"/>
      <c r="H70" s="158" t="s">
        <v>157</v>
      </c>
      <c r="I70" s="159" t="s">
        <v>157</v>
      </c>
      <c r="J70" s="213">
        <f t="shared" si="7"/>
        <v>0</v>
      </c>
      <c r="K70" s="6">
        <f t="shared" si="5"/>
        <v>0</v>
      </c>
      <c r="L70" s="20">
        <f t="shared" si="6"/>
        <v>0</v>
      </c>
    </row>
    <row r="71" spans="2:12" ht="36" customHeight="1" thickTop="1" thickBot="1" x14ac:dyDescent="0.45">
      <c r="B71" s="160" t="s">
        <v>9</v>
      </c>
      <c r="C71" s="161"/>
      <c r="D71" s="161"/>
      <c r="E71" s="162"/>
      <c r="F71" s="162"/>
      <c r="G71" s="163">
        <f>SUBTOTAL(9,G46:G58,G60:G61,G64:G70)</f>
        <v>0</v>
      </c>
      <c r="H71" s="164"/>
      <c r="I71" s="164"/>
      <c r="J71" s="214"/>
      <c r="K71" s="165"/>
      <c r="L71" s="166">
        <f>ROUNDDOWN((SUBTOTAL(9,L46:L58,L60:L61,L64:L70)),-3)</f>
        <v>0</v>
      </c>
    </row>
    <row r="72" spans="2:12" x14ac:dyDescent="0.4">
      <c r="L72" s="167"/>
    </row>
    <row r="73" spans="2:12" x14ac:dyDescent="0.4">
      <c r="L73" s="167"/>
    </row>
    <row r="74" spans="2:12" ht="27.6" customHeight="1" thickBot="1" x14ac:dyDescent="0.45">
      <c r="B74" s="104" t="s">
        <v>20</v>
      </c>
      <c r="C74" s="168"/>
      <c r="D74" s="168"/>
    </row>
    <row r="75" spans="2:12" ht="41.45" customHeight="1" thickBot="1" x14ac:dyDescent="0.45">
      <c r="H75" s="311" t="s">
        <v>41</v>
      </c>
      <c r="I75" s="312"/>
      <c r="L75" s="105" t="s">
        <v>21</v>
      </c>
    </row>
    <row r="76" spans="2:12" ht="45.75" customHeight="1" thickBot="1" x14ac:dyDescent="0.45">
      <c r="B76" s="309" t="s">
        <v>43</v>
      </c>
      <c r="C76" s="310"/>
      <c r="D76" s="200" t="s">
        <v>37</v>
      </c>
      <c r="E76" s="169" t="s">
        <v>14</v>
      </c>
      <c r="F76" s="170" t="s">
        <v>36</v>
      </c>
      <c r="G76" s="26" t="s">
        <v>153</v>
      </c>
      <c r="H76" s="206" t="s">
        <v>154</v>
      </c>
      <c r="I76" s="34" t="s">
        <v>155</v>
      </c>
      <c r="J76" s="109" t="s">
        <v>42</v>
      </c>
      <c r="K76" s="171" t="s">
        <v>105</v>
      </c>
      <c r="L76" s="172" t="s">
        <v>18</v>
      </c>
    </row>
    <row r="77" spans="2:12" ht="30" customHeight="1" thickTop="1" thickBot="1" x14ac:dyDescent="0.45">
      <c r="B77" s="173" t="s">
        <v>158</v>
      </c>
      <c r="C77" s="174"/>
      <c r="D77" s="175" t="s">
        <v>237</v>
      </c>
      <c r="E77" s="176" t="s">
        <v>244</v>
      </c>
      <c r="F77" s="177" t="s">
        <v>119</v>
      </c>
      <c r="G77" s="215">
        <v>3000000</v>
      </c>
      <c r="H77" s="346">
        <v>5000000</v>
      </c>
      <c r="I77" s="346">
        <v>1000000</v>
      </c>
      <c r="J77" s="216"/>
      <c r="K77" s="217"/>
      <c r="L77" s="218"/>
    </row>
    <row r="78" spans="2:12" ht="30" customHeight="1" thickTop="1" thickBot="1" x14ac:dyDescent="0.45">
      <c r="B78" s="178" t="s">
        <v>159</v>
      </c>
      <c r="C78" s="179"/>
      <c r="D78" s="180"/>
      <c r="E78" s="180"/>
      <c r="F78" s="33"/>
      <c r="G78" s="180"/>
      <c r="H78" s="347"/>
      <c r="I78" s="349"/>
      <c r="J78" s="219"/>
      <c r="K78" s="36"/>
      <c r="L78" s="220"/>
    </row>
    <row r="79" spans="2:12" ht="30" customHeight="1" thickTop="1" x14ac:dyDescent="0.4">
      <c r="B79" s="32"/>
      <c r="C79" s="181" t="s">
        <v>183</v>
      </c>
      <c r="D79" s="182" t="s">
        <v>237</v>
      </c>
      <c r="E79" s="183" t="s">
        <v>241</v>
      </c>
      <c r="F79" s="183">
        <v>50</v>
      </c>
      <c r="G79" s="221">
        <v>6000000</v>
      </c>
      <c r="H79" s="347"/>
      <c r="I79" s="347"/>
      <c r="J79" s="222"/>
      <c r="K79" s="35"/>
      <c r="L79" s="38"/>
    </row>
    <row r="80" spans="2:12" ht="30" customHeight="1" x14ac:dyDescent="0.4">
      <c r="B80" s="32"/>
      <c r="C80" s="184" t="s">
        <v>160</v>
      </c>
      <c r="D80" s="185" t="s">
        <v>40</v>
      </c>
      <c r="E80" s="74"/>
      <c r="F80" s="74"/>
      <c r="G80" s="223"/>
      <c r="H80" s="347"/>
      <c r="I80" s="347"/>
      <c r="J80" s="222"/>
      <c r="K80" s="35"/>
      <c r="L80" s="38"/>
    </row>
    <row r="81" spans="2:12" ht="30" customHeight="1" x14ac:dyDescent="0.4">
      <c r="B81" s="32"/>
      <c r="C81" s="184" t="s">
        <v>160</v>
      </c>
      <c r="D81" s="185" t="s">
        <v>40</v>
      </c>
      <c r="E81" s="74"/>
      <c r="F81" s="74"/>
      <c r="G81" s="223"/>
      <c r="H81" s="347"/>
      <c r="I81" s="347"/>
      <c r="J81" s="222"/>
      <c r="K81" s="35"/>
      <c r="L81" s="38"/>
    </row>
    <row r="82" spans="2:12" ht="30" customHeight="1" x14ac:dyDescent="0.4">
      <c r="B82" s="32"/>
      <c r="C82" s="184" t="s">
        <v>160</v>
      </c>
      <c r="D82" s="185" t="s">
        <v>40</v>
      </c>
      <c r="E82" s="74"/>
      <c r="F82" s="74"/>
      <c r="G82" s="223"/>
      <c r="H82" s="347"/>
      <c r="I82" s="347"/>
      <c r="J82" s="222"/>
      <c r="K82" s="35"/>
      <c r="L82" s="38"/>
    </row>
    <row r="83" spans="2:12" ht="30" customHeight="1" x14ac:dyDescent="0.4">
      <c r="B83" s="32"/>
      <c r="C83" s="184" t="s">
        <v>160</v>
      </c>
      <c r="D83" s="185" t="s">
        <v>40</v>
      </c>
      <c r="E83" s="74"/>
      <c r="F83" s="74"/>
      <c r="G83" s="223"/>
      <c r="H83" s="347"/>
      <c r="I83" s="347"/>
      <c r="J83" s="222"/>
      <c r="K83" s="35"/>
      <c r="L83" s="38"/>
    </row>
    <row r="84" spans="2:12" ht="30" customHeight="1" x14ac:dyDescent="0.4">
      <c r="B84" s="32"/>
      <c r="C84" s="184" t="s">
        <v>160</v>
      </c>
      <c r="D84" s="185" t="s">
        <v>40</v>
      </c>
      <c r="E84" s="74"/>
      <c r="F84" s="74"/>
      <c r="G84" s="223"/>
      <c r="H84" s="347"/>
      <c r="I84" s="347"/>
      <c r="J84" s="222"/>
      <c r="K84" s="35"/>
      <c r="L84" s="38"/>
    </row>
    <row r="85" spans="2:12" ht="30" customHeight="1" x14ac:dyDescent="0.4">
      <c r="B85" s="32"/>
      <c r="C85" s="186" t="s">
        <v>160</v>
      </c>
      <c r="D85" s="187" t="s">
        <v>40</v>
      </c>
      <c r="E85" s="57"/>
      <c r="F85" s="57"/>
      <c r="G85" s="224"/>
      <c r="H85" s="347"/>
      <c r="I85" s="347"/>
      <c r="J85" s="225"/>
      <c r="K85" s="36"/>
      <c r="L85" s="39"/>
    </row>
    <row r="86" spans="2:12" ht="30" customHeight="1" thickBot="1" x14ac:dyDescent="0.45">
      <c r="B86" s="32"/>
      <c r="C86" s="188" t="s">
        <v>160</v>
      </c>
      <c r="D86" s="189" t="s">
        <v>40</v>
      </c>
      <c r="E86" s="190"/>
      <c r="F86" s="190"/>
      <c r="G86" s="226"/>
      <c r="H86" s="348"/>
      <c r="I86" s="348"/>
      <c r="J86" s="227"/>
      <c r="K86" s="37"/>
      <c r="L86" s="191"/>
    </row>
    <row r="87" spans="2:12" ht="30.75" customHeight="1" thickTop="1" thickBot="1" x14ac:dyDescent="0.45">
      <c r="B87" s="192" t="s">
        <v>9</v>
      </c>
      <c r="C87" s="193"/>
      <c r="D87" s="161"/>
      <c r="E87" s="162"/>
      <c r="F87" s="12"/>
      <c r="G87" s="163">
        <f>SUBTOTAL(9,G77,G79:G86)</f>
        <v>9000000</v>
      </c>
      <c r="H87" s="12">
        <f>H77</f>
        <v>5000000</v>
      </c>
      <c r="I87" s="12">
        <f>I77</f>
        <v>1000000</v>
      </c>
      <c r="J87" s="11">
        <f>ROUNDDOWN(SUM(G87:I87)/4*3,-3)</f>
        <v>11250000</v>
      </c>
      <c r="K87" s="195">
        <v>10000000</v>
      </c>
      <c r="L87" s="166">
        <f>MIN(J87:K87)</f>
        <v>10000000</v>
      </c>
    </row>
    <row r="90" spans="2:12" ht="27.6" customHeight="1" thickBot="1" x14ac:dyDescent="0.45">
      <c r="B90" s="104" t="s">
        <v>55</v>
      </c>
      <c r="C90" s="168"/>
      <c r="D90" s="168"/>
    </row>
    <row r="91" spans="2:12" ht="37.9" customHeight="1" thickTop="1" thickBot="1" x14ac:dyDescent="0.45">
      <c r="K91" s="228" t="s">
        <v>161</v>
      </c>
      <c r="L91" s="229"/>
    </row>
    <row r="92" spans="2:12" ht="30" customHeight="1" thickTop="1" thickBot="1" x14ac:dyDescent="0.45">
      <c r="B92" s="350" t="s">
        <v>60</v>
      </c>
      <c r="C92" s="351"/>
      <c r="D92" s="230" t="s">
        <v>37</v>
      </c>
      <c r="E92" s="107" t="s">
        <v>53</v>
      </c>
      <c r="F92" s="108" t="s">
        <v>54</v>
      </c>
      <c r="G92" s="196" t="s">
        <v>42</v>
      </c>
      <c r="H92" s="171" t="s">
        <v>105</v>
      </c>
      <c r="I92" s="172" t="s">
        <v>18</v>
      </c>
      <c r="K92" s="231" t="s">
        <v>162</v>
      </c>
      <c r="L92" s="232"/>
    </row>
    <row r="93" spans="2:12" ht="25.15" customHeight="1" thickTop="1" x14ac:dyDescent="0.4">
      <c r="B93" s="233" t="s">
        <v>85</v>
      </c>
      <c r="C93" s="234"/>
      <c r="D93" s="352" t="s">
        <v>40</v>
      </c>
      <c r="E93" s="355"/>
      <c r="F93" s="358"/>
      <c r="G93" s="361">
        <f>ROUNDDOWN(F93/4*3,-3)</f>
        <v>0</v>
      </c>
      <c r="H93" s="364">
        <v>450000</v>
      </c>
      <c r="I93" s="367">
        <f>MIN(G93,H93)</f>
        <v>0</v>
      </c>
      <c r="K93" s="339">
        <f>L71+L87+I96</f>
        <v>10000000</v>
      </c>
      <c r="L93" s="340"/>
    </row>
    <row r="94" spans="2:12" ht="25.15" customHeight="1" x14ac:dyDescent="0.4">
      <c r="B94" s="235" t="s">
        <v>86</v>
      </c>
      <c r="C94" s="236"/>
      <c r="D94" s="353"/>
      <c r="E94" s="356"/>
      <c r="F94" s="359"/>
      <c r="G94" s="362"/>
      <c r="H94" s="365"/>
      <c r="I94" s="368"/>
      <c r="K94" s="341"/>
      <c r="L94" s="340"/>
    </row>
    <row r="95" spans="2:12" ht="25.15" customHeight="1" thickBot="1" x14ac:dyDescent="0.45">
      <c r="B95" s="237" t="s">
        <v>87</v>
      </c>
      <c r="C95" s="238"/>
      <c r="D95" s="354"/>
      <c r="E95" s="357"/>
      <c r="F95" s="360"/>
      <c r="G95" s="363"/>
      <c r="H95" s="366"/>
      <c r="I95" s="368"/>
      <c r="K95" s="341"/>
      <c r="L95" s="340"/>
    </row>
    <row r="96" spans="2:12" ht="31.5" customHeight="1" thickTop="1" thickBot="1" x14ac:dyDescent="0.45">
      <c r="B96" s="344" t="s">
        <v>9</v>
      </c>
      <c r="C96" s="345"/>
      <c r="D96" s="162"/>
      <c r="E96" s="162"/>
      <c r="F96" s="239">
        <f>F93</f>
        <v>0</v>
      </c>
      <c r="G96" s="194"/>
      <c r="H96" s="197"/>
      <c r="I96" s="166">
        <f>I93</f>
        <v>0</v>
      </c>
      <c r="K96" s="342"/>
      <c r="L96" s="343"/>
    </row>
  </sheetData>
  <mergeCells count="31">
    <mergeCell ref="K93:L96"/>
    <mergeCell ref="B96:C96"/>
    <mergeCell ref="H77:H86"/>
    <mergeCell ref="I77:I86"/>
    <mergeCell ref="B92:C92"/>
    <mergeCell ref="D93:D95"/>
    <mergeCell ref="E93:E95"/>
    <mergeCell ref="F93:F95"/>
    <mergeCell ref="G93:G95"/>
    <mergeCell ref="H93:H95"/>
    <mergeCell ref="I93:I95"/>
    <mergeCell ref="J60:J62"/>
    <mergeCell ref="K60:K62"/>
    <mergeCell ref="L60:L62"/>
    <mergeCell ref="B61:B62"/>
    <mergeCell ref="H75:I75"/>
    <mergeCell ref="B76:C76"/>
    <mergeCell ref="H43:I43"/>
    <mergeCell ref="B44:C44"/>
    <mergeCell ref="D60:D62"/>
    <mergeCell ref="E60:E62"/>
    <mergeCell ref="F60:F62"/>
    <mergeCell ref="G60:G62"/>
    <mergeCell ref="H60:H62"/>
    <mergeCell ref="I60:I62"/>
    <mergeCell ref="E38:E40"/>
    <mergeCell ref="B30:C30"/>
    <mergeCell ref="B33:C33"/>
    <mergeCell ref="A38:B40"/>
    <mergeCell ref="C38:C40"/>
    <mergeCell ref="D38:D40"/>
  </mergeCells>
  <phoneticPr fontId="2"/>
  <conditionalFormatting sqref="C62">
    <cfRule type="expression" dxfId="59" priority="10">
      <formula>$E$38="介護予防認知症対応型共同生活介護"</formula>
    </cfRule>
    <cfRule type="expression" dxfId="58" priority="11">
      <formula>$E$38="介護予防特定施設入居者生活介護"</formula>
    </cfRule>
    <cfRule type="expression" dxfId="57" priority="12">
      <formula>$E$38="介護医療院"</formula>
    </cfRule>
    <cfRule type="expression" dxfId="56" priority="13">
      <formula>$E$38="軽費老人ホーム"</formula>
    </cfRule>
    <cfRule type="expression" dxfId="55" priority="14">
      <formula>$E$38="養護老人ホーム"</formula>
    </cfRule>
    <cfRule type="expression" dxfId="54" priority="15">
      <formula>$E$38="複合型サービス（看護小規模多機能型居宅介護）"</formula>
    </cfRule>
    <cfRule type="expression" dxfId="53" priority="16">
      <formula>$E$38="認知症対応型共同生活介護"</formula>
    </cfRule>
    <cfRule type="expression" dxfId="52" priority="17">
      <formula>$E$38="地域密着型特定施設入居者生活介護"</formula>
    </cfRule>
    <cfRule type="expression" dxfId="51" priority="18">
      <formula>$E$38="特定施設入居者生活介護"</formula>
    </cfRule>
    <cfRule type="expression" dxfId="50" priority="19">
      <formula>$E$38="介護老人保健施設"</formula>
    </cfRule>
    <cfRule type="expression" dxfId="49" priority="20">
      <formula>$E$38="介護老人福祉施設"</formula>
    </cfRule>
  </conditionalFormatting>
  <conditionalFormatting sqref="C61">
    <cfRule type="expression" dxfId="48" priority="9">
      <formula>$C$60="職員数に応じて必要なライセンス数が変動しないもの"</formula>
    </cfRule>
  </conditionalFormatting>
  <conditionalFormatting sqref="F79">
    <cfRule type="expression" dxfId="47" priority="8">
      <formula>$C$79="介護業務支援"</formula>
    </cfRule>
  </conditionalFormatting>
  <conditionalFormatting sqref="F80">
    <cfRule type="expression" dxfId="46" priority="7">
      <formula>$C$80="介護業務支援"</formula>
    </cfRule>
  </conditionalFormatting>
  <conditionalFormatting sqref="F81">
    <cfRule type="expression" dxfId="45" priority="6">
      <formula>$C$81="介護業務支援"</formula>
    </cfRule>
  </conditionalFormatting>
  <conditionalFormatting sqref="F82">
    <cfRule type="expression" dxfId="44" priority="5">
      <formula>$C$82="介護業務支援"</formula>
    </cfRule>
  </conditionalFormatting>
  <conditionalFormatting sqref="F83">
    <cfRule type="expression" dxfId="43" priority="4">
      <formula>$C$83="介護業務支援"</formula>
    </cfRule>
  </conditionalFormatting>
  <conditionalFormatting sqref="F84">
    <cfRule type="expression" dxfId="42" priority="3">
      <formula>$C$84="介護業務支援"</formula>
    </cfRule>
  </conditionalFormatting>
  <conditionalFormatting sqref="F85">
    <cfRule type="expression" dxfId="41" priority="2">
      <formula>$C$85="介護業務支援"</formula>
    </cfRule>
  </conditionalFormatting>
  <conditionalFormatting sqref="F86">
    <cfRule type="expression" dxfId="40" priority="1">
      <formula>$C$86="介護業務支援"</formula>
    </cfRule>
  </conditionalFormatting>
  <dataValidations count="2">
    <dataValidation type="whole" allowBlank="1" showInputMessage="1" showErrorMessage="1" sqref="F79:F86 F64:F70 F46:F58" xr:uid="{E240E7F2-1CDD-4BC1-A0E4-BE66B92E449D}">
      <formula1>1</formula1>
      <formula2>1000</formula2>
    </dataValidation>
    <dataValidation type="whole" operator="greaterThanOrEqual" allowBlank="1" showInputMessage="1" showErrorMessage="1" sqref="F93:F95" xr:uid="{96736353-8943-4A49-B7D1-D7D454DB77A3}">
      <formula1>1</formula1>
    </dataValidation>
  </dataValidations>
  <pageMargins left="0.25" right="0.25" top="0.75" bottom="0.75" header="0.3" footer="0.3"/>
  <pageSetup paperSize="9" scale="45" fitToHeight="0" orientation="landscape" r:id="rId1"/>
  <rowBreaks count="1" manualBreakCount="1">
    <brk id="71" max="12" man="1"/>
  </rowBreaks>
  <drawing r:id="rId2"/>
  <extLst>
    <ext xmlns:x14="http://schemas.microsoft.com/office/spreadsheetml/2009/9/main" uri="{CCE6A557-97BC-4b89-ADB6-D9C93CAAB3DF}">
      <x14:dataValidations xmlns:xm="http://schemas.microsoft.com/office/excel/2006/main" count="7">
        <x14:dataValidation type="list" allowBlank="1" showInputMessage="1" showErrorMessage="1" xr:uid="{DF7E4728-D4A8-45BF-B9DF-AD936D04C68F}">
          <x14:formula1>
            <xm:f>さわらないでください。!$D$3:$D$5</xm:f>
          </x14:formula1>
          <xm:sqref>C60</xm:sqref>
        </x14:dataValidation>
        <x14:dataValidation type="list" allowBlank="1" showInputMessage="1" showErrorMessage="1" xr:uid="{B459E138-1926-4593-87F0-9762358F0439}">
          <x14:formula1>
            <xm:f>さわらないでください。!$E$3:$E$7</xm:f>
          </x14:formula1>
          <xm:sqref>C61</xm:sqref>
        </x14:dataValidation>
        <x14:dataValidation type="list" allowBlank="1" showInputMessage="1" showErrorMessage="1" xr:uid="{0B00414C-4929-46E9-8A56-232E040FB1E9}">
          <x14:formula1>
            <xm:f>さわらないでください。!$G$3:$G$5</xm:f>
          </x14:formula1>
          <xm:sqref>B30 B33</xm:sqref>
        </x14:dataValidation>
        <x14:dataValidation type="list" allowBlank="1" showInputMessage="1" showErrorMessage="1" xr:uid="{F8432F75-3B47-48A8-BE07-117926DD5E27}">
          <x14:formula1>
            <xm:f>さわらないでください。!$H$3:$H$4</xm:f>
          </x14:formula1>
          <xm:sqref>D93:D95 D64:D70 D79:D86 D77 D60:D61 D46:D58</xm:sqref>
        </x14:dataValidation>
        <x14:dataValidation type="list" allowBlank="1" showInputMessage="1" showErrorMessage="1" xr:uid="{8C6A11C0-89C1-4B86-975C-A48CED0577C2}">
          <x14:formula1>
            <xm:f>さわらないでください。!$F$3:$F$4</xm:f>
          </x14:formula1>
          <xm:sqref>C62</xm:sqref>
        </x14:dataValidation>
        <x14:dataValidation type="list" allowBlank="1" showInputMessage="1" showErrorMessage="1" xr:uid="{F9FE1270-769D-45FC-8F86-4B5CA8F0C40C}">
          <x14:formula1>
            <xm:f>さわらないでください。!$K$3:$K$56</xm:f>
          </x14:formula1>
          <xm:sqref>E38:E40</xm:sqref>
        </x14:dataValidation>
        <x14:dataValidation type="list" allowBlank="1" showInputMessage="1" showErrorMessage="1" xr:uid="{E681C1FE-F9D6-430D-8D2A-90611D29376D}">
          <x14:formula1>
            <xm:f>さわらないでください。!$C$3:$C$13</xm:f>
          </x14:formula1>
          <xm:sqref>C79:C86</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8A68A6-5344-412E-A12F-2F3AFD963FB0}">
  <sheetPr>
    <tabColor rgb="FFFFFF00"/>
    <pageSetUpPr fitToPage="1"/>
  </sheetPr>
  <dimension ref="B19:I44"/>
  <sheetViews>
    <sheetView showGridLines="0" view="pageBreakPreview" zoomScale="70" zoomScaleNormal="85" zoomScaleSheetLayoutView="70" workbookViewId="0">
      <selection activeCell="D25" sqref="D25"/>
    </sheetView>
  </sheetViews>
  <sheetFormatPr defaultColWidth="8.75" defaultRowHeight="15.75" x14ac:dyDescent="0.4"/>
  <cols>
    <col min="1" max="1" width="3.25" style="17" customWidth="1"/>
    <col min="2" max="2" width="25.375" style="17" customWidth="1"/>
    <col min="3" max="3" width="16.5" style="17" customWidth="1"/>
    <col min="4" max="4" width="17.5" style="17" customWidth="1"/>
    <col min="5" max="5" width="27.75" style="17" customWidth="1"/>
    <col min="6" max="6" width="19.875" style="17" customWidth="1"/>
    <col min="7" max="7" width="29.625" style="17" customWidth="1"/>
    <col min="8" max="8" width="18.75" style="17" customWidth="1"/>
    <col min="9" max="9" width="24.125" style="17" customWidth="1"/>
    <col min="10" max="10" width="5" style="17" customWidth="1"/>
    <col min="11" max="16384" width="8.75" style="17"/>
  </cols>
  <sheetData>
    <row r="19" spans="2:5" ht="28.5" x14ac:dyDescent="0.4">
      <c r="B19" s="16" t="s">
        <v>163</v>
      </c>
      <c r="C19" s="16"/>
      <c r="D19" s="16"/>
    </row>
    <row r="20" spans="2:5" ht="28.5" customHeight="1" x14ac:dyDescent="0.4">
      <c r="B20" s="369" t="s">
        <v>164</v>
      </c>
      <c r="C20" s="369"/>
      <c r="D20" s="369"/>
      <c r="E20" s="369"/>
    </row>
    <row r="21" spans="2:5" ht="23.25" customHeight="1" x14ac:dyDescent="0.4">
      <c r="B21" s="369"/>
      <c r="C21" s="369"/>
      <c r="D21" s="369"/>
      <c r="E21" s="369"/>
    </row>
    <row r="22" spans="2:5" ht="20.25" thickBot="1" x14ac:dyDescent="0.45">
      <c r="B22" s="17" t="s">
        <v>165</v>
      </c>
      <c r="E22" s="40"/>
    </row>
    <row r="23" spans="2:5" ht="32.25" thickBot="1" x14ac:dyDescent="0.45">
      <c r="B23" s="7" t="s">
        <v>44</v>
      </c>
      <c r="C23" s="8" t="s">
        <v>37</v>
      </c>
      <c r="D23" s="13" t="s">
        <v>166</v>
      </c>
      <c r="E23" s="199" t="s">
        <v>167</v>
      </c>
    </row>
    <row r="24" spans="2:5" x14ac:dyDescent="0.4">
      <c r="B24" s="58" t="s">
        <v>191</v>
      </c>
      <c r="C24" s="59" t="s">
        <v>237</v>
      </c>
      <c r="D24" s="60" t="s">
        <v>273</v>
      </c>
      <c r="E24" s="61">
        <v>5000000</v>
      </c>
    </row>
    <row r="25" spans="2:5" ht="31.5" x14ac:dyDescent="0.4">
      <c r="B25" s="58" t="s">
        <v>49</v>
      </c>
      <c r="C25" s="59" t="s">
        <v>40</v>
      </c>
      <c r="D25" s="62"/>
      <c r="E25" s="63"/>
    </row>
    <row r="26" spans="2:5" ht="31.5" x14ac:dyDescent="0.4">
      <c r="B26" s="64" t="s">
        <v>49</v>
      </c>
      <c r="C26" s="65" t="s">
        <v>40</v>
      </c>
      <c r="D26" s="66"/>
      <c r="E26" s="67"/>
    </row>
    <row r="27" spans="2:5" ht="31.5" x14ac:dyDescent="0.4">
      <c r="B27" s="64" t="s">
        <v>49</v>
      </c>
      <c r="C27" s="65" t="s">
        <v>40</v>
      </c>
      <c r="D27" s="66"/>
      <c r="E27" s="67"/>
    </row>
    <row r="28" spans="2:5" ht="32.25" thickBot="1" x14ac:dyDescent="0.45">
      <c r="B28" s="64" t="s">
        <v>49</v>
      </c>
      <c r="C28" s="65" t="s">
        <v>40</v>
      </c>
      <c r="D28" s="66"/>
      <c r="E28" s="67"/>
    </row>
    <row r="29" spans="2:5" ht="16.5" thickBot="1" x14ac:dyDescent="0.45">
      <c r="B29" s="21" t="s">
        <v>9</v>
      </c>
      <c r="C29" s="11"/>
      <c r="D29" s="22"/>
      <c r="E29" s="23">
        <f>SUBTOTAL(9,E24:E28)</f>
        <v>5000000</v>
      </c>
    </row>
    <row r="33" spans="2:9" ht="28.5" x14ac:dyDescent="0.4">
      <c r="B33" s="16" t="s">
        <v>168</v>
      </c>
      <c r="C33" s="16"/>
      <c r="D33" s="16"/>
    </row>
    <row r="34" spans="2:9" ht="26.45" customHeight="1" thickBot="1" x14ac:dyDescent="0.45">
      <c r="B34" s="17" t="s">
        <v>169</v>
      </c>
      <c r="I34" s="40" t="s">
        <v>21</v>
      </c>
    </row>
    <row r="35" spans="2:9" ht="32.25" thickBot="1" x14ac:dyDescent="0.45">
      <c r="B35" s="7" t="s">
        <v>44</v>
      </c>
      <c r="C35" s="8" t="s">
        <v>170</v>
      </c>
      <c r="D35" s="8" t="s">
        <v>37</v>
      </c>
      <c r="E35" s="8" t="s">
        <v>171</v>
      </c>
      <c r="F35" s="9" t="s">
        <v>172</v>
      </c>
      <c r="G35" s="9" t="s">
        <v>173</v>
      </c>
      <c r="H35" s="9" t="s">
        <v>174</v>
      </c>
      <c r="I35" s="10" t="s">
        <v>32</v>
      </c>
    </row>
    <row r="36" spans="2:9" x14ac:dyDescent="0.4">
      <c r="B36" s="58" t="s">
        <v>191</v>
      </c>
      <c r="C36" s="74" t="s">
        <v>63</v>
      </c>
      <c r="D36" s="59" t="s">
        <v>237</v>
      </c>
      <c r="E36" s="74" t="s">
        <v>240</v>
      </c>
      <c r="F36" s="74">
        <v>20</v>
      </c>
      <c r="G36" s="74">
        <v>20000</v>
      </c>
      <c r="H36" s="75">
        <v>133333</v>
      </c>
      <c r="I36" s="24">
        <f>F36*MIN(G36, H36)</f>
        <v>400000</v>
      </c>
    </row>
    <row r="37" spans="2:9" x14ac:dyDescent="0.4">
      <c r="B37" s="58" t="s">
        <v>191</v>
      </c>
      <c r="C37" s="74" t="s">
        <v>62</v>
      </c>
      <c r="D37" s="44" t="s">
        <v>237</v>
      </c>
      <c r="E37" s="74" t="s">
        <v>239</v>
      </c>
      <c r="F37" s="68">
        <v>5</v>
      </c>
      <c r="G37" s="68">
        <v>120000</v>
      </c>
      <c r="H37" s="14">
        <v>133333</v>
      </c>
      <c r="I37" s="18">
        <f t="shared" ref="I37:I43" si="0">F37*MIN(G37, H37)</f>
        <v>600000</v>
      </c>
    </row>
    <row r="38" spans="2:9" ht="31.5" x14ac:dyDescent="0.4">
      <c r="B38" s="64" t="s">
        <v>50</v>
      </c>
      <c r="C38" s="57" t="s">
        <v>45</v>
      </c>
      <c r="D38" s="48" t="s">
        <v>40</v>
      </c>
      <c r="E38" s="57"/>
      <c r="F38" s="47"/>
      <c r="G38" s="47"/>
      <c r="H38" s="3">
        <v>133333</v>
      </c>
      <c r="I38" s="19">
        <f t="shared" si="0"/>
        <v>0</v>
      </c>
    </row>
    <row r="39" spans="2:9" ht="31.5" x14ac:dyDescent="0.4">
      <c r="B39" s="64" t="s">
        <v>49</v>
      </c>
      <c r="C39" s="57" t="s">
        <v>45</v>
      </c>
      <c r="D39" s="48" t="s">
        <v>40</v>
      </c>
      <c r="E39" s="57"/>
      <c r="F39" s="47"/>
      <c r="G39" s="47"/>
      <c r="H39" s="3">
        <v>133333</v>
      </c>
      <c r="I39" s="19">
        <f t="shared" si="0"/>
        <v>0</v>
      </c>
    </row>
    <row r="40" spans="2:9" ht="31.5" x14ac:dyDescent="0.4">
      <c r="B40" s="64" t="s">
        <v>49</v>
      </c>
      <c r="C40" s="57" t="s">
        <v>45</v>
      </c>
      <c r="D40" s="48" t="s">
        <v>40</v>
      </c>
      <c r="E40" s="57"/>
      <c r="F40" s="47"/>
      <c r="G40" s="47"/>
      <c r="H40" s="3">
        <v>133333</v>
      </c>
      <c r="I40" s="19">
        <f t="shared" si="0"/>
        <v>0</v>
      </c>
    </row>
    <row r="41" spans="2:9" ht="31.5" x14ac:dyDescent="0.4">
      <c r="B41" s="64" t="s">
        <v>49</v>
      </c>
      <c r="C41" s="57" t="s">
        <v>45</v>
      </c>
      <c r="D41" s="69" t="s">
        <v>39</v>
      </c>
      <c r="E41" s="57"/>
      <c r="F41" s="47"/>
      <c r="G41" s="47"/>
      <c r="H41" s="3">
        <v>133333</v>
      </c>
      <c r="I41" s="19">
        <f t="shared" si="0"/>
        <v>0</v>
      </c>
    </row>
    <row r="42" spans="2:9" ht="31.5" x14ac:dyDescent="0.4">
      <c r="B42" s="64" t="s">
        <v>175</v>
      </c>
      <c r="C42" s="57" t="s">
        <v>45</v>
      </c>
      <c r="D42" s="69" t="s">
        <v>39</v>
      </c>
      <c r="E42" s="57"/>
      <c r="F42" s="47"/>
      <c r="G42" s="47"/>
      <c r="H42" s="3">
        <v>133333</v>
      </c>
      <c r="I42" s="19">
        <f t="shared" si="0"/>
        <v>0</v>
      </c>
    </row>
    <row r="43" spans="2:9" ht="32.25" thickBot="1" x14ac:dyDescent="0.45">
      <c r="B43" s="70" t="s">
        <v>49</v>
      </c>
      <c r="C43" s="71" t="s">
        <v>45</v>
      </c>
      <c r="D43" s="72" t="s">
        <v>39</v>
      </c>
      <c r="E43" s="71"/>
      <c r="F43" s="73"/>
      <c r="G43" s="73"/>
      <c r="H43" s="15">
        <v>133333</v>
      </c>
      <c r="I43" s="20">
        <f t="shared" si="0"/>
        <v>0</v>
      </c>
    </row>
    <row r="44" spans="2:9" ht="16.5" thickBot="1" x14ac:dyDescent="0.45">
      <c r="B44" s="21" t="s">
        <v>9</v>
      </c>
      <c r="C44" s="11"/>
      <c r="D44" s="11"/>
      <c r="E44" s="11"/>
      <c r="F44" s="11"/>
      <c r="G44" s="11"/>
      <c r="H44" s="11"/>
      <c r="I44" s="23">
        <f>SUBTOTAL(9,I36:I43)</f>
        <v>1000000</v>
      </c>
    </row>
  </sheetData>
  <mergeCells count="1">
    <mergeCell ref="B20:E21"/>
  </mergeCells>
  <phoneticPr fontId="2"/>
  <dataValidations count="2">
    <dataValidation type="whole" allowBlank="1" showInputMessage="1" showErrorMessage="1" sqref="F36:F43" xr:uid="{715B018C-DA75-443D-8679-E2B33F3E75AC}">
      <formula1>1</formula1>
      <formula2>1000</formula2>
    </dataValidation>
    <dataValidation type="whole" operator="greaterThanOrEqual" allowBlank="1" showInputMessage="1" showErrorMessage="1" sqref="G36:G43" xr:uid="{A2F50236-EF4A-4F13-88F4-BE4BBDB727EA}">
      <formula1>1</formula1>
    </dataValidation>
  </dataValidations>
  <pageMargins left="0.7" right="0.7" top="0.75" bottom="0.75" header="0.3" footer="0.3"/>
  <pageSetup paperSize="9" scale="61" fitToWidth="0" orientation="landscape"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4E66226E-78DA-4F5F-B1CB-D657B92D5323}">
          <x14:formula1>
            <xm:f>さわらないでください。!$B$3:$B$6</xm:f>
          </x14:formula1>
          <xm:sqref>C36:C43 D41:D43</xm:sqref>
        </x14:dataValidation>
        <x14:dataValidation type="list" allowBlank="1" showInputMessage="1" showErrorMessage="1" xr:uid="{5FFBFBA0-457D-4F84-AB68-E4F679C12166}">
          <x14:formula1>
            <xm:f>さわらないでください。!$H$3:$H$4</xm:f>
          </x14:formula1>
          <xm:sqref>D36:D40 C24:C28</xm:sqref>
        </x14:dataValidation>
        <x14:dataValidation type="list" allowBlank="1" showInputMessage="1" showErrorMessage="1" xr:uid="{299A15CB-C70E-472D-8A40-F2C786FE05EF}">
          <x14:formula1>
            <xm:f>さわらないでください。!$I$3:$I$15</xm:f>
          </x14:formula1>
          <xm:sqref>B24:B28 B36:B43</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8387E8-5C7F-4D61-8AAE-5DB11BCD9EA0}">
  <sheetPr>
    <tabColor rgb="FF00B0F0"/>
    <pageSetUpPr fitToPage="1"/>
  </sheetPr>
  <dimension ref="A25:N96"/>
  <sheetViews>
    <sheetView showGridLines="0" view="pageBreakPreview" zoomScale="70" zoomScaleNormal="70" zoomScaleSheetLayoutView="70" workbookViewId="0">
      <selection activeCell="E8" sqref="E8"/>
    </sheetView>
  </sheetViews>
  <sheetFormatPr defaultColWidth="8.75" defaultRowHeight="15.75" x14ac:dyDescent="0.4"/>
  <cols>
    <col min="1" max="1" width="6.75" style="85" customWidth="1"/>
    <col min="2" max="2" width="2.5" style="85" customWidth="1"/>
    <col min="3" max="3" width="70.875" style="85" customWidth="1"/>
    <col min="4" max="4" width="13.875" style="85" customWidth="1"/>
    <col min="5" max="5" width="34.75" style="85" customWidth="1"/>
    <col min="6" max="6" width="19.625" style="85" customWidth="1"/>
    <col min="7" max="7" width="26.25" style="85" customWidth="1"/>
    <col min="8" max="8" width="34.25" style="85" customWidth="1"/>
    <col min="9" max="9" width="28.75" style="85" customWidth="1"/>
    <col min="10" max="12" width="16.625" style="85" customWidth="1"/>
    <col min="13" max="13" width="2.625" style="85" customWidth="1"/>
    <col min="14" max="16384" width="8.75" style="85"/>
  </cols>
  <sheetData>
    <row r="25" spans="1:12" ht="44.45" customHeight="1" x14ac:dyDescent="0.4">
      <c r="A25" s="205" t="s">
        <v>150</v>
      </c>
    </row>
    <row r="26" spans="1:12" ht="7.15" customHeight="1" thickBot="1" x14ac:dyDescent="0.45"/>
    <row r="27" spans="1:12" ht="24" customHeight="1" x14ac:dyDescent="0.4">
      <c r="B27" s="97" t="s">
        <v>33</v>
      </c>
      <c r="C27" s="49"/>
      <c r="D27" s="49"/>
      <c r="E27" s="49"/>
      <c r="F27" s="49"/>
      <c r="G27" s="49"/>
      <c r="H27" s="49"/>
      <c r="I27" s="49"/>
      <c r="J27" s="49"/>
      <c r="K27" s="49"/>
      <c r="L27" s="50"/>
    </row>
    <row r="28" spans="1:12" ht="4.9000000000000004" customHeight="1" x14ac:dyDescent="0.4">
      <c r="B28" s="51"/>
      <c r="C28" s="98"/>
      <c r="D28" s="98"/>
      <c r="E28" s="98"/>
      <c r="F28" s="98"/>
      <c r="G28" s="98"/>
      <c r="H28" s="98"/>
      <c r="I28" s="98"/>
      <c r="J28" s="98"/>
      <c r="K28" s="98"/>
      <c r="L28" s="52"/>
    </row>
    <row r="29" spans="1:12" ht="21.75" thickBot="1" x14ac:dyDescent="0.45">
      <c r="B29" s="53" t="s">
        <v>151</v>
      </c>
      <c r="C29" s="99"/>
      <c r="D29" s="99"/>
      <c r="E29" s="98"/>
      <c r="F29" s="98"/>
      <c r="G29" s="98"/>
      <c r="H29" s="98"/>
      <c r="I29" s="98"/>
      <c r="J29" s="98"/>
      <c r="K29" s="98"/>
      <c r="L29" s="52"/>
    </row>
    <row r="30" spans="1:12" ht="22.5" thickTop="1" thickBot="1" x14ac:dyDescent="0.45">
      <c r="B30" s="298" t="s">
        <v>52</v>
      </c>
      <c r="C30" s="299"/>
      <c r="D30" s="100"/>
      <c r="E30" s="98"/>
      <c r="F30" s="98"/>
      <c r="G30" s="98"/>
      <c r="H30" s="98"/>
      <c r="I30" s="98"/>
      <c r="J30" s="98"/>
      <c r="K30" s="98"/>
      <c r="L30" s="52"/>
    </row>
    <row r="31" spans="1:12" ht="5.45" customHeight="1" thickTop="1" x14ac:dyDescent="0.4">
      <c r="B31" s="54"/>
      <c r="C31" s="98"/>
      <c r="D31" s="98"/>
      <c r="E31" s="98"/>
      <c r="F31" s="98"/>
      <c r="G31" s="98"/>
      <c r="H31" s="98"/>
      <c r="I31" s="98"/>
      <c r="J31" s="98"/>
      <c r="K31" s="98"/>
      <c r="L31" s="52"/>
    </row>
    <row r="32" spans="1:12" ht="21.75" thickBot="1" x14ac:dyDescent="0.45">
      <c r="B32" s="53" t="s">
        <v>152</v>
      </c>
      <c r="C32" s="101"/>
      <c r="D32" s="101"/>
      <c r="E32" s="98"/>
      <c r="F32" s="98"/>
      <c r="G32" s="98"/>
      <c r="H32" s="98"/>
      <c r="I32" s="98"/>
      <c r="J32" s="98"/>
      <c r="K32" s="98"/>
      <c r="L32" s="52"/>
    </row>
    <row r="33" spans="1:12" ht="22.5" thickTop="1" thickBot="1" x14ac:dyDescent="0.45">
      <c r="B33" s="298" t="s">
        <v>52</v>
      </c>
      <c r="C33" s="299"/>
      <c r="D33" s="100"/>
      <c r="E33" s="98"/>
      <c r="F33" s="98"/>
      <c r="G33" s="98"/>
      <c r="H33" s="98"/>
      <c r="I33" s="98"/>
      <c r="J33" s="98"/>
      <c r="K33" s="98"/>
      <c r="L33" s="52"/>
    </row>
    <row r="34" spans="1:12" ht="8.25" customHeight="1" thickTop="1" x14ac:dyDescent="0.4">
      <c r="B34" s="54"/>
      <c r="C34" s="98"/>
      <c r="D34" s="98"/>
      <c r="E34" s="98"/>
      <c r="F34" s="98"/>
      <c r="G34" s="98"/>
      <c r="H34" s="98"/>
      <c r="I34" s="98"/>
      <c r="J34" s="98"/>
      <c r="K34" s="98"/>
      <c r="L34" s="52"/>
    </row>
    <row r="35" spans="1:12" ht="35.25" customHeight="1" x14ac:dyDescent="0.4">
      <c r="B35" s="102" t="str">
        <f>IF(B30="（プルダウンから選択）", "", IF(B30="いいえ", "『（１）介護テクノロジーの導入支援』の表に入力してください。", IF(AND(B30="はい", B33="いいえ"), "『（１）介護テクノロジーの導入支援』の表に入力してください。", IF(AND(B30="はい", B33="はい"), "『（２）介護テクノロジーのパッケージ型導入支援』の表に入力してください。（ただし、介護ソフトと連動しないテクノロジーについては『（１）介護テクノロジーの導入支援』の表に入力してください。）", "②に回答してください。"))))</f>
        <v>『（２）介護テクノロジーのパッケージ型導入支援』の表に入力してください。（ただし、介護ソフトと連動しないテクノロジーについては『（１）介護テクノロジーの導入支援』の表に入力してください。）</v>
      </c>
      <c r="C35" s="98"/>
      <c r="D35" s="98"/>
      <c r="E35" s="98"/>
      <c r="F35" s="98"/>
      <c r="G35" s="98"/>
      <c r="H35" s="98"/>
      <c r="I35" s="98"/>
      <c r="J35" s="98"/>
      <c r="K35" s="98"/>
      <c r="L35" s="52"/>
    </row>
    <row r="36" spans="1:12" ht="25.15" customHeight="1" thickBot="1" x14ac:dyDescent="0.45">
      <c r="B36" s="103" t="s">
        <v>112</v>
      </c>
      <c r="C36" s="55"/>
      <c r="D36" s="55"/>
      <c r="E36" s="55"/>
      <c r="F36" s="55"/>
      <c r="G36" s="55"/>
      <c r="H36" s="55"/>
      <c r="I36" s="55"/>
      <c r="J36" s="55"/>
      <c r="K36" s="55"/>
      <c r="L36" s="56"/>
    </row>
    <row r="37" spans="1:12" ht="11.25" customHeight="1" thickBot="1" x14ac:dyDescent="0.45"/>
    <row r="38" spans="1:12" ht="18.75" customHeight="1" thickTop="1" x14ac:dyDescent="0.4">
      <c r="A38" s="300" t="s">
        <v>113</v>
      </c>
      <c r="B38" s="301"/>
      <c r="C38" s="306" t="s">
        <v>236</v>
      </c>
      <c r="D38" s="301" t="s">
        <v>114</v>
      </c>
      <c r="E38" s="295" t="s">
        <v>179</v>
      </c>
    </row>
    <row r="39" spans="1:12" ht="12" customHeight="1" x14ac:dyDescent="0.4">
      <c r="A39" s="302"/>
      <c r="B39" s="303"/>
      <c r="C39" s="307"/>
      <c r="D39" s="303"/>
      <c r="E39" s="296"/>
    </row>
    <row r="40" spans="1:12" ht="11.25" customHeight="1" thickBot="1" x14ac:dyDescent="0.45">
      <c r="A40" s="304"/>
      <c r="B40" s="305"/>
      <c r="C40" s="308"/>
      <c r="D40" s="305"/>
      <c r="E40" s="297"/>
    </row>
    <row r="41" spans="1:12" ht="12" customHeight="1" x14ac:dyDescent="0.4"/>
    <row r="42" spans="1:12" ht="29.25" thickBot="1" x14ac:dyDescent="0.45">
      <c r="B42" s="104" t="s">
        <v>19</v>
      </c>
    </row>
    <row r="43" spans="1:12" ht="44.45" customHeight="1" thickBot="1" x14ac:dyDescent="0.45">
      <c r="H43" s="311" t="s">
        <v>41</v>
      </c>
      <c r="I43" s="312"/>
      <c r="L43" s="105" t="s">
        <v>21</v>
      </c>
    </row>
    <row r="44" spans="1:12" ht="39.75" customHeight="1" thickBot="1" x14ac:dyDescent="0.45">
      <c r="B44" s="309" t="s">
        <v>43</v>
      </c>
      <c r="C44" s="310"/>
      <c r="D44" s="106" t="s">
        <v>37</v>
      </c>
      <c r="E44" s="107" t="s">
        <v>14</v>
      </c>
      <c r="F44" s="108" t="s">
        <v>36</v>
      </c>
      <c r="G44" s="26" t="s">
        <v>153</v>
      </c>
      <c r="H44" s="206" t="s">
        <v>154</v>
      </c>
      <c r="I44" s="34" t="s">
        <v>155</v>
      </c>
      <c r="J44" s="109" t="s">
        <v>42</v>
      </c>
      <c r="K44" s="108" t="s">
        <v>105</v>
      </c>
      <c r="L44" s="110" t="s">
        <v>18</v>
      </c>
    </row>
    <row r="45" spans="1:12" ht="21.95" customHeight="1" thickBot="1" x14ac:dyDescent="0.45">
      <c r="B45" s="111" t="s">
        <v>7</v>
      </c>
      <c r="C45" s="112"/>
      <c r="D45" s="113"/>
      <c r="E45" s="113"/>
      <c r="F45" s="113"/>
      <c r="G45" s="113"/>
      <c r="H45" s="113"/>
      <c r="I45" s="113"/>
      <c r="J45" s="30"/>
      <c r="K45" s="30"/>
      <c r="L45" s="31"/>
    </row>
    <row r="46" spans="1:12" ht="21.95" customHeight="1" thickTop="1" x14ac:dyDescent="0.4">
      <c r="B46" s="114"/>
      <c r="C46" s="115" t="s">
        <v>22</v>
      </c>
      <c r="D46" s="116" t="s">
        <v>237</v>
      </c>
      <c r="E46" s="117" t="s">
        <v>241</v>
      </c>
      <c r="F46" s="118">
        <v>1</v>
      </c>
      <c r="G46" s="119">
        <v>600000</v>
      </c>
      <c r="H46" s="119"/>
      <c r="I46" s="120"/>
      <c r="J46" s="207">
        <f>ROUNDDOWN(SUM(G46:I46)/4*3,-3)</f>
        <v>450000</v>
      </c>
      <c r="K46" s="121">
        <f>F46*1000000</f>
        <v>1000000</v>
      </c>
      <c r="L46" s="122">
        <f>MIN(J46:K46)</f>
        <v>450000</v>
      </c>
    </row>
    <row r="47" spans="1:12" ht="21.95" customHeight="1" x14ac:dyDescent="0.4">
      <c r="B47" s="123"/>
      <c r="C47" s="124" t="s">
        <v>23</v>
      </c>
      <c r="D47" s="125" t="s">
        <v>40</v>
      </c>
      <c r="E47" s="45"/>
      <c r="F47" s="46"/>
      <c r="G47" s="47"/>
      <c r="H47" s="47"/>
      <c r="I47" s="126"/>
      <c r="J47" s="208">
        <f t="shared" ref="J47:J58" si="0">ROUNDDOWN(SUM(G47:I47)/4*3,-3)</f>
        <v>0</v>
      </c>
      <c r="K47" s="5">
        <f>F47*300000</f>
        <v>0</v>
      </c>
      <c r="L47" s="127">
        <f t="shared" ref="L47:L58" si="1">MIN(J47:K47)</f>
        <v>0</v>
      </c>
    </row>
    <row r="48" spans="1:12" ht="21.95" customHeight="1" x14ac:dyDescent="0.4">
      <c r="B48" s="123"/>
      <c r="C48" s="124" t="s">
        <v>24</v>
      </c>
      <c r="D48" s="128" t="s">
        <v>40</v>
      </c>
      <c r="E48" s="45"/>
      <c r="F48" s="46"/>
      <c r="G48" s="47"/>
      <c r="H48" s="47"/>
      <c r="I48" s="126"/>
      <c r="J48" s="208">
        <f t="shared" si="0"/>
        <v>0</v>
      </c>
      <c r="K48" s="129">
        <f>F48*300000</f>
        <v>0</v>
      </c>
      <c r="L48" s="127">
        <f t="shared" si="1"/>
        <v>0</v>
      </c>
    </row>
    <row r="49" spans="2:14" ht="21.95" customHeight="1" x14ac:dyDescent="0.4">
      <c r="B49" s="123"/>
      <c r="C49" s="124" t="s">
        <v>17</v>
      </c>
      <c r="D49" s="128" t="s">
        <v>40</v>
      </c>
      <c r="E49" s="45"/>
      <c r="F49" s="46"/>
      <c r="G49" s="47"/>
      <c r="H49" s="47"/>
      <c r="I49" s="126"/>
      <c r="J49" s="208">
        <f t="shared" si="0"/>
        <v>0</v>
      </c>
      <c r="K49" s="5">
        <f t="shared" ref="K49" si="2">F49*1000000</f>
        <v>0</v>
      </c>
      <c r="L49" s="127">
        <f t="shared" si="1"/>
        <v>0</v>
      </c>
    </row>
    <row r="50" spans="2:14" ht="21.95" customHeight="1" x14ac:dyDescent="0.4">
      <c r="B50" s="123"/>
      <c r="C50" s="124" t="s">
        <v>115</v>
      </c>
      <c r="D50" s="128" t="s">
        <v>40</v>
      </c>
      <c r="E50" s="45"/>
      <c r="F50" s="46"/>
      <c r="G50" s="47"/>
      <c r="H50" s="47"/>
      <c r="I50" s="126"/>
      <c r="J50" s="208">
        <f t="shared" si="0"/>
        <v>0</v>
      </c>
      <c r="K50" s="5">
        <f t="shared" ref="K50:K58" si="3">F50*300000</f>
        <v>0</v>
      </c>
      <c r="L50" s="127">
        <f t="shared" si="1"/>
        <v>0</v>
      </c>
    </row>
    <row r="51" spans="2:14" ht="21.95" customHeight="1" x14ac:dyDescent="0.4">
      <c r="B51" s="123"/>
      <c r="C51" s="124" t="s">
        <v>116</v>
      </c>
      <c r="D51" s="128" t="s">
        <v>40</v>
      </c>
      <c r="E51" s="45"/>
      <c r="F51" s="46"/>
      <c r="G51" s="47"/>
      <c r="H51" s="47"/>
      <c r="I51" s="126"/>
      <c r="J51" s="208">
        <f t="shared" si="0"/>
        <v>0</v>
      </c>
      <c r="K51" s="5">
        <f t="shared" si="3"/>
        <v>0</v>
      </c>
      <c r="L51" s="127">
        <f t="shared" si="1"/>
        <v>0</v>
      </c>
    </row>
    <row r="52" spans="2:14" ht="21.95" customHeight="1" x14ac:dyDescent="0.4">
      <c r="B52" s="123"/>
      <c r="C52" s="124" t="s">
        <v>1</v>
      </c>
      <c r="D52" s="128" t="s">
        <v>40</v>
      </c>
      <c r="E52" s="45"/>
      <c r="F52" s="46"/>
      <c r="G52" s="47"/>
      <c r="H52" s="47"/>
      <c r="I52" s="126"/>
      <c r="J52" s="208">
        <f t="shared" si="0"/>
        <v>0</v>
      </c>
      <c r="K52" s="5">
        <f t="shared" si="3"/>
        <v>0</v>
      </c>
      <c r="L52" s="127">
        <f t="shared" si="1"/>
        <v>0</v>
      </c>
    </row>
    <row r="53" spans="2:14" ht="21.95" customHeight="1" x14ac:dyDescent="0.4">
      <c r="B53" s="123"/>
      <c r="C53" s="124" t="s">
        <v>1</v>
      </c>
      <c r="D53" s="128" t="s">
        <v>40</v>
      </c>
      <c r="E53" s="45"/>
      <c r="F53" s="46"/>
      <c r="G53" s="47"/>
      <c r="H53" s="47"/>
      <c r="I53" s="126"/>
      <c r="J53" s="208">
        <f t="shared" si="0"/>
        <v>0</v>
      </c>
      <c r="K53" s="5">
        <f t="shared" si="3"/>
        <v>0</v>
      </c>
      <c r="L53" s="127">
        <f t="shared" si="1"/>
        <v>0</v>
      </c>
    </row>
    <row r="54" spans="2:14" ht="21.95" customHeight="1" x14ac:dyDescent="0.4">
      <c r="B54" s="123"/>
      <c r="C54" s="124" t="s">
        <v>1</v>
      </c>
      <c r="D54" s="128" t="s">
        <v>40</v>
      </c>
      <c r="E54" s="45"/>
      <c r="F54" s="46"/>
      <c r="G54" s="47"/>
      <c r="H54" s="47"/>
      <c r="I54" s="126"/>
      <c r="J54" s="208">
        <f t="shared" si="0"/>
        <v>0</v>
      </c>
      <c r="K54" s="5">
        <f t="shared" si="3"/>
        <v>0</v>
      </c>
      <c r="L54" s="127">
        <f t="shared" si="1"/>
        <v>0</v>
      </c>
    </row>
    <row r="55" spans="2:14" ht="21.95" customHeight="1" x14ac:dyDescent="0.4">
      <c r="B55" s="123"/>
      <c r="C55" s="124" t="s">
        <v>1</v>
      </c>
      <c r="D55" s="128" t="s">
        <v>40</v>
      </c>
      <c r="E55" s="45"/>
      <c r="F55" s="46"/>
      <c r="G55" s="47"/>
      <c r="H55" s="47"/>
      <c r="I55" s="126"/>
      <c r="J55" s="208">
        <f t="shared" si="0"/>
        <v>0</v>
      </c>
      <c r="K55" s="5">
        <f t="shared" si="3"/>
        <v>0</v>
      </c>
      <c r="L55" s="127">
        <f t="shared" si="1"/>
        <v>0</v>
      </c>
    </row>
    <row r="56" spans="2:14" ht="21.95" customHeight="1" x14ac:dyDescent="0.4">
      <c r="B56" s="123"/>
      <c r="C56" s="124" t="s">
        <v>11</v>
      </c>
      <c r="D56" s="128" t="s">
        <v>40</v>
      </c>
      <c r="E56" s="45"/>
      <c r="F56" s="46"/>
      <c r="G56" s="47"/>
      <c r="H56" s="47"/>
      <c r="I56" s="126"/>
      <c r="J56" s="208">
        <f t="shared" si="0"/>
        <v>0</v>
      </c>
      <c r="K56" s="5">
        <f t="shared" si="3"/>
        <v>0</v>
      </c>
      <c r="L56" s="127">
        <f t="shared" si="1"/>
        <v>0</v>
      </c>
    </row>
    <row r="57" spans="2:14" ht="21.95" customHeight="1" x14ac:dyDescent="0.4">
      <c r="B57" s="123"/>
      <c r="C57" s="124" t="s">
        <v>12</v>
      </c>
      <c r="D57" s="128" t="s">
        <v>40</v>
      </c>
      <c r="E57" s="45"/>
      <c r="F57" s="46"/>
      <c r="G57" s="47"/>
      <c r="H57" s="47"/>
      <c r="I57" s="126"/>
      <c r="J57" s="208">
        <f t="shared" si="0"/>
        <v>0</v>
      </c>
      <c r="K57" s="5">
        <f t="shared" si="3"/>
        <v>0</v>
      </c>
      <c r="L57" s="127">
        <f t="shared" si="1"/>
        <v>0</v>
      </c>
    </row>
    <row r="58" spans="2:14" ht="21.95" customHeight="1" thickBot="1" x14ac:dyDescent="0.45">
      <c r="B58" s="130"/>
      <c r="C58" s="131" t="s">
        <v>13</v>
      </c>
      <c r="D58" s="132" t="s">
        <v>40</v>
      </c>
      <c r="E58" s="133"/>
      <c r="F58" s="134"/>
      <c r="G58" s="135"/>
      <c r="H58" s="135"/>
      <c r="I58" s="136"/>
      <c r="J58" s="209">
        <f t="shared" si="0"/>
        <v>0</v>
      </c>
      <c r="K58" s="6">
        <f t="shared" si="3"/>
        <v>0</v>
      </c>
      <c r="L58" s="137">
        <f t="shared" si="1"/>
        <v>0</v>
      </c>
    </row>
    <row r="59" spans="2:14" ht="21.95" customHeight="1" thickBot="1" x14ac:dyDescent="0.45">
      <c r="B59" s="138" t="s">
        <v>0</v>
      </c>
      <c r="C59" s="139"/>
      <c r="D59" s="140"/>
      <c r="E59" s="140"/>
      <c r="F59" s="141"/>
      <c r="G59" s="142"/>
      <c r="H59" s="142"/>
      <c r="I59" s="142"/>
      <c r="J59" s="27"/>
      <c r="K59" s="28"/>
      <c r="L59" s="29"/>
    </row>
    <row r="60" spans="2:14" ht="21.95" customHeight="1" thickTop="1" x14ac:dyDescent="0.4">
      <c r="B60" s="201"/>
      <c r="C60" s="143" t="s">
        <v>51</v>
      </c>
      <c r="D60" s="313" t="s">
        <v>40</v>
      </c>
      <c r="E60" s="316"/>
      <c r="F60" s="319" t="s">
        <v>117</v>
      </c>
      <c r="G60" s="322"/>
      <c r="H60" s="325"/>
      <c r="I60" s="316"/>
      <c r="J60" s="328">
        <f t="shared" ref="J60" si="4">ROUNDDOWN(SUM(G60:I60)/4*3,0)</f>
        <v>0</v>
      </c>
      <c r="K60" s="331" t="str">
        <f>IF(C60="（契約方法を選択する）", 0, IF(OR(C61="", C62="", C62="ケアプランデータ連携システムのデータ連携について選択"), "条件が不正です", IF(AND(C60="職員数に応じて必要なライセンス数が変動するもの", C61="（職員数をプルダウンから選択）"), "条件が不正です", IF(C60="職員数に応じて必要なライセンス数が変動しないもの", 2500000 + IF(C62="5事業所以上と連携する", 50000, 0), IF(C60="職員数に応じて必要なライセンス数が変動するもの", IF(C61="１名以上10名以下", 1000000, IF(C61="11名以上20名以下", 1500000, IF(C61="21名以上30名以下", 2000000, IF(C61="31名以上", 2500000, "条件が不正です")))) + IF(C62="5事業所以上と連携する", 50000, 0), "条件が不正です")))))</f>
        <v>条件が不正です</v>
      </c>
      <c r="L60" s="334">
        <f>MIN(J60:K60)</f>
        <v>0</v>
      </c>
      <c r="N60" s="210"/>
    </row>
    <row r="61" spans="2:14" ht="21.95" customHeight="1" x14ac:dyDescent="0.4">
      <c r="B61" s="337"/>
      <c r="C61" s="144" t="s">
        <v>48</v>
      </c>
      <c r="D61" s="314"/>
      <c r="E61" s="317"/>
      <c r="F61" s="320"/>
      <c r="G61" s="323"/>
      <c r="H61" s="326"/>
      <c r="I61" s="317"/>
      <c r="J61" s="329"/>
      <c r="K61" s="332"/>
      <c r="L61" s="335"/>
    </row>
    <row r="62" spans="2:14" ht="22.5" customHeight="1" thickBot="1" x14ac:dyDescent="0.45">
      <c r="B62" s="338"/>
      <c r="C62" s="211" t="s">
        <v>156</v>
      </c>
      <c r="D62" s="315"/>
      <c r="E62" s="318"/>
      <c r="F62" s="321"/>
      <c r="G62" s="324"/>
      <c r="H62" s="327"/>
      <c r="I62" s="318"/>
      <c r="J62" s="330"/>
      <c r="K62" s="333"/>
      <c r="L62" s="336"/>
    </row>
    <row r="63" spans="2:14" ht="21" customHeight="1" thickBot="1" x14ac:dyDescent="0.45">
      <c r="B63" s="145" t="s">
        <v>10</v>
      </c>
      <c r="C63" s="146"/>
      <c r="D63" s="147"/>
      <c r="E63" s="147"/>
      <c r="F63" s="148"/>
      <c r="G63" s="149"/>
      <c r="H63" s="150"/>
      <c r="I63" s="150"/>
      <c r="J63" s="42"/>
      <c r="K63" s="41"/>
      <c r="L63" s="43"/>
    </row>
    <row r="64" spans="2:14" ht="21.6" customHeight="1" thickTop="1" x14ac:dyDescent="0.4">
      <c r="B64" s="151"/>
      <c r="C64" s="115" t="s">
        <v>2</v>
      </c>
      <c r="D64" s="152" t="s">
        <v>40</v>
      </c>
      <c r="E64" s="117"/>
      <c r="F64" s="118"/>
      <c r="G64" s="120"/>
      <c r="H64" s="153" t="s">
        <v>157</v>
      </c>
      <c r="I64" s="154" t="s">
        <v>157</v>
      </c>
      <c r="J64" s="1">
        <f>ROUNDDOWN(SUM(G64:I64)/4*3,-3)</f>
        <v>0</v>
      </c>
      <c r="K64" s="2">
        <f t="shared" ref="K64:K70" si="5">F64*1000000</f>
        <v>0</v>
      </c>
      <c r="L64" s="212">
        <f t="shared" ref="L64:L70" si="6">MIN(J64:K64)</f>
        <v>0</v>
      </c>
    </row>
    <row r="65" spans="2:12" ht="33" x14ac:dyDescent="0.4">
      <c r="B65" s="151"/>
      <c r="C65" s="124" t="s">
        <v>3</v>
      </c>
      <c r="D65" s="128" t="s">
        <v>40</v>
      </c>
      <c r="E65" s="45"/>
      <c r="F65" s="46"/>
      <c r="G65" s="126"/>
      <c r="H65" s="155" t="s">
        <v>157</v>
      </c>
      <c r="I65" s="156" t="s">
        <v>157</v>
      </c>
      <c r="J65" s="4">
        <f t="shared" ref="J65:J70" si="7">ROUNDDOWN(SUM(G65:I65)/4*3,-3)</f>
        <v>0</v>
      </c>
      <c r="K65" s="5">
        <f t="shared" si="5"/>
        <v>0</v>
      </c>
      <c r="L65" s="19">
        <f t="shared" si="6"/>
        <v>0</v>
      </c>
    </row>
    <row r="66" spans="2:12" ht="33" x14ac:dyDescent="0.4">
      <c r="B66" s="151"/>
      <c r="C66" s="124" t="s">
        <v>4</v>
      </c>
      <c r="D66" s="128" t="s">
        <v>40</v>
      </c>
      <c r="E66" s="45"/>
      <c r="F66" s="46"/>
      <c r="G66" s="126"/>
      <c r="H66" s="155" t="s">
        <v>157</v>
      </c>
      <c r="I66" s="156" t="s">
        <v>157</v>
      </c>
      <c r="J66" s="4">
        <f t="shared" si="7"/>
        <v>0</v>
      </c>
      <c r="K66" s="5">
        <f t="shared" si="5"/>
        <v>0</v>
      </c>
      <c r="L66" s="19">
        <f t="shared" si="6"/>
        <v>0</v>
      </c>
    </row>
    <row r="67" spans="2:12" ht="42.75" customHeight="1" x14ac:dyDescent="0.4">
      <c r="B67" s="151"/>
      <c r="C67" s="124" t="s">
        <v>118</v>
      </c>
      <c r="D67" s="128" t="s">
        <v>40</v>
      </c>
      <c r="E67" s="45"/>
      <c r="F67" s="46"/>
      <c r="G67" s="126"/>
      <c r="H67" s="155" t="s">
        <v>157</v>
      </c>
      <c r="I67" s="156" t="s">
        <v>157</v>
      </c>
      <c r="J67" s="4">
        <f t="shared" si="7"/>
        <v>0</v>
      </c>
      <c r="K67" s="5">
        <f t="shared" si="5"/>
        <v>0</v>
      </c>
      <c r="L67" s="19">
        <f t="shared" si="6"/>
        <v>0</v>
      </c>
    </row>
    <row r="68" spans="2:12" ht="21.95" customHeight="1" x14ac:dyDescent="0.4">
      <c r="B68" s="151"/>
      <c r="C68" s="124" t="s">
        <v>5</v>
      </c>
      <c r="D68" s="128" t="s">
        <v>40</v>
      </c>
      <c r="E68" s="45"/>
      <c r="F68" s="46"/>
      <c r="G68" s="126"/>
      <c r="H68" s="155" t="s">
        <v>157</v>
      </c>
      <c r="I68" s="156" t="s">
        <v>157</v>
      </c>
      <c r="J68" s="4">
        <f t="shared" si="7"/>
        <v>0</v>
      </c>
      <c r="K68" s="5">
        <f t="shared" si="5"/>
        <v>0</v>
      </c>
      <c r="L68" s="19">
        <f t="shared" si="6"/>
        <v>0</v>
      </c>
    </row>
    <row r="69" spans="2:12" ht="21.95" customHeight="1" x14ac:dyDescent="0.4">
      <c r="B69" s="151"/>
      <c r="C69" s="124" t="s">
        <v>6</v>
      </c>
      <c r="D69" s="128" t="s">
        <v>40</v>
      </c>
      <c r="E69" s="45"/>
      <c r="F69" s="46"/>
      <c r="G69" s="126"/>
      <c r="H69" s="155" t="s">
        <v>157</v>
      </c>
      <c r="I69" s="156" t="s">
        <v>157</v>
      </c>
      <c r="J69" s="4">
        <f t="shared" si="7"/>
        <v>0</v>
      </c>
      <c r="K69" s="5">
        <f t="shared" si="5"/>
        <v>0</v>
      </c>
      <c r="L69" s="19">
        <f t="shared" si="6"/>
        <v>0</v>
      </c>
    </row>
    <row r="70" spans="2:12" ht="21.95" customHeight="1" thickBot="1" x14ac:dyDescent="0.45">
      <c r="B70" s="157"/>
      <c r="C70" s="131" t="s">
        <v>8</v>
      </c>
      <c r="D70" s="132" t="s">
        <v>40</v>
      </c>
      <c r="E70" s="133"/>
      <c r="F70" s="134"/>
      <c r="G70" s="136"/>
      <c r="H70" s="158" t="s">
        <v>157</v>
      </c>
      <c r="I70" s="159" t="s">
        <v>157</v>
      </c>
      <c r="J70" s="213">
        <f t="shared" si="7"/>
        <v>0</v>
      </c>
      <c r="K70" s="6">
        <f t="shared" si="5"/>
        <v>0</v>
      </c>
      <c r="L70" s="20">
        <f t="shared" si="6"/>
        <v>0</v>
      </c>
    </row>
    <row r="71" spans="2:12" ht="36" customHeight="1" thickTop="1" thickBot="1" x14ac:dyDescent="0.45">
      <c r="B71" s="160" t="s">
        <v>9</v>
      </c>
      <c r="C71" s="161"/>
      <c r="D71" s="161"/>
      <c r="E71" s="162"/>
      <c r="F71" s="162"/>
      <c r="G71" s="163">
        <f>SUBTOTAL(9,G46:G58,G60:G61,G64:G70)</f>
        <v>600000</v>
      </c>
      <c r="H71" s="164"/>
      <c r="I71" s="164"/>
      <c r="J71" s="214"/>
      <c r="K71" s="165"/>
      <c r="L71" s="166">
        <f>ROUNDDOWN((SUBTOTAL(9,L46:L58,L60:L61,L64:L70)),-3)</f>
        <v>450000</v>
      </c>
    </row>
    <row r="72" spans="2:12" x14ac:dyDescent="0.4">
      <c r="L72" s="167"/>
    </row>
    <row r="73" spans="2:12" x14ac:dyDescent="0.4">
      <c r="L73" s="167"/>
    </row>
    <row r="74" spans="2:12" ht="27.6" customHeight="1" thickBot="1" x14ac:dyDescent="0.45">
      <c r="B74" s="104" t="s">
        <v>20</v>
      </c>
      <c r="C74" s="168"/>
      <c r="D74" s="168"/>
    </row>
    <row r="75" spans="2:12" ht="41.45" customHeight="1" thickBot="1" x14ac:dyDescent="0.45">
      <c r="H75" s="311" t="s">
        <v>41</v>
      </c>
      <c r="I75" s="312"/>
      <c r="L75" s="105" t="s">
        <v>21</v>
      </c>
    </row>
    <row r="76" spans="2:12" ht="45.75" customHeight="1" thickBot="1" x14ac:dyDescent="0.45">
      <c r="B76" s="309" t="s">
        <v>43</v>
      </c>
      <c r="C76" s="310"/>
      <c r="D76" s="200" t="s">
        <v>37</v>
      </c>
      <c r="E76" s="169" t="s">
        <v>14</v>
      </c>
      <c r="F76" s="170" t="s">
        <v>36</v>
      </c>
      <c r="G76" s="26" t="s">
        <v>153</v>
      </c>
      <c r="H76" s="206" t="s">
        <v>154</v>
      </c>
      <c r="I76" s="34" t="s">
        <v>155</v>
      </c>
      <c r="J76" s="109" t="s">
        <v>42</v>
      </c>
      <c r="K76" s="171" t="s">
        <v>105</v>
      </c>
      <c r="L76" s="172" t="s">
        <v>18</v>
      </c>
    </row>
    <row r="77" spans="2:12" ht="30" customHeight="1" thickTop="1" thickBot="1" x14ac:dyDescent="0.45">
      <c r="B77" s="173" t="s">
        <v>158</v>
      </c>
      <c r="C77" s="174"/>
      <c r="D77" s="175" t="s">
        <v>237</v>
      </c>
      <c r="E77" s="176" t="s">
        <v>245</v>
      </c>
      <c r="F77" s="177" t="s">
        <v>119</v>
      </c>
      <c r="G77" s="215">
        <v>3000000</v>
      </c>
      <c r="H77" s="346">
        <v>5000000</v>
      </c>
      <c r="I77" s="346">
        <v>1000000</v>
      </c>
      <c r="J77" s="216"/>
      <c r="K77" s="217"/>
      <c r="L77" s="218"/>
    </row>
    <row r="78" spans="2:12" ht="30" customHeight="1" thickTop="1" thickBot="1" x14ac:dyDescent="0.45">
      <c r="B78" s="178" t="s">
        <v>159</v>
      </c>
      <c r="C78" s="179"/>
      <c r="D78" s="180"/>
      <c r="E78" s="180"/>
      <c r="F78" s="33"/>
      <c r="G78" s="180"/>
      <c r="H78" s="347"/>
      <c r="I78" s="349"/>
      <c r="J78" s="219"/>
      <c r="K78" s="36"/>
      <c r="L78" s="220"/>
    </row>
    <row r="79" spans="2:12" ht="30" customHeight="1" thickTop="1" x14ac:dyDescent="0.4">
      <c r="B79" s="32"/>
      <c r="C79" s="181" t="s">
        <v>183</v>
      </c>
      <c r="D79" s="182" t="s">
        <v>237</v>
      </c>
      <c r="E79" s="183" t="s">
        <v>241</v>
      </c>
      <c r="F79" s="183">
        <v>50</v>
      </c>
      <c r="G79" s="221">
        <v>6000000</v>
      </c>
      <c r="H79" s="347"/>
      <c r="I79" s="347"/>
      <c r="J79" s="222"/>
      <c r="K79" s="35"/>
      <c r="L79" s="38"/>
    </row>
    <row r="80" spans="2:12" ht="30" customHeight="1" x14ac:dyDescent="0.4">
      <c r="B80" s="32"/>
      <c r="C80" s="184" t="s">
        <v>160</v>
      </c>
      <c r="D80" s="185" t="s">
        <v>40</v>
      </c>
      <c r="E80" s="74"/>
      <c r="F80" s="74"/>
      <c r="G80" s="223"/>
      <c r="H80" s="347"/>
      <c r="I80" s="347"/>
      <c r="J80" s="222"/>
      <c r="K80" s="35"/>
      <c r="L80" s="38"/>
    </row>
    <row r="81" spans="2:12" ht="30" customHeight="1" x14ac:dyDescent="0.4">
      <c r="B81" s="32"/>
      <c r="C81" s="184" t="s">
        <v>160</v>
      </c>
      <c r="D81" s="185" t="s">
        <v>40</v>
      </c>
      <c r="E81" s="74"/>
      <c r="F81" s="74"/>
      <c r="G81" s="223"/>
      <c r="H81" s="347"/>
      <c r="I81" s="347"/>
      <c r="J81" s="222"/>
      <c r="K81" s="35"/>
      <c r="L81" s="38"/>
    </row>
    <row r="82" spans="2:12" ht="30" customHeight="1" x14ac:dyDescent="0.4">
      <c r="B82" s="32"/>
      <c r="C82" s="184" t="s">
        <v>160</v>
      </c>
      <c r="D82" s="185" t="s">
        <v>40</v>
      </c>
      <c r="E82" s="74"/>
      <c r="F82" s="74"/>
      <c r="G82" s="223"/>
      <c r="H82" s="347"/>
      <c r="I82" s="347"/>
      <c r="J82" s="222"/>
      <c r="K82" s="35"/>
      <c r="L82" s="38"/>
    </row>
    <row r="83" spans="2:12" ht="30" customHeight="1" x14ac:dyDescent="0.4">
      <c r="B83" s="32"/>
      <c r="C83" s="184" t="s">
        <v>160</v>
      </c>
      <c r="D83" s="185" t="s">
        <v>40</v>
      </c>
      <c r="E83" s="74"/>
      <c r="F83" s="74"/>
      <c r="G83" s="223"/>
      <c r="H83" s="347"/>
      <c r="I83" s="347"/>
      <c r="J83" s="222"/>
      <c r="K83" s="35"/>
      <c r="L83" s="38"/>
    </row>
    <row r="84" spans="2:12" ht="30" customHeight="1" x14ac:dyDescent="0.4">
      <c r="B84" s="32"/>
      <c r="C84" s="184" t="s">
        <v>160</v>
      </c>
      <c r="D84" s="185" t="s">
        <v>40</v>
      </c>
      <c r="E84" s="74"/>
      <c r="F84" s="74"/>
      <c r="G84" s="223"/>
      <c r="H84" s="347"/>
      <c r="I84" s="347"/>
      <c r="J84" s="222"/>
      <c r="K84" s="35"/>
      <c r="L84" s="38"/>
    </row>
    <row r="85" spans="2:12" ht="30" customHeight="1" x14ac:dyDescent="0.4">
      <c r="B85" s="32"/>
      <c r="C85" s="186" t="s">
        <v>160</v>
      </c>
      <c r="D85" s="187" t="s">
        <v>40</v>
      </c>
      <c r="E85" s="57"/>
      <c r="F85" s="57"/>
      <c r="G85" s="224"/>
      <c r="H85" s="347"/>
      <c r="I85" s="347"/>
      <c r="J85" s="225"/>
      <c r="K85" s="36"/>
      <c r="L85" s="39"/>
    </row>
    <row r="86" spans="2:12" ht="30" customHeight="1" thickBot="1" x14ac:dyDescent="0.45">
      <c r="B86" s="32"/>
      <c r="C86" s="188" t="s">
        <v>160</v>
      </c>
      <c r="D86" s="189" t="s">
        <v>40</v>
      </c>
      <c r="E86" s="190"/>
      <c r="F86" s="190"/>
      <c r="G86" s="226"/>
      <c r="H86" s="348"/>
      <c r="I86" s="348"/>
      <c r="J86" s="227"/>
      <c r="K86" s="37"/>
      <c r="L86" s="191"/>
    </row>
    <row r="87" spans="2:12" ht="30.75" customHeight="1" thickTop="1" thickBot="1" x14ac:dyDescent="0.45">
      <c r="B87" s="192" t="s">
        <v>9</v>
      </c>
      <c r="C87" s="193"/>
      <c r="D87" s="161"/>
      <c r="E87" s="162"/>
      <c r="F87" s="12"/>
      <c r="G87" s="163">
        <f>SUBTOTAL(9,G77,G79:G86)</f>
        <v>9000000</v>
      </c>
      <c r="H87" s="12">
        <f>H77</f>
        <v>5000000</v>
      </c>
      <c r="I87" s="12">
        <f>I77</f>
        <v>1000000</v>
      </c>
      <c r="J87" s="11">
        <f>ROUNDDOWN(SUM(G87:I87)/4*3,-3)</f>
        <v>11250000</v>
      </c>
      <c r="K87" s="195">
        <v>10000000</v>
      </c>
      <c r="L87" s="166">
        <f>MIN(J87:K87)</f>
        <v>10000000</v>
      </c>
    </row>
    <row r="90" spans="2:12" ht="27.6" customHeight="1" thickBot="1" x14ac:dyDescent="0.45">
      <c r="B90" s="104" t="s">
        <v>55</v>
      </c>
      <c r="C90" s="168"/>
      <c r="D90" s="168"/>
    </row>
    <row r="91" spans="2:12" ht="37.9" customHeight="1" thickTop="1" thickBot="1" x14ac:dyDescent="0.45">
      <c r="K91" s="228" t="s">
        <v>161</v>
      </c>
      <c r="L91" s="229"/>
    </row>
    <row r="92" spans="2:12" ht="30" customHeight="1" thickTop="1" thickBot="1" x14ac:dyDescent="0.45">
      <c r="B92" s="350" t="s">
        <v>60</v>
      </c>
      <c r="C92" s="351"/>
      <c r="D92" s="230" t="s">
        <v>37</v>
      </c>
      <c r="E92" s="107" t="s">
        <v>53</v>
      </c>
      <c r="F92" s="108" t="s">
        <v>54</v>
      </c>
      <c r="G92" s="196" t="s">
        <v>42</v>
      </c>
      <c r="H92" s="171" t="s">
        <v>105</v>
      </c>
      <c r="I92" s="172" t="s">
        <v>18</v>
      </c>
      <c r="K92" s="231" t="s">
        <v>162</v>
      </c>
      <c r="L92" s="232"/>
    </row>
    <row r="93" spans="2:12" ht="25.15" customHeight="1" thickTop="1" x14ac:dyDescent="0.4">
      <c r="B93" s="233" t="s">
        <v>85</v>
      </c>
      <c r="C93" s="234"/>
      <c r="D93" s="352" t="s">
        <v>40</v>
      </c>
      <c r="E93" s="355"/>
      <c r="F93" s="358"/>
      <c r="G93" s="361">
        <f>ROUNDDOWN(F93/4*3,-3)</f>
        <v>0</v>
      </c>
      <c r="H93" s="364">
        <v>450000</v>
      </c>
      <c r="I93" s="367">
        <f>MIN(G93,H93)</f>
        <v>0</v>
      </c>
      <c r="K93" s="339">
        <f>L71+L87+I96</f>
        <v>10450000</v>
      </c>
      <c r="L93" s="340"/>
    </row>
    <row r="94" spans="2:12" ht="25.15" customHeight="1" x14ac:dyDescent="0.4">
      <c r="B94" s="235" t="s">
        <v>86</v>
      </c>
      <c r="C94" s="236"/>
      <c r="D94" s="353"/>
      <c r="E94" s="356"/>
      <c r="F94" s="359"/>
      <c r="G94" s="362"/>
      <c r="H94" s="365"/>
      <c r="I94" s="368"/>
      <c r="K94" s="341"/>
      <c r="L94" s="340"/>
    </row>
    <row r="95" spans="2:12" ht="25.15" customHeight="1" thickBot="1" x14ac:dyDescent="0.45">
      <c r="B95" s="237" t="s">
        <v>87</v>
      </c>
      <c r="C95" s="238"/>
      <c r="D95" s="354"/>
      <c r="E95" s="357"/>
      <c r="F95" s="360"/>
      <c r="G95" s="363"/>
      <c r="H95" s="366"/>
      <c r="I95" s="368"/>
      <c r="K95" s="341"/>
      <c r="L95" s="340"/>
    </row>
    <row r="96" spans="2:12" ht="31.5" customHeight="1" thickTop="1" thickBot="1" x14ac:dyDescent="0.45">
      <c r="B96" s="344" t="s">
        <v>9</v>
      </c>
      <c r="C96" s="345"/>
      <c r="D96" s="162"/>
      <c r="E96" s="162"/>
      <c r="F96" s="239">
        <f>F93</f>
        <v>0</v>
      </c>
      <c r="G96" s="194"/>
      <c r="H96" s="197"/>
      <c r="I96" s="166">
        <f>I93</f>
        <v>0</v>
      </c>
      <c r="K96" s="342"/>
      <c r="L96" s="343"/>
    </row>
  </sheetData>
  <mergeCells count="31">
    <mergeCell ref="K93:L96"/>
    <mergeCell ref="B96:C96"/>
    <mergeCell ref="H77:H86"/>
    <mergeCell ref="I77:I86"/>
    <mergeCell ref="B92:C92"/>
    <mergeCell ref="D93:D95"/>
    <mergeCell ref="E93:E95"/>
    <mergeCell ref="F93:F95"/>
    <mergeCell ref="G93:G95"/>
    <mergeCell ref="H93:H95"/>
    <mergeCell ref="I93:I95"/>
    <mergeCell ref="J60:J62"/>
    <mergeCell ref="K60:K62"/>
    <mergeCell ref="L60:L62"/>
    <mergeCell ref="B61:B62"/>
    <mergeCell ref="H75:I75"/>
    <mergeCell ref="B76:C76"/>
    <mergeCell ref="H43:I43"/>
    <mergeCell ref="B44:C44"/>
    <mergeCell ref="D60:D62"/>
    <mergeCell ref="E60:E62"/>
    <mergeCell ref="F60:F62"/>
    <mergeCell ref="G60:G62"/>
    <mergeCell ref="H60:H62"/>
    <mergeCell ref="I60:I62"/>
    <mergeCell ref="E38:E40"/>
    <mergeCell ref="B30:C30"/>
    <mergeCell ref="B33:C33"/>
    <mergeCell ref="A38:B40"/>
    <mergeCell ref="C38:C40"/>
    <mergeCell ref="D38:D40"/>
  </mergeCells>
  <phoneticPr fontId="2"/>
  <conditionalFormatting sqref="C62">
    <cfRule type="expression" dxfId="39" priority="10">
      <formula>$E$38="介護予防認知症対応型共同生活介護"</formula>
    </cfRule>
    <cfRule type="expression" dxfId="38" priority="11">
      <formula>$E$38="介護予防特定施設入居者生活介護"</formula>
    </cfRule>
    <cfRule type="expression" dxfId="37" priority="12">
      <formula>$E$38="介護医療院"</formula>
    </cfRule>
    <cfRule type="expression" dxfId="36" priority="13">
      <formula>$E$38="軽費老人ホーム"</formula>
    </cfRule>
    <cfRule type="expression" dxfId="35" priority="14">
      <formula>$E$38="養護老人ホーム"</formula>
    </cfRule>
    <cfRule type="expression" dxfId="34" priority="15">
      <formula>$E$38="複合型サービス（看護小規模多機能型居宅介護）"</formula>
    </cfRule>
    <cfRule type="expression" dxfId="33" priority="16">
      <formula>$E$38="認知症対応型共同生活介護"</formula>
    </cfRule>
    <cfRule type="expression" dxfId="32" priority="17">
      <formula>$E$38="地域密着型特定施設入居者生活介護"</formula>
    </cfRule>
    <cfRule type="expression" dxfId="31" priority="18">
      <formula>$E$38="特定施設入居者生活介護"</formula>
    </cfRule>
    <cfRule type="expression" dxfId="30" priority="19">
      <formula>$E$38="介護老人保健施設"</formula>
    </cfRule>
    <cfRule type="expression" dxfId="29" priority="20">
      <formula>$E$38="介護老人福祉施設"</formula>
    </cfRule>
  </conditionalFormatting>
  <conditionalFormatting sqref="C61">
    <cfRule type="expression" dxfId="28" priority="9">
      <formula>$C$60="職員数に応じて必要なライセンス数が変動しないもの"</formula>
    </cfRule>
  </conditionalFormatting>
  <conditionalFormatting sqref="F79">
    <cfRule type="expression" dxfId="27" priority="8">
      <formula>$C$79="介護業務支援"</formula>
    </cfRule>
  </conditionalFormatting>
  <conditionalFormatting sqref="F80">
    <cfRule type="expression" dxfId="26" priority="7">
      <formula>$C$80="介護業務支援"</formula>
    </cfRule>
  </conditionalFormatting>
  <conditionalFormatting sqref="F81">
    <cfRule type="expression" dxfId="25" priority="6">
      <formula>$C$81="介護業務支援"</formula>
    </cfRule>
  </conditionalFormatting>
  <conditionalFormatting sqref="F82">
    <cfRule type="expression" dxfId="24" priority="5">
      <formula>$C$82="介護業務支援"</formula>
    </cfRule>
  </conditionalFormatting>
  <conditionalFormatting sqref="F83">
    <cfRule type="expression" dxfId="23" priority="4">
      <formula>$C$83="介護業務支援"</formula>
    </cfRule>
  </conditionalFormatting>
  <conditionalFormatting sqref="F84">
    <cfRule type="expression" dxfId="22" priority="3">
      <formula>$C$84="介護業務支援"</formula>
    </cfRule>
  </conditionalFormatting>
  <conditionalFormatting sqref="F85">
    <cfRule type="expression" dxfId="21" priority="2">
      <formula>$C$85="介護業務支援"</formula>
    </cfRule>
  </conditionalFormatting>
  <conditionalFormatting sqref="F86">
    <cfRule type="expression" dxfId="20" priority="1">
      <formula>$C$86="介護業務支援"</formula>
    </cfRule>
  </conditionalFormatting>
  <dataValidations count="2">
    <dataValidation type="whole" allowBlank="1" showInputMessage="1" showErrorMessage="1" sqref="F79:F86 F64:F70 F46:F58" xr:uid="{DD644EDB-970E-4816-9368-1C4983B773C6}">
      <formula1>1</formula1>
      <formula2>1000</formula2>
    </dataValidation>
    <dataValidation type="whole" operator="greaterThanOrEqual" allowBlank="1" showInputMessage="1" showErrorMessage="1" sqref="F93:F95" xr:uid="{D8785778-CC35-44C1-BAA9-4C6359392450}">
      <formula1>1</formula1>
    </dataValidation>
  </dataValidations>
  <pageMargins left="0.25" right="0.25" top="0.75" bottom="0.75" header="0.3" footer="0.3"/>
  <pageSetup paperSize="9" scale="45" fitToHeight="0" orientation="landscape" r:id="rId1"/>
  <rowBreaks count="1" manualBreakCount="1">
    <brk id="71" max="12" man="1"/>
  </rowBreaks>
  <drawing r:id="rId2"/>
  <extLst>
    <ext xmlns:x14="http://schemas.microsoft.com/office/spreadsheetml/2009/9/main" uri="{CCE6A557-97BC-4b89-ADB6-D9C93CAAB3DF}">
      <x14:dataValidations xmlns:xm="http://schemas.microsoft.com/office/excel/2006/main" count="7">
        <x14:dataValidation type="list" allowBlank="1" showInputMessage="1" showErrorMessage="1" xr:uid="{F4D876CA-1C41-4CF1-91C0-03DB2EC7F7AE}">
          <x14:formula1>
            <xm:f>さわらないでください。!$D$3:$D$5</xm:f>
          </x14:formula1>
          <xm:sqref>C60</xm:sqref>
        </x14:dataValidation>
        <x14:dataValidation type="list" allowBlank="1" showInputMessage="1" showErrorMessage="1" xr:uid="{59A181C0-19DF-4F73-A0AF-AD00768D73C7}">
          <x14:formula1>
            <xm:f>さわらないでください。!$E$3:$E$7</xm:f>
          </x14:formula1>
          <xm:sqref>C61</xm:sqref>
        </x14:dataValidation>
        <x14:dataValidation type="list" allowBlank="1" showInputMessage="1" showErrorMessage="1" xr:uid="{681EF2A1-C9E4-4AC2-BB4D-F1AA52253612}">
          <x14:formula1>
            <xm:f>さわらないでください。!$G$3:$G$5</xm:f>
          </x14:formula1>
          <xm:sqref>B30 B33</xm:sqref>
        </x14:dataValidation>
        <x14:dataValidation type="list" allowBlank="1" showInputMessage="1" showErrorMessage="1" xr:uid="{EF6D868C-3394-4D67-B9DC-2CC667BFBD5A}">
          <x14:formula1>
            <xm:f>さわらないでください。!$H$3:$H$4</xm:f>
          </x14:formula1>
          <xm:sqref>D93:D95 D64:D70 D79:D86 D77 D60:D61 D46:D58</xm:sqref>
        </x14:dataValidation>
        <x14:dataValidation type="list" allowBlank="1" showInputMessage="1" showErrorMessage="1" xr:uid="{A3750418-AB34-47EE-9D27-BE3EE909EEBD}">
          <x14:formula1>
            <xm:f>さわらないでください。!$F$3:$F$4</xm:f>
          </x14:formula1>
          <xm:sqref>C62</xm:sqref>
        </x14:dataValidation>
        <x14:dataValidation type="list" allowBlank="1" showInputMessage="1" showErrorMessage="1" xr:uid="{A58306F1-BE12-408A-9310-59266AD607B7}">
          <x14:formula1>
            <xm:f>さわらないでください。!$K$3:$K$56</xm:f>
          </x14:formula1>
          <xm:sqref>E38:E40</xm:sqref>
        </x14:dataValidation>
        <x14:dataValidation type="list" allowBlank="1" showInputMessage="1" showErrorMessage="1" xr:uid="{5A6334FA-7909-4F9E-8382-F8F76BF9443B}">
          <x14:formula1>
            <xm:f>さわらないでください。!$C$3:$C$13</xm:f>
          </x14:formula1>
          <xm:sqref>C79:C86</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E3D6C2-22AF-48AB-B4C4-7A1ED65CDFF7}">
  <sheetPr>
    <tabColor rgb="FF00B0F0"/>
    <pageSetUpPr fitToPage="1"/>
  </sheetPr>
  <dimension ref="B19:I44"/>
  <sheetViews>
    <sheetView showGridLines="0" view="pageBreakPreview" zoomScale="70" zoomScaleNormal="85" zoomScaleSheetLayoutView="70" workbookViewId="0">
      <selection activeCell="D25" sqref="D25"/>
    </sheetView>
  </sheetViews>
  <sheetFormatPr defaultColWidth="8.75" defaultRowHeight="15.75" x14ac:dyDescent="0.4"/>
  <cols>
    <col min="1" max="1" width="3.25" style="17" customWidth="1"/>
    <col min="2" max="2" width="25.375" style="17" customWidth="1"/>
    <col min="3" max="3" width="16.5" style="17" customWidth="1"/>
    <col min="4" max="4" width="17.5" style="17" customWidth="1"/>
    <col min="5" max="5" width="27.75" style="17" customWidth="1"/>
    <col min="6" max="6" width="19.875" style="17" customWidth="1"/>
    <col min="7" max="7" width="29.625" style="17" customWidth="1"/>
    <col min="8" max="8" width="18.75" style="17" customWidth="1"/>
    <col min="9" max="9" width="24.125" style="17" customWidth="1"/>
    <col min="10" max="10" width="5" style="17" customWidth="1"/>
    <col min="11" max="16384" width="8.75" style="17"/>
  </cols>
  <sheetData>
    <row r="19" spans="2:5" ht="28.5" x14ac:dyDescent="0.4">
      <c r="B19" s="16" t="s">
        <v>163</v>
      </c>
      <c r="C19" s="16"/>
      <c r="D19" s="16"/>
    </row>
    <row r="20" spans="2:5" ht="28.5" customHeight="1" x14ac:dyDescent="0.4">
      <c r="B20" s="369" t="s">
        <v>164</v>
      </c>
      <c r="C20" s="369"/>
      <c r="D20" s="369"/>
      <c r="E20" s="369"/>
    </row>
    <row r="21" spans="2:5" ht="23.25" customHeight="1" x14ac:dyDescent="0.4">
      <c r="B21" s="369"/>
      <c r="C21" s="369"/>
      <c r="D21" s="369"/>
      <c r="E21" s="369"/>
    </row>
    <row r="22" spans="2:5" ht="20.25" thickBot="1" x14ac:dyDescent="0.45">
      <c r="B22" s="17" t="s">
        <v>165</v>
      </c>
      <c r="E22" s="40"/>
    </row>
    <row r="23" spans="2:5" ht="32.25" thickBot="1" x14ac:dyDescent="0.45">
      <c r="B23" s="7" t="s">
        <v>44</v>
      </c>
      <c r="C23" s="8" t="s">
        <v>37</v>
      </c>
      <c r="D23" s="13" t="s">
        <v>166</v>
      </c>
      <c r="E23" s="199" t="s">
        <v>167</v>
      </c>
    </row>
    <row r="24" spans="2:5" x14ac:dyDescent="0.4">
      <c r="B24" s="58" t="s">
        <v>191</v>
      </c>
      <c r="C24" s="59" t="s">
        <v>237</v>
      </c>
      <c r="D24" s="60" t="s">
        <v>273</v>
      </c>
      <c r="E24" s="61">
        <v>5000000</v>
      </c>
    </row>
    <row r="25" spans="2:5" ht="31.5" x14ac:dyDescent="0.4">
      <c r="B25" s="58" t="s">
        <v>49</v>
      </c>
      <c r="C25" s="59" t="s">
        <v>40</v>
      </c>
      <c r="D25" s="62"/>
      <c r="E25" s="63"/>
    </row>
    <row r="26" spans="2:5" ht="31.5" x14ac:dyDescent="0.4">
      <c r="B26" s="64" t="s">
        <v>49</v>
      </c>
      <c r="C26" s="65" t="s">
        <v>40</v>
      </c>
      <c r="D26" s="66"/>
      <c r="E26" s="67"/>
    </row>
    <row r="27" spans="2:5" ht="31.5" x14ac:dyDescent="0.4">
      <c r="B27" s="64" t="s">
        <v>49</v>
      </c>
      <c r="C27" s="65" t="s">
        <v>40</v>
      </c>
      <c r="D27" s="66"/>
      <c r="E27" s="67"/>
    </row>
    <row r="28" spans="2:5" ht="32.25" thickBot="1" x14ac:dyDescent="0.45">
      <c r="B28" s="64" t="s">
        <v>49</v>
      </c>
      <c r="C28" s="65" t="s">
        <v>40</v>
      </c>
      <c r="D28" s="66"/>
      <c r="E28" s="67"/>
    </row>
    <row r="29" spans="2:5" ht="16.5" thickBot="1" x14ac:dyDescent="0.45">
      <c r="B29" s="21" t="s">
        <v>9</v>
      </c>
      <c r="C29" s="11"/>
      <c r="D29" s="22"/>
      <c r="E29" s="23">
        <f>SUBTOTAL(9,E24:E28)</f>
        <v>5000000</v>
      </c>
    </row>
    <row r="33" spans="2:9" ht="28.5" x14ac:dyDescent="0.4">
      <c r="B33" s="16" t="s">
        <v>168</v>
      </c>
      <c r="C33" s="16"/>
      <c r="D33" s="16"/>
    </row>
    <row r="34" spans="2:9" ht="26.45" customHeight="1" thickBot="1" x14ac:dyDescent="0.45">
      <c r="B34" s="17" t="s">
        <v>169</v>
      </c>
      <c r="I34" s="40" t="s">
        <v>21</v>
      </c>
    </row>
    <row r="35" spans="2:9" ht="32.25" thickBot="1" x14ac:dyDescent="0.45">
      <c r="B35" s="7" t="s">
        <v>44</v>
      </c>
      <c r="C35" s="8" t="s">
        <v>170</v>
      </c>
      <c r="D35" s="8" t="s">
        <v>37</v>
      </c>
      <c r="E35" s="8" t="s">
        <v>171</v>
      </c>
      <c r="F35" s="9" t="s">
        <v>172</v>
      </c>
      <c r="G35" s="9" t="s">
        <v>173</v>
      </c>
      <c r="H35" s="9" t="s">
        <v>174</v>
      </c>
      <c r="I35" s="10" t="s">
        <v>32</v>
      </c>
    </row>
    <row r="36" spans="2:9" x14ac:dyDescent="0.4">
      <c r="B36" s="58" t="s">
        <v>191</v>
      </c>
      <c r="C36" s="74" t="s">
        <v>63</v>
      </c>
      <c r="D36" s="59" t="s">
        <v>237</v>
      </c>
      <c r="E36" s="74" t="s">
        <v>240</v>
      </c>
      <c r="F36" s="74">
        <v>20</v>
      </c>
      <c r="G36" s="74">
        <v>20000</v>
      </c>
      <c r="H36" s="75">
        <v>133333</v>
      </c>
      <c r="I36" s="24">
        <f>F36*MIN(G36, H36)</f>
        <v>400000</v>
      </c>
    </row>
    <row r="37" spans="2:9" x14ac:dyDescent="0.4">
      <c r="B37" s="58" t="s">
        <v>191</v>
      </c>
      <c r="C37" s="74" t="s">
        <v>62</v>
      </c>
      <c r="D37" s="44" t="s">
        <v>237</v>
      </c>
      <c r="E37" s="74" t="s">
        <v>239</v>
      </c>
      <c r="F37" s="68">
        <v>5</v>
      </c>
      <c r="G37" s="68">
        <v>120000</v>
      </c>
      <c r="H37" s="14">
        <v>133333</v>
      </c>
      <c r="I37" s="18">
        <f t="shared" ref="I37:I43" si="0">F37*MIN(G37, H37)</f>
        <v>600000</v>
      </c>
    </row>
    <row r="38" spans="2:9" ht="31.5" x14ac:dyDescent="0.4">
      <c r="B38" s="64" t="s">
        <v>50</v>
      </c>
      <c r="C38" s="57" t="s">
        <v>45</v>
      </c>
      <c r="D38" s="48" t="s">
        <v>40</v>
      </c>
      <c r="E38" s="57"/>
      <c r="F38" s="47"/>
      <c r="G38" s="47"/>
      <c r="H38" s="3">
        <v>133333</v>
      </c>
      <c r="I38" s="19">
        <f t="shared" si="0"/>
        <v>0</v>
      </c>
    </row>
    <row r="39" spans="2:9" ht="31.5" x14ac:dyDescent="0.4">
      <c r="B39" s="64" t="s">
        <v>49</v>
      </c>
      <c r="C39" s="57" t="s">
        <v>45</v>
      </c>
      <c r="D39" s="48" t="s">
        <v>40</v>
      </c>
      <c r="E39" s="57"/>
      <c r="F39" s="47"/>
      <c r="G39" s="47"/>
      <c r="H39" s="3">
        <v>133333</v>
      </c>
      <c r="I39" s="19">
        <f t="shared" si="0"/>
        <v>0</v>
      </c>
    </row>
    <row r="40" spans="2:9" ht="31.5" x14ac:dyDescent="0.4">
      <c r="B40" s="64" t="s">
        <v>49</v>
      </c>
      <c r="C40" s="57" t="s">
        <v>45</v>
      </c>
      <c r="D40" s="48" t="s">
        <v>40</v>
      </c>
      <c r="E40" s="57"/>
      <c r="F40" s="47"/>
      <c r="G40" s="47"/>
      <c r="H40" s="3">
        <v>133333</v>
      </c>
      <c r="I40" s="19">
        <f t="shared" si="0"/>
        <v>0</v>
      </c>
    </row>
    <row r="41" spans="2:9" ht="31.5" x14ac:dyDescent="0.4">
      <c r="B41" s="64" t="s">
        <v>49</v>
      </c>
      <c r="C41" s="57" t="s">
        <v>45</v>
      </c>
      <c r="D41" s="69" t="s">
        <v>39</v>
      </c>
      <c r="E41" s="57"/>
      <c r="F41" s="47"/>
      <c r="G41" s="47"/>
      <c r="H41" s="3">
        <v>133333</v>
      </c>
      <c r="I41" s="19">
        <f t="shared" si="0"/>
        <v>0</v>
      </c>
    </row>
    <row r="42" spans="2:9" ht="31.5" x14ac:dyDescent="0.4">
      <c r="B42" s="64" t="s">
        <v>175</v>
      </c>
      <c r="C42" s="57" t="s">
        <v>45</v>
      </c>
      <c r="D42" s="69" t="s">
        <v>39</v>
      </c>
      <c r="E42" s="57"/>
      <c r="F42" s="47"/>
      <c r="G42" s="47"/>
      <c r="H42" s="3">
        <v>133333</v>
      </c>
      <c r="I42" s="19">
        <f t="shared" si="0"/>
        <v>0</v>
      </c>
    </row>
    <row r="43" spans="2:9" ht="32.25" thickBot="1" x14ac:dyDescent="0.45">
      <c r="B43" s="70" t="s">
        <v>49</v>
      </c>
      <c r="C43" s="71" t="s">
        <v>45</v>
      </c>
      <c r="D43" s="72" t="s">
        <v>39</v>
      </c>
      <c r="E43" s="71"/>
      <c r="F43" s="73"/>
      <c r="G43" s="73"/>
      <c r="H43" s="15">
        <v>133333</v>
      </c>
      <c r="I43" s="20">
        <f t="shared" si="0"/>
        <v>0</v>
      </c>
    </row>
    <row r="44" spans="2:9" ht="16.5" thickBot="1" x14ac:dyDescent="0.45">
      <c r="B44" s="21" t="s">
        <v>9</v>
      </c>
      <c r="C44" s="11"/>
      <c r="D44" s="11"/>
      <c r="E44" s="11"/>
      <c r="F44" s="11"/>
      <c r="G44" s="11"/>
      <c r="H44" s="11"/>
      <c r="I44" s="23">
        <f>SUBTOTAL(9,I36:I43)</f>
        <v>1000000</v>
      </c>
    </row>
  </sheetData>
  <mergeCells count="1">
    <mergeCell ref="B20:E21"/>
  </mergeCells>
  <phoneticPr fontId="2"/>
  <dataValidations count="2">
    <dataValidation type="whole" allowBlank="1" showInputMessage="1" showErrorMessage="1" sqref="F36:F43" xr:uid="{225E8707-8507-4FC4-8B6F-8FF447005CB6}">
      <formula1>1</formula1>
      <formula2>1000</formula2>
    </dataValidation>
    <dataValidation type="whole" operator="greaterThanOrEqual" allowBlank="1" showInputMessage="1" showErrorMessage="1" sqref="G36:G43" xr:uid="{343BB6C7-0F32-420B-9073-DA5C1A451741}">
      <formula1>1</formula1>
    </dataValidation>
  </dataValidations>
  <pageMargins left="0.7" right="0.7" top="0.75" bottom="0.75" header="0.3" footer="0.3"/>
  <pageSetup paperSize="9" scale="61" fitToWidth="0" orientation="landscape"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C6031BD2-8F97-45C1-9A65-D8570546FDAD}">
          <x14:formula1>
            <xm:f>さわらないでください。!$B$3:$B$6</xm:f>
          </x14:formula1>
          <xm:sqref>C36:C43 D41:D43</xm:sqref>
        </x14:dataValidation>
        <x14:dataValidation type="list" allowBlank="1" showInputMessage="1" showErrorMessage="1" xr:uid="{418D494F-6253-4DDC-A2DA-1400BDD16EE3}">
          <x14:formula1>
            <xm:f>さわらないでください。!$H$3:$H$4</xm:f>
          </x14:formula1>
          <xm:sqref>D36:D40 C24:C28</xm:sqref>
        </x14:dataValidation>
        <x14:dataValidation type="list" allowBlank="1" showInputMessage="1" showErrorMessage="1" xr:uid="{C3D43546-4212-4220-AA6F-C2B8E3EAFE62}">
          <x14:formula1>
            <xm:f>さわらないでください。!$I$3:$I$15</xm:f>
          </x14:formula1>
          <xm:sqref>B24:B28 B36:B43</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808C6B-FBFB-4E6E-A43C-5041C80D3624}">
  <sheetPr>
    <tabColor rgb="FF92D050"/>
    <pageSetUpPr fitToPage="1"/>
  </sheetPr>
  <dimension ref="A25:N96"/>
  <sheetViews>
    <sheetView showGridLines="0" view="pageBreakPreview" zoomScale="70" zoomScaleNormal="70" zoomScaleSheetLayoutView="70" workbookViewId="0">
      <selection activeCell="F15" sqref="F15"/>
    </sheetView>
  </sheetViews>
  <sheetFormatPr defaultColWidth="8.75" defaultRowHeight="15.75" x14ac:dyDescent="0.4"/>
  <cols>
    <col min="1" max="1" width="6.75" style="85" customWidth="1"/>
    <col min="2" max="2" width="2.5" style="85" customWidth="1"/>
    <col min="3" max="3" width="70.875" style="85" customWidth="1"/>
    <col min="4" max="4" width="13.875" style="85" customWidth="1"/>
    <col min="5" max="5" width="34.75" style="85" customWidth="1"/>
    <col min="6" max="6" width="19.625" style="85" customWidth="1"/>
    <col min="7" max="7" width="26.25" style="85" customWidth="1"/>
    <col min="8" max="8" width="34.25" style="85" customWidth="1"/>
    <col min="9" max="9" width="28.75" style="85" customWidth="1"/>
    <col min="10" max="12" width="16.625" style="85" customWidth="1"/>
    <col min="13" max="13" width="2.625" style="85" customWidth="1"/>
    <col min="14" max="16384" width="8.75" style="85"/>
  </cols>
  <sheetData>
    <row r="25" spans="1:12" ht="44.45" customHeight="1" x14ac:dyDescent="0.4">
      <c r="A25" s="205" t="s">
        <v>150</v>
      </c>
    </row>
    <row r="26" spans="1:12" ht="7.15" customHeight="1" thickBot="1" x14ac:dyDescent="0.45"/>
    <row r="27" spans="1:12" ht="24" customHeight="1" x14ac:dyDescent="0.4">
      <c r="B27" s="97" t="s">
        <v>33</v>
      </c>
      <c r="C27" s="49"/>
      <c r="D27" s="49"/>
      <c r="E27" s="49"/>
      <c r="F27" s="49"/>
      <c r="G27" s="49"/>
      <c r="H27" s="49"/>
      <c r="I27" s="49"/>
      <c r="J27" s="49"/>
      <c r="K27" s="49"/>
      <c r="L27" s="50"/>
    </row>
    <row r="28" spans="1:12" ht="4.9000000000000004" customHeight="1" x14ac:dyDescent="0.4">
      <c r="B28" s="51"/>
      <c r="C28" s="98"/>
      <c r="D28" s="98"/>
      <c r="E28" s="98"/>
      <c r="F28" s="98"/>
      <c r="G28" s="98"/>
      <c r="H28" s="98"/>
      <c r="I28" s="98"/>
      <c r="J28" s="98"/>
      <c r="K28" s="98"/>
      <c r="L28" s="52"/>
    </row>
    <row r="29" spans="1:12" ht="21.75" thickBot="1" x14ac:dyDescent="0.45">
      <c r="B29" s="53" t="s">
        <v>151</v>
      </c>
      <c r="C29" s="99"/>
      <c r="D29" s="99"/>
      <c r="E29" s="98"/>
      <c r="F29" s="98"/>
      <c r="G29" s="98"/>
      <c r="H29" s="98"/>
      <c r="I29" s="98"/>
      <c r="J29" s="98"/>
      <c r="K29" s="98"/>
      <c r="L29" s="52"/>
    </row>
    <row r="30" spans="1:12" ht="22.5" thickTop="1" thickBot="1" x14ac:dyDescent="0.45">
      <c r="B30" s="298" t="s">
        <v>52</v>
      </c>
      <c r="C30" s="299"/>
      <c r="D30" s="100"/>
      <c r="E30" s="98"/>
      <c r="F30" s="98"/>
      <c r="G30" s="98"/>
      <c r="H30" s="98"/>
      <c r="I30" s="98"/>
      <c r="J30" s="98"/>
      <c r="K30" s="98"/>
      <c r="L30" s="52"/>
    </row>
    <row r="31" spans="1:12" ht="5.45" customHeight="1" thickTop="1" x14ac:dyDescent="0.4">
      <c r="B31" s="54"/>
      <c r="C31" s="98"/>
      <c r="D31" s="98"/>
      <c r="E31" s="98"/>
      <c r="F31" s="98"/>
      <c r="G31" s="98"/>
      <c r="H31" s="98"/>
      <c r="I31" s="98"/>
      <c r="J31" s="98"/>
      <c r="K31" s="98"/>
      <c r="L31" s="52"/>
    </row>
    <row r="32" spans="1:12" ht="21.75" thickBot="1" x14ac:dyDescent="0.45">
      <c r="B32" s="53" t="s">
        <v>152</v>
      </c>
      <c r="C32" s="101"/>
      <c r="D32" s="101"/>
      <c r="E32" s="98"/>
      <c r="F32" s="98"/>
      <c r="G32" s="98"/>
      <c r="H32" s="98"/>
      <c r="I32" s="98"/>
      <c r="J32" s="98"/>
      <c r="K32" s="98"/>
      <c r="L32" s="52"/>
    </row>
    <row r="33" spans="1:12" ht="22.5" thickTop="1" thickBot="1" x14ac:dyDescent="0.45">
      <c r="B33" s="298" t="s">
        <v>52</v>
      </c>
      <c r="C33" s="299"/>
      <c r="D33" s="100"/>
      <c r="E33" s="98"/>
      <c r="F33" s="98"/>
      <c r="G33" s="98"/>
      <c r="H33" s="98"/>
      <c r="I33" s="98"/>
      <c r="J33" s="98"/>
      <c r="K33" s="98"/>
      <c r="L33" s="52"/>
    </row>
    <row r="34" spans="1:12" ht="8.25" customHeight="1" thickTop="1" x14ac:dyDescent="0.4">
      <c r="B34" s="54"/>
      <c r="C34" s="98"/>
      <c r="D34" s="98"/>
      <c r="E34" s="98"/>
      <c r="F34" s="98"/>
      <c r="G34" s="98"/>
      <c r="H34" s="98"/>
      <c r="I34" s="98"/>
      <c r="J34" s="98"/>
      <c r="K34" s="98"/>
      <c r="L34" s="52"/>
    </row>
    <row r="35" spans="1:12" ht="35.25" customHeight="1" x14ac:dyDescent="0.4">
      <c r="B35" s="102" t="str">
        <f>IF(B30="（プルダウンから選択）", "", IF(B30="いいえ", "『（１）介護テクノロジーの導入支援』の表に入力してください。", IF(AND(B30="はい", B33="いいえ"), "『（１）介護テクノロジーの導入支援』の表に入力してください。", IF(AND(B30="はい", B33="はい"), "『（２）介護テクノロジーのパッケージ型導入支援』の表に入力してください。（ただし、介護ソフトと連動しないテクノロジーについては『（１）介護テクノロジーの導入支援』の表に入力してください。）", "②に回答してください。"))))</f>
        <v>『（２）介護テクノロジーのパッケージ型導入支援』の表に入力してください。（ただし、介護ソフトと連動しないテクノロジーについては『（１）介護テクノロジーの導入支援』の表に入力してください。）</v>
      </c>
      <c r="C35" s="98"/>
      <c r="D35" s="98"/>
      <c r="E35" s="98"/>
      <c r="F35" s="98"/>
      <c r="G35" s="98"/>
      <c r="H35" s="98"/>
      <c r="I35" s="98"/>
      <c r="J35" s="98"/>
      <c r="K35" s="98"/>
      <c r="L35" s="52"/>
    </row>
    <row r="36" spans="1:12" ht="25.15" customHeight="1" thickBot="1" x14ac:dyDescent="0.45">
      <c r="B36" s="103" t="s">
        <v>112</v>
      </c>
      <c r="C36" s="55"/>
      <c r="D36" s="55"/>
      <c r="E36" s="55"/>
      <c r="F36" s="55"/>
      <c r="G36" s="55"/>
      <c r="H36" s="55"/>
      <c r="I36" s="55"/>
      <c r="J36" s="55"/>
      <c r="K36" s="55"/>
      <c r="L36" s="56"/>
    </row>
    <row r="37" spans="1:12" ht="11.25" customHeight="1" thickBot="1" x14ac:dyDescent="0.45"/>
    <row r="38" spans="1:12" ht="18.75" customHeight="1" thickTop="1" x14ac:dyDescent="0.4">
      <c r="A38" s="300" t="s">
        <v>113</v>
      </c>
      <c r="B38" s="301"/>
      <c r="C38" s="306" t="s">
        <v>236</v>
      </c>
      <c r="D38" s="301" t="s">
        <v>114</v>
      </c>
      <c r="E38" s="295" t="s">
        <v>179</v>
      </c>
    </row>
    <row r="39" spans="1:12" ht="12" customHeight="1" x14ac:dyDescent="0.4">
      <c r="A39" s="302"/>
      <c r="B39" s="303"/>
      <c r="C39" s="307"/>
      <c r="D39" s="303"/>
      <c r="E39" s="296"/>
    </row>
    <row r="40" spans="1:12" ht="11.25" customHeight="1" thickBot="1" x14ac:dyDescent="0.45">
      <c r="A40" s="304"/>
      <c r="B40" s="305"/>
      <c r="C40" s="308"/>
      <c r="D40" s="305"/>
      <c r="E40" s="297"/>
    </row>
    <row r="41" spans="1:12" ht="12" customHeight="1" x14ac:dyDescent="0.4"/>
    <row r="42" spans="1:12" ht="29.25" thickBot="1" x14ac:dyDescent="0.45">
      <c r="B42" s="104" t="s">
        <v>19</v>
      </c>
    </row>
    <row r="43" spans="1:12" ht="44.45" customHeight="1" thickBot="1" x14ac:dyDescent="0.45">
      <c r="H43" s="311" t="s">
        <v>41</v>
      </c>
      <c r="I43" s="312"/>
      <c r="L43" s="105" t="s">
        <v>21</v>
      </c>
    </row>
    <row r="44" spans="1:12" ht="39.75" customHeight="1" thickBot="1" x14ac:dyDescent="0.45">
      <c r="B44" s="309" t="s">
        <v>43</v>
      </c>
      <c r="C44" s="310"/>
      <c r="D44" s="106" t="s">
        <v>37</v>
      </c>
      <c r="E44" s="107" t="s">
        <v>14</v>
      </c>
      <c r="F44" s="108" t="s">
        <v>36</v>
      </c>
      <c r="G44" s="26" t="s">
        <v>153</v>
      </c>
      <c r="H44" s="206" t="s">
        <v>154</v>
      </c>
      <c r="I44" s="34" t="s">
        <v>155</v>
      </c>
      <c r="J44" s="109" t="s">
        <v>42</v>
      </c>
      <c r="K44" s="108" t="s">
        <v>105</v>
      </c>
      <c r="L44" s="110" t="s">
        <v>18</v>
      </c>
    </row>
    <row r="45" spans="1:12" ht="21.95" customHeight="1" thickBot="1" x14ac:dyDescent="0.45">
      <c r="B45" s="111" t="s">
        <v>7</v>
      </c>
      <c r="C45" s="112"/>
      <c r="D45" s="113"/>
      <c r="E45" s="113"/>
      <c r="F45" s="113"/>
      <c r="G45" s="113"/>
      <c r="H45" s="113"/>
      <c r="I45" s="113"/>
      <c r="J45" s="30"/>
      <c r="K45" s="30"/>
      <c r="L45" s="31"/>
    </row>
    <row r="46" spans="1:12" ht="21.95" customHeight="1" thickTop="1" x14ac:dyDescent="0.4">
      <c r="B46" s="114"/>
      <c r="C46" s="115" t="s">
        <v>22</v>
      </c>
      <c r="D46" s="116" t="s">
        <v>237</v>
      </c>
      <c r="E46" s="117" t="s">
        <v>241</v>
      </c>
      <c r="F46" s="118">
        <v>1</v>
      </c>
      <c r="G46" s="119">
        <v>600000</v>
      </c>
      <c r="H46" s="119"/>
      <c r="I46" s="120"/>
      <c r="J46" s="207">
        <f>ROUNDDOWN(SUM(G46:I46)/4*3,-3)</f>
        <v>450000</v>
      </c>
      <c r="K46" s="121">
        <f>F46*1000000</f>
        <v>1000000</v>
      </c>
      <c r="L46" s="122">
        <f>MIN(J46:K46)</f>
        <v>450000</v>
      </c>
    </row>
    <row r="47" spans="1:12" ht="21.95" customHeight="1" x14ac:dyDescent="0.4">
      <c r="B47" s="123"/>
      <c r="C47" s="124" t="s">
        <v>23</v>
      </c>
      <c r="D47" s="125" t="s">
        <v>40</v>
      </c>
      <c r="E47" s="45"/>
      <c r="F47" s="46"/>
      <c r="G47" s="47"/>
      <c r="H47" s="47"/>
      <c r="I47" s="126"/>
      <c r="J47" s="208">
        <f t="shared" ref="J47:J58" si="0">ROUNDDOWN(SUM(G47:I47)/4*3,-3)</f>
        <v>0</v>
      </c>
      <c r="K47" s="5">
        <f>F47*300000</f>
        <v>0</v>
      </c>
      <c r="L47" s="127">
        <f t="shared" ref="L47:L58" si="1">MIN(J47:K47)</f>
        <v>0</v>
      </c>
    </row>
    <row r="48" spans="1:12" ht="21.95" customHeight="1" x14ac:dyDescent="0.4">
      <c r="B48" s="123"/>
      <c r="C48" s="124" t="s">
        <v>24</v>
      </c>
      <c r="D48" s="128" t="s">
        <v>40</v>
      </c>
      <c r="E48" s="45"/>
      <c r="F48" s="46"/>
      <c r="G48" s="47"/>
      <c r="H48" s="47"/>
      <c r="I48" s="126"/>
      <c r="J48" s="208">
        <f t="shared" si="0"/>
        <v>0</v>
      </c>
      <c r="K48" s="129">
        <f>F48*300000</f>
        <v>0</v>
      </c>
      <c r="L48" s="127">
        <f t="shared" si="1"/>
        <v>0</v>
      </c>
    </row>
    <row r="49" spans="2:14" ht="21.95" customHeight="1" x14ac:dyDescent="0.4">
      <c r="B49" s="123"/>
      <c r="C49" s="124" t="s">
        <v>17</v>
      </c>
      <c r="D49" s="128" t="s">
        <v>40</v>
      </c>
      <c r="E49" s="45"/>
      <c r="F49" s="46"/>
      <c r="G49" s="47"/>
      <c r="H49" s="47"/>
      <c r="I49" s="126"/>
      <c r="J49" s="208">
        <f t="shared" si="0"/>
        <v>0</v>
      </c>
      <c r="K49" s="5">
        <f t="shared" ref="K49" si="2">F49*1000000</f>
        <v>0</v>
      </c>
      <c r="L49" s="127">
        <f t="shared" si="1"/>
        <v>0</v>
      </c>
    </row>
    <row r="50" spans="2:14" ht="21.95" customHeight="1" x14ac:dyDescent="0.4">
      <c r="B50" s="123"/>
      <c r="C50" s="124" t="s">
        <v>115</v>
      </c>
      <c r="D50" s="128" t="s">
        <v>40</v>
      </c>
      <c r="E50" s="45"/>
      <c r="F50" s="46"/>
      <c r="G50" s="47"/>
      <c r="H50" s="47"/>
      <c r="I50" s="126"/>
      <c r="J50" s="208">
        <f t="shared" si="0"/>
        <v>0</v>
      </c>
      <c r="K50" s="5">
        <f t="shared" ref="K50:K58" si="3">F50*300000</f>
        <v>0</v>
      </c>
      <c r="L50" s="127">
        <f t="shared" si="1"/>
        <v>0</v>
      </c>
    </row>
    <row r="51" spans="2:14" ht="21.95" customHeight="1" x14ac:dyDescent="0.4">
      <c r="B51" s="123"/>
      <c r="C51" s="124" t="s">
        <v>116</v>
      </c>
      <c r="D51" s="128" t="s">
        <v>40</v>
      </c>
      <c r="E51" s="45"/>
      <c r="F51" s="46"/>
      <c r="G51" s="47"/>
      <c r="H51" s="47"/>
      <c r="I51" s="126"/>
      <c r="J51" s="208">
        <f t="shared" si="0"/>
        <v>0</v>
      </c>
      <c r="K51" s="5">
        <f t="shared" si="3"/>
        <v>0</v>
      </c>
      <c r="L51" s="127">
        <f t="shared" si="1"/>
        <v>0</v>
      </c>
    </row>
    <row r="52" spans="2:14" ht="21.95" customHeight="1" x14ac:dyDescent="0.4">
      <c r="B52" s="123"/>
      <c r="C52" s="124" t="s">
        <v>1</v>
      </c>
      <c r="D52" s="128" t="s">
        <v>40</v>
      </c>
      <c r="E52" s="45"/>
      <c r="F52" s="46"/>
      <c r="G52" s="47"/>
      <c r="H52" s="47"/>
      <c r="I52" s="126"/>
      <c r="J52" s="208">
        <f t="shared" si="0"/>
        <v>0</v>
      </c>
      <c r="K52" s="5">
        <f t="shared" si="3"/>
        <v>0</v>
      </c>
      <c r="L52" s="127">
        <f t="shared" si="1"/>
        <v>0</v>
      </c>
    </row>
    <row r="53" spans="2:14" ht="21.95" customHeight="1" x14ac:dyDescent="0.4">
      <c r="B53" s="123"/>
      <c r="C53" s="124" t="s">
        <v>1</v>
      </c>
      <c r="D53" s="128" t="s">
        <v>40</v>
      </c>
      <c r="E53" s="45"/>
      <c r="F53" s="46"/>
      <c r="G53" s="47"/>
      <c r="H53" s="47"/>
      <c r="I53" s="126"/>
      <c r="J53" s="208">
        <f t="shared" si="0"/>
        <v>0</v>
      </c>
      <c r="K53" s="5">
        <f t="shared" si="3"/>
        <v>0</v>
      </c>
      <c r="L53" s="127">
        <f t="shared" si="1"/>
        <v>0</v>
      </c>
    </row>
    <row r="54" spans="2:14" ht="21.95" customHeight="1" x14ac:dyDescent="0.4">
      <c r="B54" s="123"/>
      <c r="C54" s="124" t="s">
        <v>1</v>
      </c>
      <c r="D54" s="128" t="s">
        <v>40</v>
      </c>
      <c r="E54" s="45"/>
      <c r="F54" s="46"/>
      <c r="G54" s="47"/>
      <c r="H54" s="47"/>
      <c r="I54" s="126"/>
      <c r="J54" s="208">
        <f t="shared" si="0"/>
        <v>0</v>
      </c>
      <c r="K54" s="5">
        <f t="shared" si="3"/>
        <v>0</v>
      </c>
      <c r="L54" s="127">
        <f t="shared" si="1"/>
        <v>0</v>
      </c>
    </row>
    <row r="55" spans="2:14" ht="21.95" customHeight="1" x14ac:dyDescent="0.4">
      <c r="B55" s="123"/>
      <c r="C55" s="124" t="s">
        <v>1</v>
      </c>
      <c r="D55" s="128" t="s">
        <v>40</v>
      </c>
      <c r="E55" s="45"/>
      <c r="F55" s="46"/>
      <c r="G55" s="47"/>
      <c r="H55" s="47"/>
      <c r="I55" s="126"/>
      <c r="J55" s="208">
        <f t="shared" si="0"/>
        <v>0</v>
      </c>
      <c r="K55" s="5">
        <f t="shared" si="3"/>
        <v>0</v>
      </c>
      <c r="L55" s="127">
        <f t="shared" si="1"/>
        <v>0</v>
      </c>
    </row>
    <row r="56" spans="2:14" ht="21.95" customHeight="1" x14ac:dyDescent="0.4">
      <c r="B56" s="123"/>
      <c r="C56" s="124" t="s">
        <v>11</v>
      </c>
      <c r="D56" s="128" t="s">
        <v>40</v>
      </c>
      <c r="E56" s="45"/>
      <c r="F56" s="46"/>
      <c r="G56" s="47"/>
      <c r="H56" s="47"/>
      <c r="I56" s="126"/>
      <c r="J56" s="208">
        <f t="shared" si="0"/>
        <v>0</v>
      </c>
      <c r="K56" s="5">
        <f t="shared" si="3"/>
        <v>0</v>
      </c>
      <c r="L56" s="127">
        <f t="shared" si="1"/>
        <v>0</v>
      </c>
    </row>
    <row r="57" spans="2:14" ht="21.95" customHeight="1" x14ac:dyDescent="0.4">
      <c r="B57" s="123"/>
      <c r="C57" s="124" t="s">
        <v>12</v>
      </c>
      <c r="D57" s="128" t="s">
        <v>40</v>
      </c>
      <c r="E57" s="45"/>
      <c r="F57" s="46"/>
      <c r="G57" s="47"/>
      <c r="H57" s="47"/>
      <c r="I57" s="126"/>
      <c r="J57" s="208">
        <f t="shared" si="0"/>
        <v>0</v>
      </c>
      <c r="K57" s="5">
        <f t="shared" si="3"/>
        <v>0</v>
      </c>
      <c r="L57" s="127">
        <f t="shared" si="1"/>
        <v>0</v>
      </c>
    </row>
    <row r="58" spans="2:14" ht="21.95" customHeight="1" thickBot="1" x14ac:dyDescent="0.45">
      <c r="B58" s="130"/>
      <c r="C58" s="131" t="s">
        <v>13</v>
      </c>
      <c r="D58" s="132" t="s">
        <v>40</v>
      </c>
      <c r="E58" s="133"/>
      <c r="F58" s="134"/>
      <c r="G58" s="135"/>
      <c r="H58" s="135"/>
      <c r="I58" s="136"/>
      <c r="J58" s="209">
        <f t="shared" si="0"/>
        <v>0</v>
      </c>
      <c r="K58" s="6">
        <f t="shared" si="3"/>
        <v>0</v>
      </c>
      <c r="L58" s="137">
        <f t="shared" si="1"/>
        <v>0</v>
      </c>
    </row>
    <row r="59" spans="2:14" ht="21.95" customHeight="1" thickBot="1" x14ac:dyDescent="0.45">
      <c r="B59" s="138" t="s">
        <v>0</v>
      </c>
      <c r="C59" s="139"/>
      <c r="D59" s="140"/>
      <c r="E59" s="140"/>
      <c r="F59" s="141"/>
      <c r="G59" s="142"/>
      <c r="H59" s="142"/>
      <c r="I59" s="142"/>
      <c r="J59" s="27"/>
      <c r="K59" s="28"/>
      <c r="L59" s="29"/>
    </row>
    <row r="60" spans="2:14" ht="21.95" customHeight="1" thickTop="1" x14ac:dyDescent="0.4">
      <c r="B60" s="203"/>
      <c r="C60" s="143" t="s">
        <v>51</v>
      </c>
      <c r="D60" s="313" t="s">
        <v>40</v>
      </c>
      <c r="E60" s="316"/>
      <c r="F60" s="319" t="s">
        <v>117</v>
      </c>
      <c r="G60" s="322"/>
      <c r="H60" s="325"/>
      <c r="I60" s="316"/>
      <c r="J60" s="328">
        <f t="shared" ref="J60" si="4">ROUNDDOWN(SUM(G60:I60)/4*3,0)</f>
        <v>0</v>
      </c>
      <c r="K60" s="331" t="str">
        <f>IF(C60="（契約方法を選択する）", 0, IF(OR(C61="", C62="", C62="ケアプランデータ連携システムのデータ連携について選択"), "条件が不正です", IF(AND(C60="職員数に応じて必要なライセンス数が変動するもの", C61="（職員数をプルダウンから選択）"), "条件が不正です", IF(C60="職員数に応じて必要なライセンス数が変動しないもの", 2500000 + IF(C62="5事業所以上と連携する", 50000, 0), IF(C60="職員数に応じて必要なライセンス数が変動するもの", IF(C61="１名以上10名以下", 1000000, IF(C61="11名以上20名以下", 1500000, IF(C61="21名以上30名以下", 2000000, IF(C61="31名以上", 2500000, "条件が不正です")))) + IF(C62="5事業所以上と連携する", 50000, 0), "条件が不正です")))))</f>
        <v>条件が不正です</v>
      </c>
      <c r="L60" s="334">
        <f>MIN(J60:K60)</f>
        <v>0</v>
      </c>
      <c r="N60" s="210"/>
    </row>
    <row r="61" spans="2:14" ht="21.95" customHeight="1" x14ac:dyDescent="0.4">
      <c r="B61" s="337"/>
      <c r="C61" s="144" t="s">
        <v>48</v>
      </c>
      <c r="D61" s="314"/>
      <c r="E61" s="317"/>
      <c r="F61" s="320"/>
      <c r="G61" s="323"/>
      <c r="H61" s="326"/>
      <c r="I61" s="317"/>
      <c r="J61" s="329"/>
      <c r="K61" s="332"/>
      <c r="L61" s="335"/>
    </row>
    <row r="62" spans="2:14" ht="22.5" customHeight="1" thickBot="1" x14ac:dyDescent="0.45">
      <c r="B62" s="338"/>
      <c r="C62" s="211" t="s">
        <v>156</v>
      </c>
      <c r="D62" s="315"/>
      <c r="E62" s="318"/>
      <c r="F62" s="321"/>
      <c r="G62" s="324"/>
      <c r="H62" s="327"/>
      <c r="I62" s="318"/>
      <c r="J62" s="330"/>
      <c r="K62" s="333"/>
      <c r="L62" s="336"/>
    </row>
    <row r="63" spans="2:14" ht="21" customHeight="1" thickBot="1" x14ac:dyDescent="0.45">
      <c r="B63" s="145" t="s">
        <v>10</v>
      </c>
      <c r="C63" s="146"/>
      <c r="D63" s="147"/>
      <c r="E63" s="147"/>
      <c r="F63" s="148"/>
      <c r="G63" s="149"/>
      <c r="H63" s="150"/>
      <c r="I63" s="150"/>
      <c r="J63" s="42"/>
      <c r="K63" s="41"/>
      <c r="L63" s="43"/>
    </row>
    <row r="64" spans="2:14" ht="21.6" customHeight="1" thickTop="1" x14ac:dyDescent="0.4">
      <c r="B64" s="151"/>
      <c r="C64" s="115" t="s">
        <v>2</v>
      </c>
      <c r="D64" s="152" t="s">
        <v>40</v>
      </c>
      <c r="E64" s="117"/>
      <c r="F64" s="118"/>
      <c r="G64" s="120"/>
      <c r="H64" s="153" t="s">
        <v>157</v>
      </c>
      <c r="I64" s="154" t="s">
        <v>157</v>
      </c>
      <c r="J64" s="1">
        <f>ROUNDDOWN(SUM(G64:I64)/4*3,-3)</f>
        <v>0</v>
      </c>
      <c r="K64" s="2">
        <f t="shared" ref="K64:K70" si="5">F64*1000000</f>
        <v>0</v>
      </c>
      <c r="L64" s="212">
        <f t="shared" ref="L64:L70" si="6">MIN(J64:K64)</f>
        <v>0</v>
      </c>
    </row>
    <row r="65" spans="2:12" ht="33" x14ac:dyDescent="0.4">
      <c r="B65" s="151"/>
      <c r="C65" s="124" t="s">
        <v>3</v>
      </c>
      <c r="D65" s="128" t="s">
        <v>40</v>
      </c>
      <c r="E65" s="45"/>
      <c r="F65" s="46"/>
      <c r="G65" s="126"/>
      <c r="H65" s="155" t="s">
        <v>157</v>
      </c>
      <c r="I65" s="156" t="s">
        <v>157</v>
      </c>
      <c r="J65" s="4">
        <f t="shared" ref="J65:J70" si="7">ROUNDDOWN(SUM(G65:I65)/4*3,-3)</f>
        <v>0</v>
      </c>
      <c r="K65" s="5">
        <f t="shared" si="5"/>
        <v>0</v>
      </c>
      <c r="L65" s="19">
        <f t="shared" si="6"/>
        <v>0</v>
      </c>
    </row>
    <row r="66" spans="2:12" ht="33" x14ac:dyDescent="0.4">
      <c r="B66" s="151"/>
      <c r="C66" s="124" t="s">
        <v>4</v>
      </c>
      <c r="D66" s="128" t="s">
        <v>40</v>
      </c>
      <c r="E66" s="45"/>
      <c r="F66" s="46"/>
      <c r="G66" s="126"/>
      <c r="H66" s="155" t="s">
        <v>157</v>
      </c>
      <c r="I66" s="156" t="s">
        <v>157</v>
      </c>
      <c r="J66" s="4">
        <f t="shared" si="7"/>
        <v>0</v>
      </c>
      <c r="K66" s="5">
        <f t="shared" si="5"/>
        <v>0</v>
      </c>
      <c r="L66" s="19">
        <f t="shared" si="6"/>
        <v>0</v>
      </c>
    </row>
    <row r="67" spans="2:12" ht="42.75" customHeight="1" x14ac:dyDescent="0.4">
      <c r="B67" s="151"/>
      <c r="C67" s="124" t="s">
        <v>118</v>
      </c>
      <c r="D67" s="128" t="s">
        <v>237</v>
      </c>
      <c r="E67" s="45"/>
      <c r="F67" s="46">
        <v>50</v>
      </c>
      <c r="G67" s="126">
        <v>1000000</v>
      </c>
      <c r="H67" s="155" t="s">
        <v>157</v>
      </c>
      <c r="I67" s="156" t="s">
        <v>157</v>
      </c>
      <c r="J67" s="4">
        <f t="shared" si="7"/>
        <v>750000</v>
      </c>
      <c r="K67" s="5">
        <f t="shared" si="5"/>
        <v>50000000</v>
      </c>
      <c r="L67" s="19">
        <f t="shared" si="6"/>
        <v>750000</v>
      </c>
    </row>
    <row r="68" spans="2:12" ht="21.95" customHeight="1" x14ac:dyDescent="0.4">
      <c r="B68" s="151"/>
      <c r="C68" s="124" t="s">
        <v>5</v>
      </c>
      <c r="D68" s="128" t="s">
        <v>40</v>
      </c>
      <c r="E68" s="45"/>
      <c r="F68" s="46"/>
      <c r="G68" s="126"/>
      <c r="H68" s="155" t="s">
        <v>157</v>
      </c>
      <c r="I68" s="156" t="s">
        <v>157</v>
      </c>
      <c r="J68" s="4">
        <f t="shared" si="7"/>
        <v>0</v>
      </c>
      <c r="K68" s="5">
        <f t="shared" si="5"/>
        <v>0</v>
      </c>
      <c r="L68" s="19">
        <f t="shared" si="6"/>
        <v>0</v>
      </c>
    </row>
    <row r="69" spans="2:12" ht="21.95" customHeight="1" x14ac:dyDescent="0.4">
      <c r="B69" s="151"/>
      <c r="C69" s="124" t="s">
        <v>6</v>
      </c>
      <c r="D69" s="128" t="s">
        <v>40</v>
      </c>
      <c r="E69" s="45"/>
      <c r="F69" s="46"/>
      <c r="G69" s="126"/>
      <c r="H69" s="155" t="s">
        <v>157</v>
      </c>
      <c r="I69" s="156" t="s">
        <v>157</v>
      </c>
      <c r="J69" s="4">
        <f t="shared" si="7"/>
        <v>0</v>
      </c>
      <c r="K69" s="5">
        <f t="shared" si="5"/>
        <v>0</v>
      </c>
      <c r="L69" s="19">
        <f t="shared" si="6"/>
        <v>0</v>
      </c>
    </row>
    <row r="70" spans="2:12" ht="21.95" customHeight="1" thickBot="1" x14ac:dyDescent="0.45">
      <c r="B70" s="157"/>
      <c r="C70" s="131" t="s">
        <v>8</v>
      </c>
      <c r="D70" s="132" t="s">
        <v>40</v>
      </c>
      <c r="E70" s="133"/>
      <c r="F70" s="134"/>
      <c r="G70" s="136"/>
      <c r="H70" s="158" t="s">
        <v>157</v>
      </c>
      <c r="I70" s="159" t="s">
        <v>157</v>
      </c>
      <c r="J70" s="213">
        <f t="shared" si="7"/>
        <v>0</v>
      </c>
      <c r="K70" s="6">
        <f t="shared" si="5"/>
        <v>0</v>
      </c>
      <c r="L70" s="20">
        <f t="shared" si="6"/>
        <v>0</v>
      </c>
    </row>
    <row r="71" spans="2:12" ht="36" customHeight="1" thickTop="1" thickBot="1" x14ac:dyDescent="0.45">
      <c r="B71" s="160" t="s">
        <v>9</v>
      </c>
      <c r="C71" s="161"/>
      <c r="D71" s="161"/>
      <c r="E71" s="162"/>
      <c r="F71" s="162"/>
      <c r="G71" s="163">
        <f>SUBTOTAL(9,G46:G58,G60:G61,G64:G70)</f>
        <v>1600000</v>
      </c>
      <c r="H71" s="164"/>
      <c r="I71" s="164"/>
      <c r="J71" s="214"/>
      <c r="K71" s="165"/>
      <c r="L71" s="166">
        <f>ROUNDDOWN((SUBTOTAL(9,L46:L58,L60:L61,L64:L70)),-3)</f>
        <v>1200000</v>
      </c>
    </row>
    <row r="72" spans="2:12" x14ac:dyDescent="0.4">
      <c r="L72" s="167"/>
    </row>
    <row r="73" spans="2:12" x14ac:dyDescent="0.4">
      <c r="L73" s="167"/>
    </row>
    <row r="74" spans="2:12" ht="27.6" customHeight="1" thickBot="1" x14ac:dyDescent="0.45">
      <c r="B74" s="104" t="s">
        <v>20</v>
      </c>
      <c r="C74" s="168"/>
      <c r="D74" s="168"/>
    </row>
    <row r="75" spans="2:12" ht="41.45" customHeight="1" thickBot="1" x14ac:dyDescent="0.45">
      <c r="H75" s="311" t="s">
        <v>41</v>
      </c>
      <c r="I75" s="312"/>
      <c r="L75" s="105" t="s">
        <v>21</v>
      </c>
    </row>
    <row r="76" spans="2:12" ht="45.75" customHeight="1" thickBot="1" x14ac:dyDescent="0.45">
      <c r="B76" s="309" t="s">
        <v>43</v>
      </c>
      <c r="C76" s="310"/>
      <c r="D76" s="202" t="s">
        <v>37</v>
      </c>
      <c r="E76" s="169" t="s">
        <v>14</v>
      </c>
      <c r="F76" s="170" t="s">
        <v>36</v>
      </c>
      <c r="G76" s="26" t="s">
        <v>153</v>
      </c>
      <c r="H76" s="206" t="s">
        <v>154</v>
      </c>
      <c r="I76" s="34" t="s">
        <v>155</v>
      </c>
      <c r="J76" s="109" t="s">
        <v>42</v>
      </c>
      <c r="K76" s="171" t="s">
        <v>105</v>
      </c>
      <c r="L76" s="172" t="s">
        <v>18</v>
      </c>
    </row>
    <row r="77" spans="2:12" ht="30" customHeight="1" thickTop="1" thickBot="1" x14ac:dyDescent="0.45">
      <c r="B77" s="173" t="s">
        <v>158</v>
      </c>
      <c r="C77" s="174"/>
      <c r="D77" s="175" t="s">
        <v>237</v>
      </c>
      <c r="E77" s="176" t="s">
        <v>245</v>
      </c>
      <c r="F77" s="177" t="s">
        <v>119</v>
      </c>
      <c r="G77" s="215">
        <v>3000000</v>
      </c>
      <c r="H77" s="346">
        <v>5000000</v>
      </c>
      <c r="I77" s="346">
        <v>1000000</v>
      </c>
      <c r="J77" s="216"/>
      <c r="K77" s="217"/>
      <c r="L77" s="218"/>
    </row>
    <row r="78" spans="2:12" ht="30" customHeight="1" thickTop="1" thickBot="1" x14ac:dyDescent="0.45">
      <c r="B78" s="178" t="s">
        <v>159</v>
      </c>
      <c r="C78" s="179"/>
      <c r="D78" s="180"/>
      <c r="E78" s="180"/>
      <c r="F78" s="33"/>
      <c r="G78" s="180"/>
      <c r="H78" s="347"/>
      <c r="I78" s="349"/>
      <c r="J78" s="219"/>
      <c r="K78" s="36"/>
      <c r="L78" s="220"/>
    </row>
    <row r="79" spans="2:12" ht="30" customHeight="1" thickTop="1" x14ac:dyDescent="0.4">
      <c r="B79" s="32"/>
      <c r="C79" s="181" t="s">
        <v>183</v>
      </c>
      <c r="D79" s="182" t="s">
        <v>237</v>
      </c>
      <c r="E79" s="183" t="s">
        <v>241</v>
      </c>
      <c r="F79" s="183">
        <v>50</v>
      </c>
      <c r="G79" s="221">
        <v>6000000</v>
      </c>
      <c r="H79" s="347"/>
      <c r="I79" s="347"/>
      <c r="J79" s="222"/>
      <c r="K79" s="35"/>
      <c r="L79" s="38"/>
    </row>
    <row r="80" spans="2:12" ht="30" customHeight="1" x14ac:dyDescent="0.4">
      <c r="B80" s="32"/>
      <c r="C80" s="184" t="s">
        <v>160</v>
      </c>
      <c r="D80" s="185" t="s">
        <v>40</v>
      </c>
      <c r="E80" s="74"/>
      <c r="F80" s="74"/>
      <c r="G80" s="223"/>
      <c r="H80" s="347"/>
      <c r="I80" s="347"/>
      <c r="J80" s="222"/>
      <c r="K80" s="35"/>
      <c r="L80" s="38"/>
    </row>
    <row r="81" spans="2:12" ht="30" customHeight="1" x14ac:dyDescent="0.4">
      <c r="B81" s="32"/>
      <c r="C81" s="184" t="s">
        <v>160</v>
      </c>
      <c r="D81" s="185" t="s">
        <v>40</v>
      </c>
      <c r="E81" s="74"/>
      <c r="F81" s="74"/>
      <c r="G81" s="223"/>
      <c r="H81" s="347"/>
      <c r="I81" s="347"/>
      <c r="J81" s="222"/>
      <c r="K81" s="35"/>
      <c r="L81" s="38"/>
    </row>
    <row r="82" spans="2:12" ht="30" customHeight="1" x14ac:dyDescent="0.4">
      <c r="B82" s="32"/>
      <c r="C82" s="184" t="s">
        <v>160</v>
      </c>
      <c r="D82" s="185" t="s">
        <v>40</v>
      </c>
      <c r="E82" s="74"/>
      <c r="F82" s="74"/>
      <c r="G82" s="223"/>
      <c r="H82" s="347"/>
      <c r="I82" s="347"/>
      <c r="J82" s="222"/>
      <c r="K82" s="35"/>
      <c r="L82" s="38"/>
    </row>
    <row r="83" spans="2:12" ht="30" customHeight="1" x14ac:dyDescent="0.4">
      <c r="B83" s="32"/>
      <c r="C83" s="184" t="s">
        <v>160</v>
      </c>
      <c r="D83" s="185" t="s">
        <v>40</v>
      </c>
      <c r="E83" s="74"/>
      <c r="F83" s="74"/>
      <c r="G83" s="223"/>
      <c r="H83" s="347"/>
      <c r="I83" s="347"/>
      <c r="J83" s="222"/>
      <c r="K83" s="35"/>
      <c r="L83" s="38"/>
    </row>
    <row r="84" spans="2:12" ht="30" customHeight="1" x14ac:dyDescent="0.4">
      <c r="B84" s="32"/>
      <c r="C84" s="184" t="s">
        <v>160</v>
      </c>
      <c r="D84" s="185" t="s">
        <v>40</v>
      </c>
      <c r="E84" s="74"/>
      <c r="F84" s="74"/>
      <c r="G84" s="223"/>
      <c r="H84" s="347"/>
      <c r="I84" s="347"/>
      <c r="J84" s="222"/>
      <c r="K84" s="35"/>
      <c r="L84" s="38"/>
    </row>
    <row r="85" spans="2:12" ht="30" customHeight="1" x14ac:dyDescent="0.4">
      <c r="B85" s="32"/>
      <c r="C85" s="186" t="s">
        <v>160</v>
      </c>
      <c r="D85" s="187" t="s">
        <v>40</v>
      </c>
      <c r="E85" s="57"/>
      <c r="F85" s="57"/>
      <c r="G85" s="224"/>
      <c r="H85" s="347"/>
      <c r="I85" s="347"/>
      <c r="J85" s="225"/>
      <c r="K85" s="36"/>
      <c r="L85" s="39"/>
    </row>
    <row r="86" spans="2:12" ht="30" customHeight="1" thickBot="1" x14ac:dyDescent="0.45">
      <c r="B86" s="32"/>
      <c r="C86" s="188" t="s">
        <v>160</v>
      </c>
      <c r="D86" s="189" t="s">
        <v>40</v>
      </c>
      <c r="E86" s="190"/>
      <c r="F86" s="190"/>
      <c r="G86" s="226"/>
      <c r="H86" s="348"/>
      <c r="I86" s="348"/>
      <c r="J86" s="227"/>
      <c r="K86" s="37"/>
      <c r="L86" s="191"/>
    </row>
    <row r="87" spans="2:12" ht="30.75" customHeight="1" thickTop="1" thickBot="1" x14ac:dyDescent="0.45">
      <c r="B87" s="192" t="s">
        <v>9</v>
      </c>
      <c r="C87" s="193"/>
      <c r="D87" s="161"/>
      <c r="E87" s="162"/>
      <c r="F87" s="12"/>
      <c r="G87" s="163">
        <f>SUBTOTAL(9,G77,G79:G86)</f>
        <v>9000000</v>
      </c>
      <c r="H87" s="12">
        <f>H77</f>
        <v>5000000</v>
      </c>
      <c r="I87" s="12">
        <f>I77</f>
        <v>1000000</v>
      </c>
      <c r="J87" s="11">
        <f>ROUNDDOWN(SUM(G87:I87)/4*3,-3)</f>
        <v>11250000</v>
      </c>
      <c r="K87" s="195">
        <v>10000000</v>
      </c>
      <c r="L87" s="166">
        <f>MIN(J87:K87)</f>
        <v>10000000</v>
      </c>
    </row>
    <row r="90" spans="2:12" ht="27.6" customHeight="1" thickBot="1" x14ac:dyDescent="0.45">
      <c r="B90" s="104" t="s">
        <v>55</v>
      </c>
      <c r="C90" s="168"/>
      <c r="D90" s="168"/>
    </row>
    <row r="91" spans="2:12" ht="37.9" customHeight="1" thickTop="1" thickBot="1" x14ac:dyDescent="0.45">
      <c r="K91" s="228" t="s">
        <v>161</v>
      </c>
      <c r="L91" s="229"/>
    </row>
    <row r="92" spans="2:12" ht="30" customHeight="1" thickTop="1" thickBot="1" x14ac:dyDescent="0.45">
      <c r="B92" s="350" t="s">
        <v>60</v>
      </c>
      <c r="C92" s="351"/>
      <c r="D92" s="230" t="s">
        <v>37</v>
      </c>
      <c r="E92" s="107" t="s">
        <v>53</v>
      </c>
      <c r="F92" s="108" t="s">
        <v>54</v>
      </c>
      <c r="G92" s="196" t="s">
        <v>42</v>
      </c>
      <c r="H92" s="171" t="s">
        <v>105</v>
      </c>
      <c r="I92" s="172" t="s">
        <v>18</v>
      </c>
      <c r="K92" s="231" t="s">
        <v>162</v>
      </c>
      <c r="L92" s="232"/>
    </row>
    <row r="93" spans="2:12" ht="25.15" customHeight="1" thickTop="1" x14ac:dyDescent="0.4">
      <c r="B93" s="233" t="s">
        <v>85</v>
      </c>
      <c r="C93" s="234"/>
      <c r="D93" s="352" t="s">
        <v>40</v>
      </c>
      <c r="E93" s="355"/>
      <c r="F93" s="358"/>
      <c r="G93" s="361">
        <f>ROUNDDOWN(F93/4*3,-3)</f>
        <v>0</v>
      </c>
      <c r="H93" s="364">
        <v>450000</v>
      </c>
      <c r="I93" s="367">
        <f>MIN(G93,H93)</f>
        <v>0</v>
      </c>
      <c r="K93" s="339">
        <f>L71+L87+I96</f>
        <v>11200000</v>
      </c>
      <c r="L93" s="340"/>
    </row>
    <row r="94" spans="2:12" ht="25.15" customHeight="1" x14ac:dyDescent="0.4">
      <c r="B94" s="235" t="s">
        <v>86</v>
      </c>
      <c r="C94" s="236"/>
      <c r="D94" s="353"/>
      <c r="E94" s="356"/>
      <c r="F94" s="359"/>
      <c r="G94" s="362"/>
      <c r="H94" s="365"/>
      <c r="I94" s="368"/>
      <c r="K94" s="341"/>
      <c r="L94" s="340"/>
    </row>
    <row r="95" spans="2:12" ht="25.15" customHeight="1" thickBot="1" x14ac:dyDescent="0.45">
      <c r="B95" s="237" t="s">
        <v>87</v>
      </c>
      <c r="C95" s="238"/>
      <c r="D95" s="354"/>
      <c r="E95" s="357"/>
      <c r="F95" s="360"/>
      <c r="G95" s="363"/>
      <c r="H95" s="366"/>
      <c r="I95" s="368"/>
      <c r="K95" s="341"/>
      <c r="L95" s="340"/>
    </row>
    <row r="96" spans="2:12" ht="31.5" customHeight="1" thickTop="1" thickBot="1" x14ac:dyDescent="0.45">
      <c r="B96" s="344" t="s">
        <v>9</v>
      </c>
      <c r="C96" s="345"/>
      <c r="D96" s="162"/>
      <c r="E96" s="162"/>
      <c r="F96" s="239">
        <f>F93</f>
        <v>0</v>
      </c>
      <c r="G96" s="194"/>
      <c r="H96" s="197"/>
      <c r="I96" s="166">
        <f>I93</f>
        <v>0</v>
      </c>
      <c r="K96" s="342"/>
      <c r="L96" s="343"/>
    </row>
  </sheetData>
  <mergeCells count="31">
    <mergeCell ref="E38:E40"/>
    <mergeCell ref="B30:C30"/>
    <mergeCell ref="B33:C33"/>
    <mergeCell ref="A38:B40"/>
    <mergeCell ref="C38:C40"/>
    <mergeCell ref="D38:D40"/>
    <mergeCell ref="B76:C76"/>
    <mergeCell ref="H43:I43"/>
    <mergeCell ref="B44:C44"/>
    <mergeCell ref="D60:D62"/>
    <mergeCell ref="E60:E62"/>
    <mergeCell ref="F60:F62"/>
    <mergeCell ref="G60:G62"/>
    <mergeCell ref="H60:H62"/>
    <mergeCell ref="I60:I62"/>
    <mergeCell ref="J60:J62"/>
    <mergeCell ref="K60:K62"/>
    <mergeCell ref="L60:L62"/>
    <mergeCell ref="B61:B62"/>
    <mergeCell ref="H75:I75"/>
    <mergeCell ref="K93:L96"/>
    <mergeCell ref="B96:C96"/>
    <mergeCell ref="H77:H86"/>
    <mergeCell ref="I77:I86"/>
    <mergeCell ref="B92:C92"/>
    <mergeCell ref="D93:D95"/>
    <mergeCell ref="E93:E95"/>
    <mergeCell ref="F93:F95"/>
    <mergeCell ref="G93:G95"/>
    <mergeCell ref="H93:H95"/>
    <mergeCell ref="I93:I95"/>
  </mergeCells>
  <phoneticPr fontId="2"/>
  <conditionalFormatting sqref="C62">
    <cfRule type="expression" dxfId="19" priority="10">
      <formula>$E$38="介護予防認知症対応型共同生活介護"</formula>
    </cfRule>
    <cfRule type="expression" dxfId="18" priority="11">
      <formula>$E$38="介護予防特定施設入居者生活介護"</formula>
    </cfRule>
    <cfRule type="expression" dxfId="17" priority="12">
      <formula>$E$38="介護医療院"</formula>
    </cfRule>
    <cfRule type="expression" dxfId="16" priority="13">
      <formula>$E$38="軽費老人ホーム"</formula>
    </cfRule>
    <cfRule type="expression" dxfId="15" priority="14">
      <formula>$E$38="養護老人ホーム"</formula>
    </cfRule>
    <cfRule type="expression" dxfId="14" priority="15">
      <formula>$E$38="複合型サービス（看護小規模多機能型居宅介護）"</formula>
    </cfRule>
    <cfRule type="expression" dxfId="13" priority="16">
      <formula>$E$38="認知症対応型共同生活介護"</formula>
    </cfRule>
    <cfRule type="expression" dxfId="12" priority="17">
      <formula>$E$38="地域密着型特定施設入居者生活介護"</formula>
    </cfRule>
    <cfRule type="expression" dxfId="11" priority="18">
      <formula>$E$38="特定施設入居者生活介護"</formula>
    </cfRule>
    <cfRule type="expression" dxfId="10" priority="19">
      <formula>$E$38="介護老人保健施設"</formula>
    </cfRule>
    <cfRule type="expression" dxfId="9" priority="20">
      <formula>$E$38="介護老人福祉施設"</formula>
    </cfRule>
  </conditionalFormatting>
  <conditionalFormatting sqref="C61">
    <cfRule type="expression" dxfId="8" priority="9">
      <formula>$C$60="職員数に応じて必要なライセンス数が変動しないもの"</formula>
    </cfRule>
  </conditionalFormatting>
  <conditionalFormatting sqref="F79">
    <cfRule type="expression" dxfId="7" priority="8">
      <formula>$C$79="介護業務支援"</formula>
    </cfRule>
  </conditionalFormatting>
  <conditionalFormatting sqref="F80">
    <cfRule type="expression" dxfId="6" priority="7">
      <formula>$C$80="介護業務支援"</formula>
    </cfRule>
  </conditionalFormatting>
  <conditionalFormatting sqref="F81">
    <cfRule type="expression" dxfId="5" priority="6">
      <formula>$C$81="介護業務支援"</formula>
    </cfRule>
  </conditionalFormatting>
  <conditionalFormatting sqref="F82">
    <cfRule type="expression" dxfId="4" priority="5">
      <formula>$C$82="介護業務支援"</formula>
    </cfRule>
  </conditionalFormatting>
  <conditionalFormatting sqref="F83">
    <cfRule type="expression" dxfId="3" priority="4">
      <formula>$C$83="介護業務支援"</formula>
    </cfRule>
  </conditionalFormatting>
  <conditionalFormatting sqref="F84">
    <cfRule type="expression" dxfId="2" priority="3">
      <formula>$C$84="介護業務支援"</formula>
    </cfRule>
  </conditionalFormatting>
  <conditionalFormatting sqref="F85">
    <cfRule type="expression" dxfId="1" priority="2">
      <formula>$C$85="介護業務支援"</formula>
    </cfRule>
  </conditionalFormatting>
  <conditionalFormatting sqref="F86">
    <cfRule type="expression" dxfId="0" priority="1">
      <formula>$C$86="介護業務支援"</formula>
    </cfRule>
  </conditionalFormatting>
  <dataValidations count="2">
    <dataValidation type="whole" operator="greaterThanOrEqual" allowBlank="1" showInputMessage="1" showErrorMessage="1" sqref="F93:F95" xr:uid="{87D5EC2E-C967-4138-AC2D-0EE1905FA086}">
      <formula1>1</formula1>
    </dataValidation>
    <dataValidation type="whole" allowBlank="1" showInputMessage="1" showErrorMessage="1" sqref="F79:F86 F64:F70 F46:F58" xr:uid="{7E866E95-DD99-4527-B32E-90942602121C}">
      <formula1>1</formula1>
      <formula2>1000</formula2>
    </dataValidation>
  </dataValidations>
  <pageMargins left="0.25" right="0.25" top="0.75" bottom="0.75" header="0.3" footer="0.3"/>
  <pageSetup paperSize="9" scale="45" fitToHeight="0" orientation="landscape" r:id="rId1"/>
  <rowBreaks count="1" manualBreakCount="1">
    <brk id="71" max="12" man="1"/>
  </rowBreaks>
  <drawing r:id="rId2"/>
  <extLst>
    <ext xmlns:x14="http://schemas.microsoft.com/office/spreadsheetml/2009/9/main" uri="{CCE6A557-97BC-4b89-ADB6-D9C93CAAB3DF}">
      <x14:dataValidations xmlns:xm="http://schemas.microsoft.com/office/excel/2006/main" count="7">
        <x14:dataValidation type="list" allowBlank="1" showInputMessage="1" showErrorMessage="1" xr:uid="{217D3820-05B2-4748-AD30-01F3FFED4CD7}">
          <x14:formula1>
            <xm:f>さわらないでください。!$C$3:$C$13</xm:f>
          </x14:formula1>
          <xm:sqref>C79:C86</xm:sqref>
        </x14:dataValidation>
        <x14:dataValidation type="list" allowBlank="1" showInputMessage="1" showErrorMessage="1" xr:uid="{34BC26FA-36B4-472F-B40E-77EFD619DC86}">
          <x14:formula1>
            <xm:f>さわらないでください。!$K$3:$K$56</xm:f>
          </x14:formula1>
          <xm:sqref>E38:E40</xm:sqref>
        </x14:dataValidation>
        <x14:dataValidation type="list" allowBlank="1" showInputMessage="1" showErrorMessage="1" xr:uid="{E3A28A6C-A099-482E-9DDF-32467C5FB281}">
          <x14:formula1>
            <xm:f>さわらないでください。!$F$3:$F$4</xm:f>
          </x14:formula1>
          <xm:sqref>C62</xm:sqref>
        </x14:dataValidation>
        <x14:dataValidation type="list" allowBlank="1" showInputMessage="1" showErrorMessage="1" xr:uid="{4DE99BBC-4068-4605-95A4-DE191A8791C1}">
          <x14:formula1>
            <xm:f>さわらないでください。!$H$3:$H$4</xm:f>
          </x14:formula1>
          <xm:sqref>D93:D95 D64:D70 D79:D86 D77 D60:D61 D46:D58</xm:sqref>
        </x14:dataValidation>
        <x14:dataValidation type="list" allowBlank="1" showInputMessage="1" showErrorMessage="1" xr:uid="{C175F596-C91F-43FA-A457-3376F0E12212}">
          <x14:formula1>
            <xm:f>さわらないでください。!$G$3:$G$5</xm:f>
          </x14:formula1>
          <xm:sqref>B30 B33</xm:sqref>
        </x14:dataValidation>
        <x14:dataValidation type="list" allowBlank="1" showInputMessage="1" showErrorMessage="1" xr:uid="{1D44134E-FAB2-4140-85E8-70129B5E6177}">
          <x14:formula1>
            <xm:f>さわらないでください。!$E$3:$E$7</xm:f>
          </x14:formula1>
          <xm:sqref>C61</xm:sqref>
        </x14:dataValidation>
        <x14:dataValidation type="list" allowBlank="1" showInputMessage="1" showErrorMessage="1" xr:uid="{082EE74A-B908-4FA3-B8C4-88A45673D38F}">
          <x14:formula1>
            <xm:f>さわらないでください。!$D$3:$D$5</xm:f>
          </x14:formula1>
          <xm:sqref>C60</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A9A1AD-67B6-4F31-B99F-CB71CBB330A2}">
  <sheetPr>
    <tabColor rgb="FF92D050"/>
    <pageSetUpPr fitToPage="1"/>
  </sheetPr>
  <dimension ref="B19:I44"/>
  <sheetViews>
    <sheetView showGridLines="0" view="pageBreakPreview" zoomScale="70" zoomScaleNormal="85" zoomScaleSheetLayoutView="70" workbookViewId="0">
      <selection activeCell="D25" sqref="D25"/>
    </sheetView>
  </sheetViews>
  <sheetFormatPr defaultColWidth="8.75" defaultRowHeight="15.75" x14ac:dyDescent="0.4"/>
  <cols>
    <col min="1" max="1" width="3.25" style="17" customWidth="1"/>
    <col min="2" max="2" width="25.375" style="17" customWidth="1"/>
    <col min="3" max="3" width="16.5" style="17" customWidth="1"/>
    <col min="4" max="4" width="17.5" style="17" customWidth="1"/>
    <col min="5" max="5" width="27.75" style="17" customWidth="1"/>
    <col min="6" max="6" width="19.875" style="17" customWidth="1"/>
    <col min="7" max="7" width="29.625" style="17" customWidth="1"/>
    <col min="8" max="8" width="18.75" style="17" customWidth="1"/>
    <col min="9" max="9" width="24.125" style="17" customWidth="1"/>
    <col min="10" max="10" width="5" style="17" customWidth="1"/>
    <col min="11" max="16384" width="8.75" style="17"/>
  </cols>
  <sheetData>
    <row r="19" spans="2:5" ht="28.5" x14ac:dyDescent="0.4">
      <c r="B19" s="16" t="s">
        <v>163</v>
      </c>
      <c r="C19" s="16"/>
      <c r="D19" s="16"/>
    </row>
    <row r="20" spans="2:5" ht="28.5" customHeight="1" x14ac:dyDescent="0.4">
      <c r="B20" s="369" t="s">
        <v>164</v>
      </c>
      <c r="C20" s="369"/>
      <c r="D20" s="369"/>
      <c r="E20" s="369"/>
    </row>
    <row r="21" spans="2:5" ht="23.25" customHeight="1" x14ac:dyDescent="0.4">
      <c r="B21" s="369"/>
      <c r="C21" s="369"/>
      <c r="D21" s="369"/>
      <c r="E21" s="369"/>
    </row>
    <row r="22" spans="2:5" ht="20.25" thickBot="1" x14ac:dyDescent="0.45">
      <c r="B22" s="17" t="s">
        <v>165</v>
      </c>
      <c r="E22" s="40"/>
    </row>
    <row r="23" spans="2:5" ht="32.25" thickBot="1" x14ac:dyDescent="0.45">
      <c r="B23" s="7" t="s">
        <v>44</v>
      </c>
      <c r="C23" s="8" t="s">
        <v>37</v>
      </c>
      <c r="D23" s="13" t="s">
        <v>166</v>
      </c>
      <c r="E23" s="204" t="s">
        <v>167</v>
      </c>
    </row>
    <row r="24" spans="2:5" x14ac:dyDescent="0.4">
      <c r="B24" s="58" t="s">
        <v>191</v>
      </c>
      <c r="C24" s="59" t="s">
        <v>237</v>
      </c>
      <c r="D24" s="60" t="s">
        <v>273</v>
      </c>
      <c r="E24" s="61">
        <v>5000000</v>
      </c>
    </row>
    <row r="25" spans="2:5" ht="31.5" x14ac:dyDescent="0.4">
      <c r="B25" s="58" t="s">
        <v>49</v>
      </c>
      <c r="C25" s="59" t="s">
        <v>40</v>
      </c>
      <c r="D25" s="62"/>
      <c r="E25" s="63"/>
    </row>
    <row r="26" spans="2:5" ht="31.5" x14ac:dyDescent="0.4">
      <c r="B26" s="64" t="s">
        <v>49</v>
      </c>
      <c r="C26" s="65" t="s">
        <v>40</v>
      </c>
      <c r="D26" s="66"/>
      <c r="E26" s="67"/>
    </row>
    <row r="27" spans="2:5" ht="31.5" x14ac:dyDescent="0.4">
      <c r="B27" s="64" t="s">
        <v>49</v>
      </c>
      <c r="C27" s="65" t="s">
        <v>40</v>
      </c>
      <c r="D27" s="66"/>
      <c r="E27" s="67"/>
    </row>
    <row r="28" spans="2:5" ht="32.25" thickBot="1" x14ac:dyDescent="0.45">
      <c r="B28" s="64" t="s">
        <v>49</v>
      </c>
      <c r="C28" s="65" t="s">
        <v>40</v>
      </c>
      <c r="D28" s="66"/>
      <c r="E28" s="67"/>
    </row>
    <row r="29" spans="2:5" ht="16.5" thickBot="1" x14ac:dyDescent="0.45">
      <c r="B29" s="21" t="s">
        <v>9</v>
      </c>
      <c r="C29" s="11"/>
      <c r="D29" s="22"/>
      <c r="E29" s="23">
        <f>SUBTOTAL(9,E24:E28)</f>
        <v>5000000</v>
      </c>
    </row>
    <row r="33" spans="2:9" ht="28.5" x14ac:dyDescent="0.4">
      <c r="B33" s="16" t="s">
        <v>168</v>
      </c>
      <c r="C33" s="16"/>
      <c r="D33" s="16"/>
    </row>
    <row r="34" spans="2:9" ht="26.45" customHeight="1" thickBot="1" x14ac:dyDescent="0.45">
      <c r="B34" s="17" t="s">
        <v>169</v>
      </c>
      <c r="I34" s="40" t="s">
        <v>21</v>
      </c>
    </row>
    <row r="35" spans="2:9" ht="32.25" thickBot="1" x14ac:dyDescent="0.45">
      <c r="B35" s="7" t="s">
        <v>44</v>
      </c>
      <c r="C35" s="8" t="s">
        <v>170</v>
      </c>
      <c r="D35" s="8" t="s">
        <v>37</v>
      </c>
      <c r="E35" s="8" t="s">
        <v>171</v>
      </c>
      <c r="F35" s="9" t="s">
        <v>172</v>
      </c>
      <c r="G35" s="9" t="s">
        <v>173</v>
      </c>
      <c r="H35" s="9" t="s">
        <v>174</v>
      </c>
      <c r="I35" s="10" t="s">
        <v>32</v>
      </c>
    </row>
    <row r="36" spans="2:9" x14ac:dyDescent="0.4">
      <c r="B36" s="58" t="s">
        <v>191</v>
      </c>
      <c r="C36" s="74" t="s">
        <v>63</v>
      </c>
      <c r="D36" s="59" t="s">
        <v>237</v>
      </c>
      <c r="E36" s="74" t="s">
        <v>240</v>
      </c>
      <c r="F36" s="74">
        <v>20</v>
      </c>
      <c r="G36" s="74">
        <v>20000</v>
      </c>
      <c r="H36" s="75">
        <v>133333</v>
      </c>
      <c r="I36" s="24">
        <f>F36*MIN(G36, H36)</f>
        <v>400000</v>
      </c>
    </row>
    <row r="37" spans="2:9" x14ac:dyDescent="0.4">
      <c r="B37" s="58" t="s">
        <v>191</v>
      </c>
      <c r="C37" s="74" t="s">
        <v>62</v>
      </c>
      <c r="D37" s="44" t="s">
        <v>237</v>
      </c>
      <c r="E37" s="74" t="s">
        <v>239</v>
      </c>
      <c r="F37" s="68">
        <v>5</v>
      </c>
      <c r="G37" s="68">
        <v>120000</v>
      </c>
      <c r="H37" s="14">
        <v>133333</v>
      </c>
      <c r="I37" s="18">
        <f t="shared" ref="I37:I43" si="0">F37*MIN(G37, H37)</f>
        <v>600000</v>
      </c>
    </row>
    <row r="38" spans="2:9" ht="31.5" x14ac:dyDescent="0.4">
      <c r="B38" s="64" t="s">
        <v>50</v>
      </c>
      <c r="C38" s="57" t="s">
        <v>45</v>
      </c>
      <c r="D38" s="48" t="s">
        <v>40</v>
      </c>
      <c r="E38" s="57"/>
      <c r="F38" s="47"/>
      <c r="G38" s="47"/>
      <c r="H38" s="3">
        <v>133333</v>
      </c>
      <c r="I38" s="19">
        <f t="shared" si="0"/>
        <v>0</v>
      </c>
    </row>
    <row r="39" spans="2:9" ht="31.5" x14ac:dyDescent="0.4">
      <c r="B39" s="64" t="s">
        <v>49</v>
      </c>
      <c r="C39" s="57" t="s">
        <v>45</v>
      </c>
      <c r="D39" s="48" t="s">
        <v>40</v>
      </c>
      <c r="E39" s="57"/>
      <c r="F39" s="47"/>
      <c r="G39" s="47"/>
      <c r="H39" s="3">
        <v>133333</v>
      </c>
      <c r="I39" s="19">
        <f t="shared" si="0"/>
        <v>0</v>
      </c>
    </row>
    <row r="40" spans="2:9" ht="31.5" x14ac:dyDescent="0.4">
      <c r="B40" s="64" t="s">
        <v>49</v>
      </c>
      <c r="C40" s="57" t="s">
        <v>45</v>
      </c>
      <c r="D40" s="48" t="s">
        <v>40</v>
      </c>
      <c r="E40" s="57"/>
      <c r="F40" s="47"/>
      <c r="G40" s="47"/>
      <c r="H40" s="3">
        <v>133333</v>
      </c>
      <c r="I40" s="19">
        <f t="shared" si="0"/>
        <v>0</v>
      </c>
    </row>
    <row r="41" spans="2:9" ht="31.5" x14ac:dyDescent="0.4">
      <c r="B41" s="64" t="s">
        <v>49</v>
      </c>
      <c r="C41" s="57" t="s">
        <v>45</v>
      </c>
      <c r="D41" s="69" t="s">
        <v>39</v>
      </c>
      <c r="E41" s="57"/>
      <c r="F41" s="47"/>
      <c r="G41" s="47"/>
      <c r="H41" s="3">
        <v>133333</v>
      </c>
      <c r="I41" s="19">
        <f t="shared" si="0"/>
        <v>0</v>
      </c>
    </row>
    <row r="42" spans="2:9" ht="31.5" x14ac:dyDescent="0.4">
      <c r="B42" s="64" t="s">
        <v>175</v>
      </c>
      <c r="C42" s="57" t="s">
        <v>45</v>
      </c>
      <c r="D42" s="69" t="s">
        <v>39</v>
      </c>
      <c r="E42" s="57"/>
      <c r="F42" s="47"/>
      <c r="G42" s="47"/>
      <c r="H42" s="3">
        <v>133333</v>
      </c>
      <c r="I42" s="19">
        <f t="shared" si="0"/>
        <v>0</v>
      </c>
    </row>
    <row r="43" spans="2:9" ht="32.25" thickBot="1" x14ac:dyDescent="0.45">
      <c r="B43" s="70" t="s">
        <v>49</v>
      </c>
      <c r="C43" s="71" t="s">
        <v>45</v>
      </c>
      <c r="D43" s="72" t="s">
        <v>39</v>
      </c>
      <c r="E43" s="71"/>
      <c r="F43" s="73"/>
      <c r="G43" s="73"/>
      <c r="H43" s="15">
        <v>133333</v>
      </c>
      <c r="I43" s="20">
        <f t="shared" si="0"/>
        <v>0</v>
      </c>
    </row>
    <row r="44" spans="2:9" ht="16.5" thickBot="1" x14ac:dyDescent="0.45">
      <c r="B44" s="21" t="s">
        <v>9</v>
      </c>
      <c r="C44" s="11"/>
      <c r="D44" s="11"/>
      <c r="E44" s="11"/>
      <c r="F44" s="11"/>
      <c r="G44" s="11"/>
      <c r="H44" s="11"/>
      <c r="I44" s="23">
        <f>SUBTOTAL(9,I36:I43)</f>
        <v>1000000</v>
      </c>
    </row>
  </sheetData>
  <mergeCells count="1">
    <mergeCell ref="B20:E21"/>
  </mergeCells>
  <phoneticPr fontId="2"/>
  <dataValidations count="2">
    <dataValidation type="whole" operator="greaterThanOrEqual" allowBlank="1" showInputMessage="1" showErrorMessage="1" sqref="G36:G43" xr:uid="{42275939-0232-4285-94ED-5E624F4D7D6B}">
      <formula1>1</formula1>
    </dataValidation>
    <dataValidation type="whole" allowBlank="1" showInputMessage="1" showErrorMessage="1" sqref="F36:F43" xr:uid="{8A5AB930-1E13-4811-81A4-C7BC7543612E}">
      <formula1>1</formula1>
      <formula2>1000</formula2>
    </dataValidation>
  </dataValidations>
  <pageMargins left="0.7" right="0.7" top="0.75" bottom="0.75" header="0.3" footer="0.3"/>
  <pageSetup paperSize="9" scale="61" fitToWidth="0" orientation="landscape"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191AF097-A6C9-462C-9EE0-BA10CF28DCA2}">
          <x14:formula1>
            <xm:f>さわらないでください。!$I$3:$I$15</xm:f>
          </x14:formula1>
          <xm:sqref>B24:B28 B36:B43</xm:sqref>
        </x14:dataValidation>
        <x14:dataValidation type="list" allowBlank="1" showInputMessage="1" showErrorMessage="1" xr:uid="{6115C6E9-F1E6-42C2-AFF9-364183FBC8DF}">
          <x14:formula1>
            <xm:f>さわらないでください。!$H$3:$H$4</xm:f>
          </x14:formula1>
          <xm:sqref>D36:D40 C24:C28</xm:sqref>
        </x14:dataValidation>
        <x14:dataValidation type="list" allowBlank="1" showInputMessage="1" showErrorMessage="1" xr:uid="{BF18990F-607B-4F8B-92BB-F7EE727AB344}">
          <x14:formula1>
            <xm:f>さわらないでください。!$B$3:$B$6</xm:f>
          </x14:formula1>
          <xm:sqref>C36:C43 D41:D43</xm:sqref>
        </x14:dataValidation>
      </x14:dataValidation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A3E2F4-993C-4C9F-9C3A-16DC95E40C48}">
  <sheetPr>
    <tabColor theme="2" tint="-0.499984740745262"/>
  </sheetPr>
  <dimension ref="B3:K56"/>
  <sheetViews>
    <sheetView zoomScale="85" zoomScaleNormal="85" workbookViewId="0">
      <selection activeCell="F4" sqref="F4"/>
    </sheetView>
  </sheetViews>
  <sheetFormatPr defaultColWidth="8.75" defaultRowHeight="15.75" x14ac:dyDescent="0.4"/>
  <cols>
    <col min="1" max="1" width="8.75" style="25"/>
    <col min="2" max="2" width="22.375" style="25" customWidth="1"/>
    <col min="3" max="3" width="35.75" style="25" customWidth="1"/>
    <col min="4" max="4" width="43.625" style="25" bestFit="1" customWidth="1"/>
    <col min="5" max="5" width="28.75" style="25" customWidth="1"/>
    <col min="6" max="6" width="64.875" style="25" bestFit="1" customWidth="1"/>
    <col min="7" max="7" width="37.375" style="25" customWidth="1"/>
    <col min="8" max="8" width="8.75" style="25"/>
    <col min="9" max="9" width="23.625" style="25" customWidth="1"/>
    <col min="10" max="10" width="35.125" style="25" customWidth="1"/>
    <col min="11" max="16384" width="8.75" style="25"/>
  </cols>
  <sheetData>
    <row r="3" spans="2:11" x14ac:dyDescent="0.4">
      <c r="B3" s="25" t="s">
        <v>46</v>
      </c>
      <c r="C3" s="25" t="s">
        <v>160</v>
      </c>
      <c r="D3" s="25" t="s">
        <v>51</v>
      </c>
      <c r="E3" s="25" t="s">
        <v>48</v>
      </c>
      <c r="F3" s="240" t="s">
        <v>156</v>
      </c>
      <c r="G3" s="25" t="s">
        <v>47</v>
      </c>
      <c r="H3" s="25" t="s">
        <v>40</v>
      </c>
      <c r="I3" s="25" t="s">
        <v>50</v>
      </c>
      <c r="J3" s="25" t="s">
        <v>56</v>
      </c>
      <c r="K3" s="25" t="s">
        <v>47</v>
      </c>
    </row>
    <row r="4" spans="2:11" x14ac:dyDescent="0.4">
      <c r="B4" s="25" t="s">
        <v>29</v>
      </c>
      <c r="C4" s="25" t="s">
        <v>176</v>
      </c>
      <c r="D4" s="25" t="s">
        <v>16</v>
      </c>
      <c r="E4" s="25" t="s">
        <v>25</v>
      </c>
      <c r="F4" s="25" t="s">
        <v>177</v>
      </c>
      <c r="G4" s="25" t="s">
        <v>34</v>
      </c>
      <c r="H4" s="25" t="s">
        <v>38</v>
      </c>
      <c r="I4" s="25" t="s">
        <v>22</v>
      </c>
      <c r="J4" s="25" t="s">
        <v>57</v>
      </c>
      <c r="K4" s="85" t="s">
        <v>178</v>
      </c>
    </row>
    <row r="5" spans="2:11" x14ac:dyDescent="0.4">
      <c r="B5" s="25" t="s">
        <v>30</v>
      </c>
      <c r="C5" s="25" t="s">
        <v>22</v>
      </c>
      <c r="D5" s="25" t="s">
        <v>15</v>
      </c>
      <c r="E5" s="25" t="s">
        <v>26</v>
      </c>
      <c r="G5" s="25" t="s">
        <v>35</v>
      </c>
      <c r="I5" s="25" t="s">
        <v>23</v>
      </c>
      <c r="J5" s="25" t="s">
        <v>58</v>
      </c>
      <c r="K5" s="85" t="s">
        <v>179</v>
      </c>
    </row>
    <row r="6" spans="2:11" x14ac:dyDescent="0.4">
      <c r="B6" s="25" t="s">
        <v>31</v>
      </c>
      <c r="C6" s="25" t="s">
        <v>23</v>
      </c>
      <c r="E6" s="25" t="s">
        <v>27</v>
      </c>
      <c r="I6" s="25" t="s">
        <v>24</v>
      </c>
      <c r="J6" s="25" t="s">
        <v>59</v>
      </c>
      <c r="K6" s="85" t="s">
        <v>180</v>
      </c>
    </row>
    <row r="7" spans="2:11" x14ac:dyDescent="0.4">
      <c r="C7" s="25" t="s">
        <v>24</v>
      </c>
      <c r="E7" s="25" t="s">
        <v>28</v>
      </c>
      <c r="I7" s="25" t="s">
        <v>17</v>
      </c>
      <c r="K7" s="85" t="s">
        <v>181</v>
      </c>
    </row>
    <row r="8" spans="2:11" x14ac:dyDescent="0.4">
      <c r="C8" s="25" t="s">
        <v>17</v>
      </c>
      <c r="I8" s="25" t="s">
        <v>115</v>
      </c>
      <c r="K8" s="85" t="s">
        <v>182</v>
      </c>
    </row>
    <row r="9" spans="2:11" x14ac:dyDescent="0.4">
      <c r="C9" s="25" t="s">
        <v>183</v>
      </c>
      <c r="I9" s="25" t="s">
        <v>184</v>
      </c>
      <c r="K9" s="85" t="s">
        <v>185</v>
      </c>
    </row>
    <row r="10" spans="2:11" x14ac:dyDescent="0.4">
      <c r="C10" s="25" t="s">
        <v>184</v>
      </c>
      <c r="I10" s="25" t="s">
        <v>1</v>
      </c>
      <c r="K10" s="85" t="s">
        <v>186</v>
      </c>
    </row>
    <row r="11" spans="2:11" x14ac:dyDescent="0.4">
      <c r="C11" s="25" t="s">
        <v>11</v>
      </c>
      <c r="I11" s="25" t="s">
        <v>11</v>
      </c>
      <c r="K11" s="85" t="s">
        <v>187</v>
      </c>
    </row>
    <row r="12" spans="2:11" x14ac:dyDescent="0.4">
      <c r="C12" s="25" t="s">
        <v>12</v>
      </c>
      <c r="I12" s="25" t="s">
        <v>12</v>
      </c>
      <c r="K12" s="85" t="s">
        <v>188</v>
      </c>
    </row>
    <row r="13" spans="2:11" x14ac:dyDescent="0.4">
      <c r="C13" s="25" t="s">
        <v>13</v>
      </c>
      <c r="I13" s="25" t="s">
        <v>13</v>
      </c>
      <c r="K13" s="85" t="s">
        <v>189</v>
      </c>
    </row>
    <row r="14" spans="2:11" x14ac:dyDescent="0.4">
      <c r="I14" s="25" t="s">
        <v>0</v>
      </c>
      <c r="K14" s="85" t="s">
        <v>190</v>
      </c>
    </row>
    <row r="15" spans="2:11" x14ac:dyDescent="0.4">
      <c r="I15" s="25" t="s">
        <v>191</v>
      </c>
      <c r="K15" s="85" t="s">
        <v>192</v>
      </c>
    </row>
    <row r="16" spans="2:11" x14ac:dyDescent="0.4">
      <c r="K16" s="85" t="s">
        <v>193</v>
      </c>
    </row>
    <row r="17" spans="11:11" x14ac:dyDescent="0.4">
      <c r="K17" s="85" t="s">
        <v>194</v>
      </c>
    </row>
    <row r="18" spans="11:11" x14ac:dyDescent="0.4">
      <c r="K18" s="85" t="s">
        <v>195</v>
      </c>
    </row>
    <row r="19" spans="11:11" x14ac:dyDescent="0.4">
      <c r="K19" s="85" t="s">
        <v>196</v>
      </c>
    </row>
    <row r="20" spans="11:11" x14ac:dyDescent="0.4">
      <c r="K20" s="85" t="s">
        <v>197</v>
      </c>
    </row>
    <row r="21" spans="11:11" x14ac:dyDescent="0.4">
      <c r="K21" s="85" t="s">
        <v>198</v>
      </c>
    </row>
    <row r="22" spans="11:11" x14ac:dyDescent="0.4">
      <c r="K22" s="85" t="s">
        <v>199</v>
      </c>
    </row>
    <row r="23" spans="11:11" x14ac:dyDescent="0.4">
      <c r="K23" s="85" t="s">
        <v>200</v>
      </c>
    </row>
    <row r="24" spans="11:11" x14ac:dyDescent="0.4">
      <c r="K24" s="85" t="s">
        <v>201</v>
      </c>
    </row>
    <row r="25" spans="11:11" x14ac:dyDescent="0.4">
      <c r="K25" s="85" t="s">
        <v>202</v>
      </c>
    </row>
    <row r="26" spans="11:11" x14ac:dyDescent="0.4">
      <c r="K26" s="85" t="s">
        <v>203</v>
      </c>
    </row>
    <row r="27" spans="11:11" x14ac:dyDescent="0.4">
      <c r="K27" s="85" t="s">
        <v>204</v>
      </c>
    </row>
    <row r="28" spans="11:11" x14ac:dyDescent="0.4">
      <c r="K28" s="85" t="s">
        <v>205</v>
      </c>
    </row>
    <row r="29" spans="11:11" x14ac:dyDescent="0.4">
      <c r="K29" s="85" t="s">
        <v>206</v>
      </c>
    </row>
    <row r="30" spans="11:11" x14ac:dyDescent="0.4">
      <c r="K30" s="85" t="s">
        <v>207</v>
      </c>
    </row>
    <row r="31" spans="11:11" x14ac:dyDescent="0.4">
      <c r="K31" s="85" t="s">
        <v>208</v>
      </c>
    </row>
    <row r="32" spans="11:11" x14ac:dyDescent="0.4">
      <c r="K32" s="85" t="s">
        <v>209</v>
      </c>
    </row>
    <row r="33" spans="11:11" x14ac:dyDescent="0.4">
      <c r="K33" s="85" t="s">
        <v>210</v>
      </c>
    </row>
    <row r="34" spans="11:11" x14ac:dyDescent="0.4">
      <c r="K34" s="85" t="s">
        <v>211</v>
      </c>
    </row>
    <row r="35" spans="11:11" x14ac:dyDescent="0.4">
      <c r="K35" s="85" t="s">
        <v>212</v>
      </c>
    </row>
    <row r="36" spans="11:11" x14ac:dyDescent="0.4">
      <c r="K36" s="85" t="s">
        <v>213</v>
      </c>
    </row>
    <row r="37" spans="11:11" x14ac:dyDescent="0.4">
      <c r="K37" s="85" t="s">
        <v>214</v>
      </c>
    </row>
    <row r="38" spans="11:11" x14ac:dyDescent="0.4">
      <c r="K38" s="85" t="s">
        <v>215</v>
      </c>
    </row>
    <row r="39" spans="11:11" x14ac:dyDescent="0.4">
      <c r="K39" s="85" t="s">
        <v>216</v>
      </c>
    </row>
    <row r="40" spans="11:11" x14ac:dyDescent="0.4">
      <c r="K40" s="85" t="s">
        <v>217</v>
      </c>
    </row>
    <row r="41" spans="11:11" x14ac:dyDescent="0.4">
      <c r="K41" s="85" t="s">
        <v>218</v>
      </c>
    </row>
    <row r="42" spans="11:11" x14ac:dyDescent="0.4">
      <c r="K42" s="85" t="s">
        <v>219</v>
      </c>
    </row>
    <row r="43" spans="11:11" x14ac:dyDescent="0.4">
      <c r="K43" s="85" t="s">
        <v>220</v>
      </c>
    </row>
    <row r="44" spans="11:11" x14ac:dyDescent="0.4">
      <c r="K44" s="85" t="s">
        <v>221</v>
      </c>
    </row>
    <row r="45" spans="11:11" x14ac:dyDescent="0.4">
      <c r="K45" s="85" t="s">
        <v>222</v>
      </c>
    </row>
    <row r="46" spans="11:11" x14ac:dyDescent="0.4">
      <c r="K46" s="85" t="s">
        <v>223</v>
      </c>
    </row>
    <row r="47" spans="11:11" x14ac:dyDescent="0.4">
      <c r="K47" s="85" t="s">
        <v>224</v>
      </c>
    </row>
    <row r="48" spans="11:11" x14ac:dyDescent="0.4">
      <c r="K48" s="85" t="s">
        <v>225</v>
      </c>
    </row>
    <row r="49" spans="11:11" x14ac:dyDescent="0.4">
      <c r="K49" s="85" t="s">
        <v>226</v>
      </c>
    </row>
    <row r="50" spans="11:11" x14ac:dyDescent="0.4">
      <c r="K50" s="85" t="s">
        <v>227</v>
      </c>
    </row>
    <row r="51" spans="11:11" x14ac:dyDescent="0.4">
      <c r="K51" s="85" t="s">
        <v>228</v>
      </c>
    </row>
    <row r="52" spans="11:11" x14ac:dyDescent="0.4">
      <c r="K52" s="85" t="s">
        <v>229</v>
      </c>
    </row>
    <row r="53" spans="11:11" x14ac:dyDescent="0.4">
      <c r="K53" s="85" t="s">
        <v>230</v>
      </c>
    </row>
    <row r="54" spans="11:11" x14ac:dyDescent="0.4">
      <c r="K54" s="85" t="s">
        <v>231</v>
      </c>
    </row>
    <row r="55" spans="11:11" x14ac:dyDescent="0.4">
      <c r="K55" s="85" t="s">
        <v>232</v>
      </c>
    </row>
    <row r="56" spans="11:11" x14ac:dyDescent="0.4">
      <c r="K56" s="85" t="s">
        <v>233</v>
      </c>
    </row>
  </sheetData>
  <phoneticPr fontId="2"/>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C4242C-4898-4F11-99BB-BAD0D90D8CDC}">
  <sheetPr>
    <tabColor rgb="FF0070C0"/>
    <pageSetUpPr fitToPage="1"/>
  </sheetPr>
  <dimension ref="A5:P152"/>
  <sheetViews>
    <sheetView view="pageBreakPreview" zoomScale="85" zoomScaleNormal="115" zoomScaleSheetLayoutView="85" workbookViewId="0">
      <selection activeCell="N64" sqref="N64"/>
    </sheetView>
  </sheetViews>
  <sheetFormatPr defaultRowHeight="18.75" x14ac:dyDescent="0.4"/>
  <cols>
    <col min="1" max="15" width="9.25" customWidth="1"/>
    <col min="16" max="26" width="8.25" customWidth="1"/>
  </cols>
  <sheetData>
    <row r="5" spans="1:1" ht="24" customHeight="1" x14ac:dyDescent="0.4">
      <c r="A5" s="79" t="s">
        <v>131</v>
      </c>
    </row>
    <row r="6" spans="1:1" ht="24" customHeight="1" x14ac:dyDescent="0.4">
      <c r="A6" s="79"/>
    </row>
    <row r="7" spans="1:1" ht="24" customHeight="1" x14ac:dyDescent="0.4"/>
    <row r="8" spans="1:1" ht="24" customHeight="1" x14ac:dyDescent="0.4"/>
    <row r="9" spans="1:1" ht="24" customHeight="1" x14ac:dyDescent="0.4"/>
    <row r="10" spans="1:1" ht="24" customHeight="1" x14ac:dyDescent="0.4"/>
    <row r="11" spans="1:1" ht="24" customHeight="1" x14ac:dyDescent="0.4"/>
    <row r="12" spans="1:1" ht="24" customHeight="1" x14ac:dyDescent="0.4"/>
    <row r="13" spans="1:1" ht="24" customHeight="1" x14ac:dyDescent="0.4">
      <c r="A13" s="77" t="s">
        <v>148</v>
      </c>
    </row>
    <row r="14" spans="1:1" ht="24" customHeight="1" x14ac:dyDescent="0.4">
      <c r="A14" s="77" t="s">
        <v>262</v>
      </c>
    </row>
    <row r="15" spans="1:1" ht="24" customHeight="1" x14ac:dyDescent="0.4">
      <c r="A15" s="77" t="s">
        <v>248</v>
      </c>
    </row>
    <row r="16" spans="1:1" ht="24" customHeight="1" x14ac:dyDescent="0.4">
      <c r="A16" s="77" t="s">
        <v>249</v>
      </c>
    </row>
    <row r="17" spans="1:9" ht="24" customHeight="1" x14ac:dyDescent="0.4">
      <c r="A17" s="77" t="s">
        <v>263</v>
      </c>
    </row>
    <row r="18" spans="1:9" ht="24" customHeight="1" x14ac:dyDescent="0.4">
      <c r="A18" s="77" t="s">
        <v>132</v>
      </c>
    </row>
    <row r="19" spans="1:9" ht="24" customHeight="1" x14ac:dyDescent="0.4">
      <c r="A19" s="77" t="s">
        <v>128</v>
      </c>
      <c r="I19" s="82"/>
    </row>
    <row r="20" spans="1:9" s="88" customFormat="1" ht="28.9" customHeight="1" x14ac:dyDescent="0.4">
      <c r="A20" s="81" t="s">
        <v>135</v>
      </c>
    </row>
    <row r="21" spans="1:9" ht="24" customHeight="1" x14ac:dyDescent="0.4">
      <c r="A21" s="77" t="s">
        <v>129</v>
      </c>
    </row>
    <row r="22" spans="1:9" s="88" customFormat="1" ht="24" customHeight="1" x14ac:dyDescent="0.4">
      <c r="A22" s="87" t="s">
        <v>138</v>
      </c>
    </row>
    <row r="23" spans="1:9" ht="24.6" customHeight="1" x14ac:dyDescent="0.3">
      <c r="A23" s="83" t="s">
        <v>84</v>
      </c>
    </row>
    <row r="24" spans="1:9" ht="24" customHeight="1" x14ac:dyDescent="0.3">
      <c r="A24" s="86" t="s">
        <v>83</v>
      </c>
    </row>
    <row r="25" spans="1:9" ht="24" customHeight="1" x14ac:dyDescent="0.4">
      <c r="A25" s="80" t="s">
        <v>82</v>
      </c>
    </row>
    <row r="26" spans="1:9" ht="24" customHeight="1" x14ac:dyDescent="0.4">
      <c r="A26" s="80" t="s">
        <v>88</v>
      </c>
    </row>
    <row r="27" spans="1:9" ht="24" customHeight="1" x14ac:dyDescent="0.4">
      <c r="A27" s="80" t="s">
        <v>89</v>
      </c>
    </row>
    <row r="28" spans="1:9" ht="24" customHeight="1" x14ac:dyDescent="0.4">
      <c r="A28" s="77" t="s">
        <v>130</v>
      </c>
      <c r="I28" s="82"/>
    </row>
    <row r="29" spans="1:9" s="88" customFormat="1" ht="28.9" customHeight="1" x14ac:dyDescent="0.4">
      <c r="A29" s="81" t="s">
        <v>139</v>
      </c>
    </row>
    <row r="30" spans="1:9" s="88" customFormat="1" ht="28.9" customHeight="1" x14ac:dyDescent="0.4">
      <c r="A30" s="81"/>
    </row>
    <row r="31" spans="1:9" ht="24" customHeight="1" x14ac:dyDescent="0.4">
      <c r="A31" s="79" t="s">
        <v>133</v>
      </c>
    </row>
    <row r="32" spans="1:9" ht="24" customHeight="1" x14ac:dyDescent="0.4">
      <c r="A32" s="77"/>
    </row>
    <row r="33" spans="1:1" ht="24" customHeight="1" x14ac:dyDescent="0.4">
      <c r="A33" s="77"/>
    </row>
    <row r="34" spans="1:1" ht="24" customHeight="1" x14ac:dyDescent="0.4">
      <c r="A34" s="77" t="s">
        <v>134</v>
      </c>
    </row>
    <row r="35" spans="1:1" ht="24" customHeight="1" x14ac:dyDescent="0.4">
      <c r="A35" s="77" t="s">
        <v>264</v>
      </c>
    </row>
    <row r="36" spans="1:1" ht="24" customHeight="1" x14ac:dyDescent="0.4">
      <c r="A36" s="79"/>
    </row>
    <row r="37" spans="1:1" ht="24" customHeight="1" x14ac:dyDescent="0.4">
      <c r="A37" s="79" t="s">
        <v>136</v>
      </c>
    </row>
    <row r="59" spans="1:1" ht="24" customHeight="1" x14ac:dyDescent="0.4">
      <c r="A59" s="77" t="s">
        <v>100</v>
      </c>
    </row>
    <row r="60" spans="1:1" ht="24" customHeight="1" x14ac:dyDescent="0.4">
      <c r="A60" s="84" t="s">
        <v>265</v>
      </c>
    </row>
    <row r="61" spans="1:1" ht="24" customHeight="1" x14ac:dyDescent="0.4">
      <c r="A61" s="77" t="s">
        <v>250</v>
      </c>
    </row>
    <row r="62" spans="1:1" ht="24" customHeight="1" x14ac:dyDescent="0.4">
      <c r="A62" s="77" t="s">
        <v>140</v>
      </c>
    </row>
    <row r="63" spans="1:1" ht="24" customHeight="1" x14ac:dyDescent="0.4">
      <c r="A63" s="77" t="s">
        <v>141</v>
      </c>
    </row>
    <row r="64" spans="1:1" ht="24" customHeight="1" x14ac:dyDescent="0.4">
      <c r="A64" s="77" t="s">
        <v>266</v>
      </c>
    </row>
    <row r="65" spans="1:16" ht="24" customHeight="1" x14ac:dyDescent="0.4">
      <c r="A65" s="77" t="s">
        <v>97</v>
      </c>
    </row>
    <row r="66" spans="1:16" ht="24" customHeight="1" x14ac:dyDescent="0.4">
      <c r="A66" s="77" t="s">
        <v>91</v>
      </c>
    </row>
    <row r="67" spans="1:16" ht="24" customHeight="1" x14ac:dyDescent="0.4">
      <c r="A67" s="77" t="s">
        <v>90</v>
      </c>
    </row>
    <row r="68" spans="1:16" ht="24" customHeight="1" x14ac:dyDescent="0.4">
      <c r="A68" s="77" t="s">
        <v>92</v>
      </c>
    </row>
    <row r="69" spans="1:16" ht="24" customHeight="1" x14ac:dyDescent="0.4">
      <c r="A69" s="77" t="s">
        <v>93</v>
      </c>
    </row>
    <row r="70" spans="1:16" ht="24" customHeight="1" x14ac:dyDescent="0.4">
      <c r="A70" s="77" t="s">
        <v>267</v>
      </c>
    </row>
    <row r="71" spans="1:16" ht="24" customHeight="1" x14ac:dyDescent="0.4">
      <c r="A71" s="77" t="s">
        <v>94</v>
      </c>
    </row>
    <row r="72" spans="1:16" ht="24" customHeight="1" x14ac:dyDescent="0.4">
      <c r="A72" s="77" t="s">
        <v>95</v>
      </c>
    </row>
    <row r="73" spans="1:16" ht="24" customHeight="1" x14ac:dyDescent="0.4">
      <c r="A73" s="77" t="s">
        <v>268</v>
      </c>
      <c r="P73" s="198"/>
    </row>
    <row r="74" spans="1:16" ht="24" customHeight="1" x14ac:dyDescent="0.4">
      <c r="A74" s="77" t="s">
        <v>251</v>
      </c>
      <c r="P74" s="198"/>
    </row>
    <row r="75" spans="1:16" ht="24" customHeight="1" x14ac:dyDescent="0.4">
      <c r="A75" s="89" t="s">
        <v>145</v>
      </c>
      <c r="B75" s="78"/>
      <c r="C75" s="78"/>
    </row>
    <row r="76" spans="1:16" ht="25.9" customHeight="1" x14ac:dyDescent="0.4">
      <c r="A76" s="89" t="s">
        <v>252</v>
      </c>
      <c r="B76" s="78"/>
      <c r="C76" s="78"/>
    </row>
    <row r="77" spans="1:16" ht="24" customHeight="1" x14ac:dyDescent="0.4">
      <c r="A77" s="89" t="s">
        <v>146</v>
      </c>
      <c r="B77" s="78"/>
      <c r="C77" s="78"/>
    </row>
    <row r="78" spans="1:16" ht="25.9" customHeight="1" x14ac:dyDescent="0.4">
      <c r="A78" s="89" t="s">
        <v>147</v>
      </c>
      <c r="B78" s="78"/>
      <c r="C78" s="78"/>
    </row>
    <row r="79" spans="1:16" ht="25.9" customHeight="1" x14ac:dyDescent="0.4">
      <c r="A79" s="89"/>
      <c r="B79" s="78"/>
      <c r="C79" s="78"/>
    </row>
    <row r="80" spans="1:16" ht="24" customHeight="1" x14ac:dyDescent="0.4">
      <c r="A80" s="79" t="s">
        <v>137</v>
      </c>
    </row>
    <row r="81" spans="1:1" ht="24" customHeight="1" x14ac:dyDescent="0.4"/>
    <row r="82" spans="1:1" ht="24" customHeight="1" x14ac:dyDescent="0.4"/>
    <row r="83" spans="1:1" ht="24" customHeight="1" x14ac:dyDescent="0.4"/>
    <row r="84" spans="1:1" ht="24" customHeight="1" x14ac:dyDescent="0.4"/>
    <row r="85" spans="1:1" ht="24" customHeight="1" x14ac:dyDescent="0.4"/>
    <row r="86" spans="1:1" ht="24" customHeight="1" x14ac:dyDescent="0.4"/>
    <row r="87" spans="1:1" ht="24" customHeight="1" x14ac:dyDescent="0.4"/>
    <row r="88" spans="1:1" ht="24" customHeight="1" x14ac:dyDescent="0.4"/>
    <row r="89" spans="1:1" ht="24" customHeight="1" x14ac:dyDescent="0.4"/>
    <row r="90" spans="1:1" ht="24" customHeight="1" x14ac:dyDescent="0.4">
      <c r="A90" s="77"/>
    </row>
    <row r="91" spans="1:1" ht="24" customHeight="1" x14ac:dyDescent="0.4">
      <c r="A91" s="77" t="s">
        <v>269</v>
      </c>
    </row>
    <row r="92" spans="1:1" ht="24" customHeight="1" x14ac:dyDescent="0.4">
      <c r="A92" s="77" t="s">
        <v>98</v>
      </c>
    </row>
    <row r="93" spans="1:1" ht="24" customHeight="1" x14ac:dyDescent="0.4">
      <c r="A93" s="77" t="s">
        <v>101</v>
      </c>
    </row>
    <row r="94" spans="1:1" ht="24" customHeight="1" x14ac:dyDescent="0.4">
      <c r="A94" s="84" t="s">
        <v>270</v>
      </c>
    </row>
    <row r="95" spans="1:1" ht="24" customHeight="1" x14ac:dyDescent="0.4">
      <c r="A95" s="77" t="s">
        <v>253</v>
      </c>
    </row>
    <row r="96" spans="1:1" ht="24" customHeight="1" x14ac:dyDescent="0.4">
      <c r="A96" s="77" t="s">
        <v>254</v>
      </c>
    </row>
    <row r="97" spans="1:1" ht="24" customHeight="1" x14ac:dyDescent="0.4">
      <c r="A97" s="77" t="s">
        <v>255</v>
      </c>
    </row>
    <row r="98" spans="1:1" ht="24" customHeight="1" x14ac:dyDescent="0.4">
      <c r="A98" s="77" t="s">
        <v>256</v>
      </c>
    </row>
    <row r="99" spans="1:1" ht="24" customHeight="1" x14ac:dyDescent="0.4">
      <c r="A99" s="77" t="s">
        <v>257</v>
      </c>
    </row>
    <row r="100" spans="1:1" ht="24" customHeight="1" x14ac:dyDescent="0.4"/>
    <row r="101" spans="1:1" ht="24" customHeight="1" x14ac:dyDescent="0.4">
      <c r="A101" s="79" t="s">
        <v>142</v>
      </c>
    </row>
    <row r="102" spans="1:1" ht="24" customHeight="1" x14ac:dyDescent="0.4"/>
    <row r="103" spans="1:1" ht="24" customHeight="1" x14ac:dyDescent="0.4"/>
    <row r="104" spans="1:1" ht="24" customHeight="1" x14ac:dyDescent="0.4"/>
    <row r="105" spans="1:1" ht="24" customHeight="1" x14ac:dyDescent="0.4"/>
    <row r="106" spans="1:1" ht="24" customHeight="1" x14ac:dyDescent="0.4"/>
    <row r="107" spans="1:1" ht="24" customHeight="1" x14ac:dyDescent="0.4"/>
    <row r="108" spans="1:1" ht="24" customHeight="1" x14ac:dyDescent="0.4"/>
    <row r="109" spans="1:1" ht="24" customHeight="1" x14ac:dyDescent="0.4"/>
    <row r="110" spans="1:1" ht="24" customHeight="1" x14ac:dyDescent="0.4"/>
    <row r="111" spans="1:1" ht="24" customHeight="1" x14ac:dyDescent="0.4"/>
    <row r="112" spans="1:1" ht="24" customHeight="1" x14ac:dyDescent="0.4"/>
    <row r="113" spans="1:1" ht="24" customHeight="1" x14ac:dyDescent="0.4"/>
    <row r="114" spans="1:1" ht="24" customHeight="1" x14ac:dyDescent="0.4"/>
    <row r="115" spans="1:1" ht="24" customHeight="1" x14ac:dyDescent="0.4"/>
    <row r="116" spans="1:1" ht="24" customHeight="1" x14ac:dyDescent="0.4"/>
    <row r="117" spans="1:1" ht="24" customHeight="1" x14ac:dyDescent="0.4"/>
    <row r="118" spans="1:1" ht="24" customHeight="1" x14ac:dyDescent="0.4"/>
    <row r="119" spans="1:1" ht="24" customHeight="1" x14ac:dyDescent="0.4"/>
    <row r="120" spans="1:1" ht="24" customHeight="1" x14ac:dyDescent="0.4"/>
    <row r="121" spans="1:1" ht="24" customHeight="1" x14ac:dyDescent="0.4"/>
    <row r="122" spans="1:1" ht="14.45" customHeight="1" x14ac:dyDescent="0.4"/>
    <row r="123" spans="1:1" ht="24" customHeight="1" x14ac:dyDescent="0.4">
      <c r="A123" s="77" t="s">
        <v>271</v>
      </c>
    </row>
    <row r="124" spans="1:1" ht="24" customHeight="1" x14ac:dyDescent="0.4">
      <c r="A124" s="77" t="s">
        <v>98</v>
      </c>
    </row>
    <row r="125" spans="1:1" ht="24" customHeight="1" x14ac:dyDescent="0.4">
      <c r="A125" s="77" t="s">
        <v>272</v>
      </c>
    </row>
    <row r="126" spans="1:1" ht="24" customHeight="1" x14ac:dyDescent="0.4">
      <c r="A126" s="77" t="s">
        <v>99</v>
      </c>
    </row>
    <row r="127" spans="1:1" ht="24" customHeight="1" x14ac:dyDescent="0.4">
      <c r="A127" s="84" t="s">
        <v>265</v>
      </c>
    </row>
    <row r="128" spans="1:1" ht="24" customHeight="1" x14ac:dyDescent="0.4">
      <c r="A128" s="77" t="s">
        <v>258</v>
      </c>
    </row>
    <row r="129" spans="1:1" ht="24" customHeight="1" x14ac:dyDescent="0.4">
      <c r="A129" s="77" t="s">
        <v>259</v>
      </c>
    </row>
    <row r="130" spans="1:1" ht="24" customHeight="1" x14ac:dyDescent="0.4">
      <c r="A130" s="77" t="s">
        <v>260</v>
      </c>
    </row>
    <row r="131" spans="1:1" ht="24" customHeight="1" x14ac:dyDescent="0.4">
      <c r="A131" s="77" t="s">
        <v>261</v>
      </c>
    </row>
    <row r="132" spans="1:1" ht="24" customHeight="1" x14ac:dyDescent="0.4">
      <c r="A132" s="77" t="s">
        <v>104</v>
      </c>
    </row>
    <row r="133" spans="1:1" ht="24" customHeight="1" x14ac:dyDescent="0.4"/>
    <row r="134" spans="1:1" ht="24" customHeight="1" x14ac:dyDescent="0.4">
      <c r="A134" s="79" t="s">
        <v>143</v>
      </c>
    </row>
    <row r="135" spans="1:1" ht="24" customHeight="1" x14ac:dyDescent="0.4"/>
    <row r="136" spans="1:1" ht="24" customHeight="1" x14ac:dyDescent="0.4"/>
    <row r="137" spans="1:1" ht="24" customHeight="1" x14ac:dyDescent="0.4"/>
    <row r="138" spans="1:1" ht="24" customHeight="1" x14ac:dyDescent="0.4"/>
    <row r="139" spans="1:1" ht="24" customHeight="1" x14ac:dyDescent="0.4"/>
    <row r="140" spans="1:1" ht="24" customHeight="1" x14ac:dyDescent="0.4"/>
    <row r="141" spans="1:1" ht="24" customHeight="1" x14ac:dyDescent="0.4">
      <c r="A141" s="77" t="s">
        <v>102</v>
      </c>
    </row>
    <row r="142" spans="1:1" ht="24" customHeight="1" x14ac:dyDescent="0.4">
      <c r="A142" s="84" t="s">
        <v>265</v>
      </c>
    </row>
    <row r="143" spans="1:1" ht="24" customHeight="1" x14ac:dyDescent="0.4">
      <c r="A143" s="77" t="s">
        <v>103</v>
      </c>
    </row>
    <row r="144" spans="1:1" ht="24" customHeight="1" x14ac:dyDescent="0.4"/>
    <row r="145" spans="1:1" x14ac:dyDescent="0.4">
      <c r="A145" s="79" t="s">
        <v>144</v>
      </c>
    </row>
    <row r="151" spans="1:1" ht="24" customHeight="1" x14ac:dyDescent="0.4"/>
    <row r="152" spans="1:1" x14ac:dyDescent="0.4">
      <c r="A152" s="77" t="s">
        <v>149</v>
      </c>
    </row>
  </sheetData>
  <phoneticPr fontId="2"/>
  <pageMargins left="0.7" right="0.7" top="0.75" bottom="0.75" header="0.3" footer="0.3"/>
  <pageSetup paperSize="9" scale="55" fitToHeight="0" orientation="portrait" r:id="rId1"/>
  <rowBreaks count="3" manualBreakCount="3">
    <brk id="36" max="15" man="1"/>
    <brk id="79" max="15" man="1"/>
    <brk id="132" max="15"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1AC00F-5AFE-474C-9221-0C675EE3329B}">
  <sheetPr>
    <tabColor rgb="FFCCFFCC"/>
    <pageSetUpPr fitToPage="1"/>
  </sheetPr>
  <dimension ref="A25:N96"/>
  <sheetViews>
    <sheetView showGridLines="0" view="pageBreakPreview" topLeftCell="A37" zoomScale="70" zoomScaleNormal="70" zoomScaleSheetLayoutView="70" workbookViewId="0">
      <selection activeCell="F8" sqref="F8"/>
    </sheetView>
  </sheetViews>
  <sheetFormatPr defaultColWidth="8.75" defaultRowHeight="15.75" x14ac:dyDescent="0.4"/>
  <cols>
    <col min="1" max="1" width="6.75" style="85" customWidth="1"/>
    <col min="2" max="2" width="2.5" style="85" customWidth="1"/>
    <col min="3" max="3" width="70.875" style="85" customWidth="1"/>
    <col min="4" max="4" width="13.875" style="85" customWidth="1"/>
    <col min="5" max="5" width="34.75" style="85" customWidth="1"/>
    <col min="6" max="6" width="19.625" style="85" customWidth="1"/>
    <col min="7" max="7" width="26.25" style="85" customWidth="1"/>
    <col min="8" max="8" width="34.25" style="85" customWidth="1"/>
    <col min="9" max="9" width="28.75" style="85" customWidth="1"/>
    <col min="10" max="12" width="16.625" style="85" customWidth="1"/>
    <col min="13" max="13" width="2.625" style="85" customWidth="1"/>
    <col min="14" max="16384" width="8.75" style="85"/>
  </cols>
  <sheetData>
    <row r="25" spans="1:12" ht="44.45" customHeight="1" x14ac:dyDescent="0.4">
      <c r="A25" s="205" t="s">
        <v>150</v>
      </c>
    </row>
    <row r="26" spans="1:12" ht="7.15" customHeight="1" thickBot="1" x14ac:dyDescent="0.45"/>
    <row r="27" spans="1:12" ht="24" customHeight="1" x14ac:dyDescent="0.4">
      <c r="B27" s="97" t="s">
        <v>33</v>
      </c>
      <c r="C27" s="49"/>
      <c r="D27" s="49"/>
      <c r="E27" s="49"/>
      <c r="F27" s="49"/>
      <c r="G27" s="49"/>
      <c r="H27" s="49"/>
      <c r="I27" s="49"/>
      <c r="J27" s="49"/>
      <c r="K27" s="49"/>
      <c r="L27" s="50"/>
    </row>
    <row r="28" spans="1:12" ht="4.9000000000000004" customHeight="1" x14ac:dyDescent="0.4">
      <c r="B28" s="51"/>
      <c r="C28" s="98"/>
      <c r="D28" s="98"/>
      <c r="E28" s="98"/>
      <c r="F28" s="98"/>
      <c r="G28" s="98"/>
      <c r="H28" s="98"/>
      <c r="I28" s="98"/>
      <c r="J28" s="98"/>
      <c r="K28" s="98"/>
      <c r="L28" s="52"/>
    </row>
    <row r="29" spans="1:12" ht="21.75" thickBot="1" x14ac:dyDescent="0.45">
      <c r="B29" s="53" t="s">
        <v>151</v>
      </c>
      <c r="C29" s="99"/>
      <c r="D29" s="99"/>
      <c r="E29" s="98"/>
      <c r="F29" s="98"/>
      <c r="G29" s="98"/>
      <c r="H29" s="98"/>
      <c r="I29" s="98"/>
      <c r="J29" s="98"/>
      <c r="K29" s="98"/>
      <c r="L29" s="52"/>
    </row>
    <row r="30" spans="1:12" ht="22.5" thickTop="1" thickBot="1" x14ac:dyDescent="0.45">
      <c r="B30" s="298" t="s">
        <v>61</v>
      </c>
      <c r="C30" s="299"/>
      <c r="D30" s="100"/>
      <c r="E30" s="98"/>
      <c r="F30" s="98"/>
      <c r="G30" s="98"/>
      <c r="H30" s="98"/>
      <c r="I30" s="98"/>
      <c r="J30" s="98"/>
      <c r="K30" s="98"/>
      <c r="L30" s="52"/>
    </row>
    <row r="31" spans="1:12" ht="5.45" customHeight="1" thickTop="1" x14ac:dyDescent="0.4">
      <c r="B31" s="54"/>
      <c r="C31" s="98"/>
      <c r="D31" s="98"/>
      <c r="E31" s="98"/>
      <c r="F31" s="98"/>
      <c r="G31" s="98"/>
      <c r="H31" s="98"/>
      <c r="I31" s="98"/>
      <c r="J31" s="98"/>
      <c r="K31" s="98"/>
      <c r="L31" s="52"/>
    </row>
    <row r="32" spans="1:12" ht="21.75" thickBot="1" x14ac:dyDescent="0.45">
      <c r="B32" s="53" t="s">
        <v>152</v>
      </c>
      <c r="C32" s="101"/>
      <c r="D32" s="101"/>
      <c r="E32" s="98"/>
      <c r="F32" s="98"/>
      <c r="G32" s="98"/>
      <c r="H32" s="98"/>
      <c r="I32" s="98"/>
      <c r="J32" s="98"/>
      <c r="K32" s="98"/>
      <c r="L32" s="52"/>
    </row>
    <row r="33" spans="1:12" ht="22.5" thickTop="1" thickBot="1" x14ac:dyDescent="0.45">
      <c r="B33" s="298"/>
      <c r="C33" s="299"/>
      <c r="D33" s="100"/>
      <c r="E33" s="98"/>
      <c r="F33" s="98"/>
      <c r="G33" s="98"/>
      <c r="H33" s="98"/>
      <c r="I33" s="98"/>
      <c r="J33" s="98"/>
      <c r="K33" s="98"/>
      <c r="L33" s="52"/>
    </row>
    <row r="34" spans="1:12" ht="8.25" customHeight="1" thickTop="1" x14ac:dyDescent="0.4">
      <c r="B34" s="54"/>
      <c r="C34" s="98"/>
      <c r="D34" s="98"/>
      <c r="E34" s="98"/>
      <c r="F34" s="98"/>
      <c r="G34" s="98"/>
      <c r="H34" s="98"/>
      <c r="I34" s="98"/>
      <c r="J34" s="98"/>
      <c r="K34" s="98"/>
      <c r="L34" s="52"/>
    </row>
    <row r="35" spans="1:12" ht="35.25" customHeight="1" x14ac:dyDescent="0.4">
      <c r="B35" s="102" t="str">
        <f>IF(B30="（プルダウンから選択）", "", IF(B30="いいえ", "『（１）介護テクノロジーの導入支援』の表に入力してください。", IF(AND(B30="はい", B33="いいえ"), "『（１）介護テクノロジーの導入支援』の表に入力してください。", IF(AND(B30="はい", B33="はい"), "『（２）介護テクノロジーのパッケージ型導入支援』の表に入力してください。（ただし、介護ソフトと連動しないテクノロジーについては『（１）介護テクノロジーの導入支援』の表に入力してください。）", "②に回答してください。"))))</f>
        <v>『（１）介護テクノロジーの導入支援』の表に入力してください。</v>
      </c>
      <c r="C35" s="98"/>
      <c r="D35" s="98"/>
      <c r="E35" s="98"/>
      <c r="F35" s="98"/>
      <c r="G35" s="98"/>
      <c r="H35" s="98"/>
      <c r="I35" s="98"/>
      <c r="J35" s="98"/>
      <c r="K35" s="98"/>
      <c r="L35" s="52"/>
    </row>
    <row r="36" spans="1:12" ht="25.15" customHeight="1" thickBot="1" x14ac:dyDescent="0.45">
      <c r="B36" s="103" t="s">
        <v>112</v>
      </c>
      <c r="C36" s="55"/>
      <c r="D36" s="55"/>
      <c r="E36" s="55"/>
      <c r="F36" s="55"/>
      <c r="G36" s="55"/>
      <c r="H36" s="55"/>
      <c r="I36" s="55"/>
      <c r="J36" s="55"/>
      <c r="K36" s="55"/>
      <c r="L36" s="56"/>
    </row>
    <row r="37" spans="1:12" ht="11.25" customHeight="1" thickBot="1" x14ac:dyDescent="0.45"/>
    <row r="38" spans="1:12" ht="18.75" customHeight="1" thickTop="1" x14ac:dyDescent="0.4">
      <c r="A38" s="300" t="s">
        <v>113</v>
      </c>
      <c r="B38" s="301"/>
      <c r="C38" s="306" t="s">
        <v>236</v>
      </c>
      <c r="D38" s="301" t="s">
        <v>114</v>
      </c>
      <c r="E38" s="295" t="s">
        <v>179</v>
      </c>
    </row>
    <row r="39" spans="1:12" ht="12" customHeight="1" x14ac:dyDescent="0.4">
      <c r="A39" s="302"/>
      <c r="B39" s="303"/>
      <c r="C39" s="307"/>
      <c r="D39" s="303"/>
      <c r="E39" s="296"/>
    </row>
    <row r="40" spans="1:12" ht="11.25" customHeight="1" thickBot="1" x14ac:dyDescent="0.45">
      <c r="A40" s="304"/>
      <c r="B40" s="305"/>
      <c r="C40" s="308"/>
      <c r="D40" s="305"/>
      <c r="E40" s="297"/>
    </row>
    <row r="41" spans="1:12" ht="12" customHeight="1" x14ac:dyDescent="0.4"/>
    <row r="42" spans="1:12" ht="29.25" thickBot="1" x14ac:dyDescent="0.45">
      <c r="B42" s="104" t="s">
        <v>19</v>
      </c>
    </row>
    <row r="43" spans="1:12" ht="44.45" customHeight="1" thickBot="1" x14ac:dyDescent="0.45">
      <c r="H43" s="311" t="s">
        <v>41</v>
      </c>
      <c r="I43" s="312"/>
      <c r="L43" s="105" t="s">
        <v>21</v>
      </c>
    </row>
    <row r="44" spans="1:12" ht="39.75" customHeight="1" thickBot="1" x14ac:dyDescent="0.45">
      <c r="B44" s="309" t="s">
        <v>43</v>
      </c>
      <c r="C44" s="310"/>
      <c r="D44" s="106" t="s">
        <v>37</v>
      </c>
      <c r="E44" s="107" t="s">
        <v>14</v>
      </c>
      <c r="F44" s="108" t="s">
        <v>36</v>
      </c>
      <c r="G44" s="26" t="s">
        <v>153</v>
      </c>
      <c r="H44" s="206" t="s">
        <v>154</v>
      </c>
      <c r="I44" s="34" t="s">
        <v>155</v>
      </c>
      <c r="J44" s="109" t="s">
        <v>42</v>
      </c>
      <c r="K44" s="108" t="s">
        <v>105</v>
      </c>
      <c r="L44" s="110" t="s">
        <v>18</v>
      </c>
    </row>
    <row r="45" spans="1:12" ht="21.95" customHeight="1" thickBot="1" x14ac:dyDescent="0.45">
      <c r="B45" s="111" t="s">
        <v>7</v>
      </c>
      <c r="C45" s="112"/>
      <c r="D45" s="113"/>
      <c r="E45" s="113"/>
      <c r="F45" s="113"/>
      <c r="G45" s="113"/>
      <c r="H45" s="113"/>
      <c r="I45" s="113"/>
      <c r="J45" s="30"/>
      <c r="K45" s="30"/>
      <c r="L45" s="31"/>
    </row>
    <row r="46" spans="1:12" ht="21.95" customHeight="1" thickTop="1" x14ac:dyDescent="0.4">
      <c r="B46" s="114"/>
      <c r="C46" s="115" t="s">
        <v>22</v>
      </c>
      <c r="D46" s="116" t="s">
        <v>237</v>
      </c>
      <c r="E46" s="117" t="s">
        <v>238</v>
      </c>
      <c r="F46" s="118">
        <v>1</v>
      </c>
      <c r="G46" s="119">
        <v>600000</v>
      </c>
      <c r="H46" s="119"/>
      <c r="I46" s="120"/>
      <c r="J46" s="207">
        <f>ROUNDDOWN(SUM(G46:I46)/4*3,-3)</f>
        <v>450000</v>
      </c>
      <c r="K46" s="121">
        <f>F46*1000000</f>
        <v>1000000</v>
      </c>
      <c r="L46" s="122">
        <f>MIN(J46:K46)</f>
        <v>450000</v>
      </c>
    </row>
    <row r="47" spans="1:12" ht="21.95" customHeight="1" x14ac:dyDescent="0.4">
      <c r="B47" s="123"/>
      <c r="C47" s="124" t="s">
        <v>23</v>
      </c>
      <c r="D47" s="125" t="s">
        <v>40</v>
      </c>
      <c r="E47" s="45"/>
      <c r="F47" s="46"/>
      <c r="G47" s="47"/>
      <c r="H47" s="47"/>
      <c r="I47" s="126"/>
      <c r="J47" s="208">
        <f t="shared" ref="J47:J58" si="0">ROUNDDOWN(SUM(G47:I47)/4*3,-3)</f>
        <v>0</v>
      </c>
      <c r="K47" s="5">
        <f>F47*300000</f>
        <v>0</v>
      </c>
      <c r="L47" s="127">
        <f t="shared" ref="L47:L58" si="1">MIN(J47:K47)</f>
        <v>0</v>
      </c>
    </row>
    <row r="48" spans="1:12" ht="21.95" customHeight="1" x14ac:dyDescent="0.4">
      <c r="B48" s="123"/>
      <c r="C48" s="124" t="s">
        <v>24</v>
      </c>
      <c r="D48" s="128" t="s">
        <v>40</v>
      </c>
      <c r="E48" s="45"/>
      <c r="F48" s="46"/>
      <c r="G48" s="47"/>
      <c r="H48" s="47"/>
      <c r="I48" s="126"/>
      <c r="J48" s="208">
        <f t="shared" si="0"/>
        <v>0</v>
      </c>
      <c r="K48" s="129">
        <f>F48*300000</f>
        <v>0</v>
      </c>
      <c r="L48" s="127">
        <f t="shared" si="1"/>
        <v>0</v>
      </c>
    </row>
    <row r="49" spans="2:14" ht="21.95" customHeight="1" x14ac:dyDescent="0.4">
      <c r="B49" s="123"/>
      <c r="C49" s="124" t="s">
        <v>17</v>
      </c>
      <c r="D49" s="128" t="s">
        <v>40</v>
      </c>
      <c r="E49" s="45"/>
      <c r="F49" s="46"/>
      <c r="G49" s="47"/>
      <c r="H49" s="47"/>
      <c r="I49" s="126"/>
      <c r="J49" s="208">
        <f t="shared" si="0"/>
        <v>0</v>
      </c>
      <c r="K49" s="5">
        <f t="shared" ref="K49" si="2">F49*1000000</f>
        <v>0</v>
      </c>
      <c r="L49" s="127">
        <f t="shared" si="1"/>
        <v>0</v>
      </c>
    </row>
    <row r="50" spans="2:14" ht="21.95" customHeight="1" x14ac:dyDescent="0.4">
      <c r="B50" s="123"/>
      <c r="C50" s="124" t="s">
        <v>115</v>
      </c>
      <c r="D50" s="128" t="s">
        <v>40</v>
      </c>
      <c r="E50" s="45"/>
      <c r="F50" s="46"/>
      <c r="G50" s="47"/>
      <c r="H50" s="47"/>
      <c r="I50" s="126"/>
      <c r="J50" s="208">
        <f t="shared" si="0"/>
        <v>0</v>
      </c>
      <c r="K50" s="5">
        <f t="shared" ref="K50:K58" si="3">F50*300000</f>
        <v>0</v>
      </c>
      <c r="L50" s="127">
        <f t="shared" si="1"/>
        <v>0</v>
      </c>
    </row>
    <row r="51" spans="2:14" ht="21.95" customHeight="1" x14ac:dyDescent="0.4">
      <c r="B51" s="123"/>
      <c r="C51" s="124" t="s">
        <v>116</v>
      </c>
      <c r="D51" s="128" t="s">
        <v>40</v>
      </c>
      <c r="E51" s="45"/>
      <c r="F51" s="46"/>
      <c r="G51" s="47"/>
      <c r="H51" s="47"/>
      <c r="I51" s="126"/>
      <c r="J51" s="208">
        <f t="shared" si="0"/>
        <v>0</v>
      </c>
      <c r="K51" s="5">
        <f t="shared" si="3"/>
        <v>0</v>
      </c>
      <c r="L51" s="127">
        <f t="shared" si="1"/>
        <v>0</v>
      </c>
    </row>
    <row r="52" spans="2:14" ht="21.95" customHeight="1" x14ac:dyDescent="0.4">
      <c r="B52" s="123"/>
      <c r="C52" s="124" t="s">
        <v>1</v>
      </c>
      <c r="D52" s="128" t="s">
        <v>40</v>
      </c>
      <c r="E52" s="45"/>
      <c r="F52" s="46"/>
      <c r="G52" s="47"/>
      <c r="H52" s="47"/>
      <c r="I52" s="126"/>
      <c r="J52" s="208">
        <f t="shared" si="0"/>
        <v>0</v>
      </c>
      <c r="K52" s="5">
        <f t="shared" si="3"/>
        <v>0</v>
      </c>
      <c r="L52" s="127">
        <f t="shared" si="1"/>
        <v>0</v>
      </c>
    </row>
    <row r="53" spans="2:14" ht="21.95" customHeight="1" x14ac:dyDescent="0.4">
      <c r="B53" s="123"/>
      <c r="C53" s="124" t="s">
        <v>1</v>
      </c>
      <c r="D53" s="128" t="s">
        <v>40</v>
      </c>
      <c r="E53" s="45"/>
      <c r="F53" s="46"/>
      <c r="G53" s="47"/>
      <c r="H53" s="47"/>
      <c r="I53" s="126"/>
      <c r="J53" s="208">
        <f t="shared" si="0"/>
        <v>0</v>
      </c>
      <c r="K53" s="5">
        <f t="shared" si="3"/>
        <v>0</v>
      </c>
      <c r="L53" s="127">
        <f t="shared" si="1"/>
        <v>0</v>
      </c>
    </row>
    <row r="54" spans="2:14" ht="21.95" customHeight="1" x14ac:dyDescent="0.4">
      <c r="B54" s="123"/>
      <c r="C54" s="124" t="s">
        <v>1</v>
      </c>
      <c r="D54" s="128" t="s">
        <v>40</v>
      </c>
      <c r="E54" s="45"/>
      <c r="F54" s="46"/>
      <c r="G54" s="47"/>
      <c r="H54" s="47"/>
      <c r="I54" s="126"/>
      <c r="J54" s="208">
        <f t="shared" si="0"/>
        <v>0</v>
      </c>
      <c r="K54" s="5">
        <f t="shared" si="3"/>
        <v>0</v>
      </c>
      <c r="L54" s="127">
        <f t="shared" si="1"/>
        <v>0</v>
      </c>
    </row>
    <row r="55" spans="2:14" ht="21.95" customHeight="1" x14ac:dyDescent="0.4">
      <c r="B55" s="123"/>
      <c r="C55" s="124" t="s">
        <v>1</v>
      </c>
      <c r="D55" s="128" t="s">
        <v>40</v>
      </c>
      <c r="E55" s="45"/>
      <c r="F55" s="46"/>
      <c r="G55" s="47"/>
      <c r="H55" s="47"/>
      <c r="I55" s="126"/>
      <c r="J55" s="208">
        <f t="shared" si="0"/>
        <v>0</v>
      </c>
      <c r="K55" s="5">
        <f t="shared" si="3"/>
        <v>0</v>
      </c>
      <c r="L55" s="127">
        <f t="shared" si="1"/>
        <v>0</v>
      </c>
    </row>
    <row r="56" spans="2:14" ht="21.95" customHeight="1" x14ac:dyDescent="0.4">
      <c r="B56" s="123"/>
      <c r="C56" s="124" t="s">
        <v>11</v>
      </c>
      <c r="D56" s="128" t="s">
        <v>40</v>
      </c>
      <c r="E56" s="45"/>
      <c r="F56" s="46"/>
      <c r="G56" s="47"/>
      <c r="H56" s="47"/>
      <c r="I56" s="126"/>
      <c r="J56" s="208">
        <f t="shared" si="0"/>
        <v>0</v>
      </c>
      <c r="K56" s="5">
        <f t="shared" si="3"/>
        <v>0</v>
      </c>
      <c r="L56" s="127">
        <f t="shared" si="1"/>
        <v>0</v>
      </c>
    </row>
    <row r="57" spans="2:14" ht="21.95" customHeight="1" x14ac:dyDescent="0.4">
      <c r="B57" s="123"/>
      <c r="C57" s="124" t="s">
        <v>12</v>
      </c>
      <c r="D57" s="128" t="s">
        <v>40</v>
      </c>
      <c r="E57" s="45"/>
      <c r="F57" s="46"/>
      <c r="G57" s="47"/>
      <c r="H57" s="47"/>
      <c r="I57" s="126"/>
      <c r="J57" s="208">
        <f t="shared" si="0"/>
        <v>0</v>
      </c>
      <c r="K57" s="5">
        <f t="shared" si="3"/>
        <v>0</v>
      </c>
      <c r="L57" s="127">
        <f t="shared" si="1"/>
        <v>0</v>
      </c>
    </row>
    <row r="58" spans="2:14" ht="21.95" customHeight="1" thickBot="1" x14ac:dyDescent="0.45">
      <c r="B58" s="130"/>
      <c r="C58" s="131" t="s">
        <v>13</v>
      </c>
      <c r="D58" s="132" t="s">
        <v>40</v>
      </c>
      <c r="E58" s="133"/>
      <c r="F58" s="134"/>
      <c r="G58" s="135"/>
      <c r="H58" s="135"/>
      <c r="I58" s="136"/>
      <c r="J58" s="209">
        <f t="shared" si="0"/>
        <v>0</v>
      </c>
      <c r="K58" s="6">
        <f t="shared" si="3"/>
        <v>0</v>
      </c>
      <c r="L58" s="137">
        <f t="shared" si="1"/>
        <v>0</v>
      </c>
    </row>
    <row r="59" spans="2:14" ht="21.95" customHeight="1" thickBot="1" x14ac:dyDescent="0.45">
      <c r="B59" s="138" t="s">
        <v>0</v>
      </c>
      <c r="C59" s="139"/>
      <c r="D59" s="140"/>
      <c r="E59" s="140"/>
      <c r="F59" s="141"/>
      <c r="G59" s="142"/>
      <c r="H59" s="142"/>
      <c r="I59" s="142"/>
      <c r="J59" s="27"/>
      <c r="K59" s="28"/>
      <c r="L59" s="29"/>
    </row>
    <row r="60" spans="2:14" ht="21.95" customHeight="1" thickTop="1" x14ac:dyDescent="0.4">
      <c r="B60" s="201"/>
      <c r="C60" s="143" t="s">
        <v>51</v>
      </c>
      <c r="D60" s="313" t="s">
        <v>40</v>
      </c>
      <c r="E60" s="316"/>
      <c r="F60" s="319" t="s">
        <v>117</v>
      </c>
      <c r="G60" s="322"/>
      <c r="H60" s="325"/>
      <c r="I60" s="316"/>
      <c r="J60" s="328">
        <f t="shared" ref="J60" si="4">ROUNDDOWN(SUM(G60:I60)/4*3,0)</f>
        <v>0</v>
      </c>
      <c r="K60" s="331" t="str">
        <f>IF(C60="（契約方法を選択する）", 0, IF(OR(C61="", C62="", C62="ケアプランデータ連携システムのデータ連携について選択"), "条件が不正です", IF(AND(C60="職員数に応じて必要なライセンス数が変動するもの", C61="（職員数をプルダウンから選択）"), "条件が不正です", IF(C60="職員数に応じて必要なライセンス数が変動しないもの", 2500000 + IF(C62="5事業所以上と連携する", 50000, 0), IF(C60="職員数に応じて必要なライセンス数が変動するもの", IF(C61="１名以上10名以下", 1000000, IF(C61="11名以上20名以下", 1500000, IF(C61="21名以上30名以下", 2000000, IF(C61="31名以上", 2500000, "条件が不正です")))) + IF(C62="5事業所以上と連携する", 50000, 0), "条件が不正です")))))</f>
        <v>条件が不正です</v>
      </c>
      <c r="L60" s="334">
        <f>MIN(J60:K60)</f>
        <v>0</v>
      </c>
      <c r="N60" s="210"/>
    </row>
    <row r="61" spans="2:14" ht="21.95" customHeight="1" x14ac:dyDescent="0.4">
      <c r="B61" s="337"/>
      <c r="C61" s="144" t="s">
        <v>48</v>
      </c>
      <c r="D61" s="314"/>
      <c r="E61" s="317"/>
      <c r="F61" s="320"/>
      <c r="G61" s="323"/>
      <c r="H61" s="326"/>
      <c r="I61" s="317"/>
      <c r="J61" s="329"/>
      <c r="K61" s="332"/>
      <c r="L61" s="335"/>
    </row>
    <row r="62" spans="2:14" ht="22.5" customHeight="1" thickBot="1" x14ac:dyDescent="0.45">
      <c r="B62" s="338"/>
      <c r="C62" s="211" t="s">
        <v>156</v>
      </c>
      <c r="D62" s="315"/>
      <c r="E62" s="318"/>
      <c r="F62" s="321"/>
      <c r="G62" s="324"/>
      <c r="H62" s="327"/>
      <c r="I62" s="318"/>
      <c r="J62" s="330"/>
      <c r="K62" s="333"/>
      <c r="L62" s="336"/>
    </row>
    <row r="63" spans="2:14" ht="21" customHeight="1" thickBot="1" x14ac:dyDescent="0.45">
      <c r="B63" s="145" t="s">
        <v>10</v>
      </c>
      <c r="C63" s="146"/>
      <c r="D63" s="147"/>
      <c r="E63" s="147"/>
      <c r="F63" s="148"/>
      <c r="G63" s="149"/>
      <c r="H63" s="150"/>
      <c r="I63" s="150"/>
      <c r="J63" s="42"/>
      <c r="K63" s="41"/>
      <c r="L63" s="43"/>
    </row>
    <row r="64" spans="2:14" ht="21.6" customHeight="1" thickTop="1" x14ac:dyDescent="0.4">
      <c r="B64" s="151"/>
      <c r="C64" s="115" t="s">
        <v>2</v>
      </c>
      <c r="D64" s="152" t="s">
        <v>40</v>
      </c>
      <c r="E64" s="117"/>
      <c r="F64" s="118"/>
      <c r="G64" s="120"/>
      <c r="H64" s="153" t="s">
        <v>157</v>
      </c>
      <c r="I64" s="154" t="s">
        <v>157</v>
      </c>
      <c r="J64" s="1">
        <f>ROUNDDOWN(SUM(G64:I64)/4*3,-3)</f>
        <v>0</v>
      </c>
      <c r="K64" s="2">
        <f t="shared" ref="K64:K70" si="5">F64*1000000</f>
        <v>0</v>
      </c>
      <c r="L64" s="212">
        <f t="shared" ref="L64:L70" si="6">MIN(J64:K64)</f>
        <v>0</v>
      </c>
    </row>
    <row r="65" spans="2:12" ht="33" x14ac:dyDescent="0.4">
      <c r="B65" s="151"/>
      <c r="C65" s="124" t="s">
        <v>3</v>
      </c>
      <c r="D65" s="128" t="s">
        <v>40</v>
      </c>
      <c r="E65" s="45"/>
      <c r="F65" s="46"/>
      <c r="G65" s="126"/>
      <c r="H65" s="155" t="s">
        <v>157</v>
      </c>
      <c r="I65" s="156" t="s">
        <v>157</v>
      </c>
      <c r="J65" s="4">
        <f t="shared" ref="J65:J70" si="7">ROUNDDOWN(SUM(G65:I65)/4*3,-3)</f>
        <v>0</v>
      </c>
      <c r="K65" s="5">
        <f t="shared" si="5"/>
        <v>0</v>
      </c>
      <c r="L65" s="19">
        <f t="shared" si="6"/>
        <v>0</v>
      </c>
    </row>
    <row r="66" spans="2:12" ht="33" x14ac:dyDescent="0.4">
      <c r="B66" s="151"/>
      <c r="C66" s="124" t="s">
        <v>4</v>
      </c>
      <c r="D66" s="128" t="s">
        <v>40</v>
      </c>
      <c r="E66" s="45"/>
      <c r="F66" s="46"/>
      <c r="G66" s="126"/>
      <c r="H66" s="155" t="s">
        <v>157</v>
      </c>
      <c r="I66" s="156" t="s">
        <v>157</v>
      </c>
      <c r="J66" s="4">
        <f t="shared" si="7"/>
        <v>0</v>
      </c>
      <c r="K66" s="5">
        <f t="shared" si="5"/>
        <v>0</v>
      </c>
      <c r="L66" s="19">
        <f t="shared" si="6"/>
        <v>0</v>
      </c>
    </row>
    <row r="67" spans="2:12" ht="42.75" customHeight="1" x14ac:dyDescent="0.4">
      <c r="B67" s="151"/>
      <c r="C67" s="124" t="s">
        <v>118</v>
      </c>
      <c r="D67" s="128" t="s">
        <v>40</v>
      </c>
      <c r="E67" s="45"/>
      <c r="F67" s="46"/>
      <c r="G67" s="126"/>
      <c r="H67" s="155" t="s">
        <v>157</v>
      </c>
      <c r="I67" s="156" t="s">
        <v>157</v>
      </c>
      <c r="J67" s="4">
        <f t="shared" si="7"/>
        <v>0</v>
      </c>
      <c r="K67" s="5">
        <f t="shared" si="5"/>
        <v>0</v>
      </c>
      <c r="L67" s="19">
        <f t="shared" si="6"/>
        <v>0</v>
      </c>
    </row>
    <row r="68" spans="2:12" ht="21.95" customHeight="1" x14ac:dyDescent="0.4">
      <c r="B68" s="151"/>
      <c r="C68" s="124" t="s">
        <v>5</v>
      </c>
      <c r="D68" s="128" t="s">
        <v>40</v>
      </c>
      <c r="E68" s="45"/>
      <c r="F68" s="46"/>
      <c r="G68" s="126"/>
      <c r="H68" s="155" t="s">
        <v>157</v>
      </c>
      <c r="I68" s="156" t="s">
        <v>157</v>
      </c>
      <c r="J68" s="4">
        <f t="shared" si="7"/>
        <v>0</v>
      </c>
      <c r="K68" s="5">
        <f t="shared" si="5"/>
        <v>0</v>
      </c>
      <c r="L68" s="19">
        <f t="shared" si="6"/>
        <v>0</v>
      </c>
    </row>
    <row r="69" spans="2:12" ht="21.95" customHeight="1" x14ac:dyDescent="0.4">
      <c r="B69" s="151"/>
      <c r="C69" s="124" t="s">
        <v>6</v>
      </c>
      <c r="D69" s="128" t="s">
        <v>40</v>
      </c>
      <c r="E69" s="45"/>
      <c r="F69" s="46"/>
      <c r="G69" s="126"/>
      <c r="H69" s="155" t="s">
        <v>157</v>
      </c>
      <c r="I69" s="156" t="s">
        <v>157</v>
      </c>
      <c r="J69" s="4">
        <f t="shared" si="7"/>
        <v>0</v>
      </c>
      <c r="K69" s="5">
        <f t="shared" si="5"/>
        <v>0</v>
      </c>
      <c r="L69" s="19">
        <f t="shared" si="6"/>
        <v>0</v>
      </c>
    </row>
    <row r="70" spans="2:12" ht="21.95" customHeight="1" thickBot="1" x14ac:dyDescent="0.45">
      <c r="B70" s="157"/>
      <c r="C70" s="131" t="s">
        <v>8</v>
      </c>
      <c r="D70" s="132" t="s">
        <v>40</v>
      </c>
      <c r="E70" s="133"/>
      <c r="F70" s="134"/>
      <c r="G70" s="136"/>
      <c r="H70" s="158" t="s">
        <v>157</v>
      </c>
      <c r="I70" s="159" t="s">
        <v>157</v>
      </c>
      <c r="J70" s="213">
        <f t="shared" si="7"/>
        <v>0</v>
      </c>
      <c r="K70" s="6">
        <f t="shared" si="5"/>
        <v>0</v>
      </c>
      <c r="L70" s="20">
        <f t="shared" si="6"/>
        <v>0</v>
      </c>
    </row>
    <row r="71" spans="2:12" ht="36" customHeight="1" thickTop="1" thickBot="1" x14ac:dyDescent="0.45">
      <c r="B71" s="160" t="s">
        <v>9</v>
      </c>
      <c r="C71" s="161"/>
      <c r="D71" s="161"/>
      <c r="E71" s="162"/>
      <c r="F71" s="162"/>
      <c r="G71" s="163">
        <f>SUBTOTAL(9,G46:G58,G60:G61,G64:G70)</f>
        <v>600000</v>
      </c>
      <c r="H71" s="164"/>
      <c r="I71" s="164"/>
      <c r="J71" s="214"/>
      <c r="K71" s="165"/>
      <c r="L71" s="166">
        <f>ROUNDDOWN((SUBTOTAL(9,L46:L58,L60:L61,L64:L70)),-3)</f>
        <v>450000</v>
      </c>
    </row>
    <row r="72" spans="2:12" x14ac:dyDescent="0.4">
      <c r="L72" s="167"/>
    </row>
    <row r="73" spans="2:12" x14ac:dyDescent="0.4">
      <c r="L73" s="167"/>
    </row>
    <row r="74" spans="2:12" ht="27.6" customHeight="1" thickBot="1" x14ac:dyDescent="0.45">
      <c r="B74" s="104" t="s">
        <v>20</v>
      </c>
      <c r="C74" s="168"/>
      <c r="D74" s="168"/>
    </row>
    <row r="75" spans="2:12" ht="41.45" customHeight="1" thickBot="1" x14ac:dyDescent="0.45">
      <c r="H75" s="311" t="s">
        <v>41</v>
      </c>
      <c r="I75" s="312"/>
      <c r="L75" s="105" t="s">
        <v>21</v>
      </c>
    </row>
    <row r="76" spans="2:12" ht="45.75" customHeight="1" thickBot="1" x14ac:dyDescent="0.45">
      <c r="B76" s="309" t="s">
        <v>43</v>
      </c>
      <c r="C76" s="310"/>
      <c r="D76" s="200" t="s">
        <v>37</v>
      </c>
      <c r="E76" s="169" t="s">
        <v>14</v>
      </c>
      <c r="F76" s="170" t="s">
        <v>36</v>
      </c>
      <c r="G76" s="26" t="s">
        <v>153</v>
      </c>
      <c r="H76" s="206" t="s">
        <v>154</v>
      </c>
      <c r="I76" s="34" t="s">
        <v>155</v>
      </c>
      <c r="J76" s="109" t="s">
        <v>42</v>
      </c>
      <c r="K76" s="171" t="s">
        <v>105</v>
      </c>
      <c r="L76" s="172" t="s">
        <v>18</v>
      </c>
    </row>
    <row r="77" spans="2:12" ht="30" customHeight="1" thickTop="1" thickBot="1" x14ac:dyDescent="0.45">
      <c r="B77" s="173" t="s">
        <v>158</v>
      </c>
      <c r="C77" s="174"/>
      <c r="D77" s="175" t="s">
        <v>40</v>
      </c>
      <c r="E77" s="176"/>
      <c r="F77" s="177" t="s">
        <v>119</v>
      </c>
      <c r="G77" s="215"/>
      <c r="H77" s="346"/>
      <c r="I77" s="346"/>
      <c r="J77" s="216"/>
      <c r="K77" s="217"/>
      <c r="L77" s="218"/>
    </row>
    <row r="78" spans="2:12" ht="30" customHeight="1" thickTop="1" thickBot="1" x14ac:dyDescent="0.45">
      <c r="B78" s="178" t="s">
        <v>159</v>
      </c>
      <c r="C78" s="179"/>
      <c r="D78" s="180"/>
      <c r="E78" s="180"/>
      <c r="F78" s="33"/>
      <c r="G78" s="180"/>
      <c r="H78" s="347"/>
      <c r="I78" s="349"/>
      <c r="J78" s="219"/>
      <c r="K78" s="36"/>
      <c r="L78" s="220"/>
    </row>
    <row r="79" spans="2:12" ht="30" customHeight="1" thickTop="1" x14ac:dyDescent="0.4">
      <c r="B79" s="32"/>
      <c r="C79" s="181" t="s">
        <v>160</v>
      </c>
      <c r="D79" s="182" t="s">
        <v>40</v>
      </c>
      <c r="E79" s="183"/>
      <c r="F79" s="183"/>
      <c r="G79" s="221"/>
      <c r="H79" s="347"/>
      <c r="I79" s="347"/>
      <c r="J79" s="222"/>
      <c r="K79" s="35"/>
      <c r="L79" s="38"/>
    </row>
    <row r="80" spans="2:12" ht="30" customHeight="1" x14ac:dyDescent="0.4">
      <c r="B80" s="32"/>
      <c r="C80" s="184" t="s">
        <v>160</v>
      </c>
      <c r="D80" s="185" t="s">
        <v>40</v>
      </c>
      <c r="E80" s="74"/>
      <c r="F80" s="74"/>
      <c r="G80" s="223"/>
      <c r="H80" s="347"/>
      <c r="I80" s="347"/>
      <c r="J80" s="222"/>
      <c r="K80" s="35"/>
      <c r="L80" s="38"/>
    </row>
    <row r="81" spans="2:12" ht="30" customHeight="1" x14ac:dyDescent="0.4">
      <c r="B81" s="32"/>
      <c r="C81" s="184" t="s">
        <v>160</v>
      </c>
      <c r="D81" s="185" t="s">
        <v>40</v>
      </c>
      <c r="E81" s="74"/>
      <c r="F81" s="74"/>
      <c r="G81" s="223"/>
      <c r="H81" s="347"/>
      <c r="I81" s="347"/>
      <c r="J81" s="222"/>
      <c r="K81" s="35"/>
      <c r="L81" s="38"/>
    </row>
    <row r="82" spans="2:12" ht="30" customHeight="1" x14ac:dyDescent="0.4">
      <c r="B82" s="32"/>
      <c r="C82" s="184" t="s">
        <v>160</v>
      </c>
      <c r="D82" s="185" t="s">
        <v>40</v>
      </c>
      <c r="E82" s="74"/>
      <c r="F82" s="74"/>
      <c r="G82" s="223"/>
      <c r="H82" s="347"/>
      <c r="I82" s="347"/>
      <c r="J82" s="222"/>
      <c r="K82" s="35"/>
      <c r="L82" s="38"/>
    </row>
    <row r="83" spans="2:12" ht="30" customHeight="1" x14ac:dyDescent="0.4">
      <c r="B83" s="32"/>
      <c r="C83" s="184" t="s">
        <v>160</v>
      </c>
      <c r="D83" s="185" t="s">
        <v>40</v>
      </c>
      <c r="E83" s="74"/>
      <c r="F83" s="74"/>
      <c r="G83" s="223"/>
      <c r="H83" s="347"/>
      <c r="I83" s="347"/>
      <c r="J83" s="222"/>
      <c r="K83" s="35"/>
      <c r="L83" s="38"/>
    </row>
    <row r="84" spans="2:12" ht="30" customHeight="1" x14ac:dyDescent="0.4">
      <c r="B84" s="32"/>
      <c r="C84" s="184" t="s">
        <v>160</v>
      </c>
      <c r="D84" s="185" t="s">
        <v>40</v>
      </c>
      <c r="E84" s="74"/>
      <c r="F84" s="74"/>
      <c r="G84" s="223"/>
      <c r="H84" s="347"/>
      <c r="I84" s="347"/>
      <c r="J84" s="222"/>
      <c r="K84" s="35"/>
      <c r="L84" s="38"/>
    </row>
    <row r="85" spans="2:12" ht="30" customHeight="1" x14ac:dyDescent="0.4">
      <c r="B85" s="32"/>
      <c r="C85" s="186" t="s">
        <v>160</v>
      </c>
      <c r="D85" s="187" t="s">
        <v>40</v>
      </c>
      <c r="E85" s="57"/>
      <c r="F85" s="57"/>
      <c r="G85" s="224"/>
      <c r="H85" s="347"/>
      <c r="I85" s="347"/>
      <c r="J85" s="225"/>
      <c r="K85" s="36"/>
      <c r="L85" s="39"/>
    </row>
    <row r="86" spans="2:12" ht="30" customHeight="1" thickBot="1" x14ac:dyDescent="0.45">
      <c r="B86" s="32"/>
      <c r="C86" s="188" t="s">
        <v>160</v>
      </c>
      <c r="D86" s="189" t="s">
        <v>40</v>
      </c>
      <c r="E86" s="190"/>
      <c r="F86" s="190"/>
      <c r="G86" s="226"/>
      <c r="H86" s="348"/>
      <c r="I86" s="348"/>
      <c r="J86" s="227"/>
      <c r="K86" s="37"/>
      <c r="L86" s="191"/>
    </row>
    <row r="87" spans="2:12" ht="30.75" customHeight="1" thickTop="1" thickBot="1" x14ac:dyDescent="0.45">
      <c r="B87" s="192" t="s">
        <v>9</v>
      </c>
      <c r="C87" s="193"/>
      <c r="D87" s="161"/>
      <c r="E87" s="162"/>
      <c r="F87" s="12"/>
      <c r="G87" s="163">
        <f>SUBTOTAL(9,G77,G79:G86)</f>
        <v>0</v>
      </c>
      <c r="H87" s="12">
        <f>H77</f>
        <v>0</v>
      </c>
      <c r="I87" s="12">
        <f>I77</f>
        <v>0</v>
      </c>
      <c r="J87" s="11">
        <f>ROUNDDOWN(SUM(G87:I87)/4*3,-3)</f>
        <v>0</v>
      </c>
      <c r="K87" s="195">
        <v>10000000</v>
      </c>
      <c r="L87" s="166">
        <f>MIN(J87:K87)</f>
        <v>0</v>
      </c>
    </row>
    <row r="90" spans="2:12" ht="27.6" customHeight="1" thickBot="1" x14ac:dyDescent="0.45">
      <c r="B90" s="104" t="s">
        <v>55</v>
      </c>
      <c r="C90" s="168"/>
      <c r="D90" s="168"/>
    </row>
    <row r="91" spans="2:12" ht="37.9" customHeight="1" thickTop="1" thickBot="1" x14ac:dyDescent="0.45">
      <c r="K91" s="228" t="s">
        <v>161</v>
      </c>
      <c r="L91" s="229"/>
    </row>
    <row r="92" spans="2:12" ht="30" customHeight="1" thickTop="1" thickBot="1" x14ac:dyDescent="0.45">
      <c r="B92" s="350" t="s">
        <v>60</v>
      </c>
      <c r="C92" s="351"/>
      <c r="D92" s="230" t="s">
        <v>37</v>
      </c>
      <c r="E92" s="107" t="s">
        <v>53</v>
      </c>
      <c r="F92" s="108" t="s">
        <v>54</v>
      </c>
      <c r="G92" s="196" t="s">
        <v>42</v>
      </c>
      <c r="H92" s="171" t="s">
        <v>105</v>
      </c>
      <c r="I92" s="172" t="s">
        <v>18</v>
      </c>
      <c r="K92" s="231" t="s">
        <v>162</v>
      </c>
      <c r="L92" s="232"/>
    </row>
    <row r="93" spans="2:12" ht="25.15" customHeight="1" thickTop="1" x14ac:dyDescent="0.4">
      <c r="B93" s="233" t="s">
        <v>85</v>
      </c>
      <c r="C93" s="234"/>
      <c r="D93" s="352" t="s">
        <v>40</v>
      </c>
      <c r="E93" s="355"/>
      <c r="F93" s="358"/>
      <c r="G93" s="361">
        <f>ROUNDDOWN(F93/4*3,-3)</f>
        <v>0</v>
      </c>
      <c r="H93" s="364">
        <v>450000</v>
      </c>
      <c r="I93" s="367">
        <f>MIN(G93,H93)</f>
        <v>0</v>
      </c>
      <c r="K93" s="339">
        <f>L71+L87+I96</f>
        <v>450000</v>
      </c>
      <c r="L93" s="340"/>
    </row>
    <row r="94" spans="2:12" ht="25.15" customHeight="1" x14ac:dyDescent="0.4">
      <c r="B94" s="235" t="s">
        <v>86</v>
      </c>
      <c r="C94" s="236"/>
      <c r="D94" s="353"/>
      <c r="E94" s="356"/>
      <c r="F94" s="359"/>
      <c r="G94" s="362"/>
      <c r="H94" s="365"/>
      <c r="I94" s="368"/>
      <c r="K94" s="341"/>
      <c r="L94" s="340"/>
    </row>
    <row r="95" spans="2:12" ht="25.15" customHeight="1" thickBot="1" x14ac:dyDescent="0.45">
      <c r="B95" s="237" t="s">
        <v>87</v>
      </c>
      <c r="C95" s="238"/>
      <c r="D95" s="354"/>
      <c r="E95" s="357"/>
      <c r="F95" s="360"/>
      <c r="G95" s="363"/>
      <c r="H95" s="366"/>
      <c r="I95" s="368"/>
      <c r="K95" s="341"/>
      <c r="L95" s="340"/>
    </row>
    <row r="96" spans="2:12" ht="31.5" customHeight="1" thickTop="1" thickBot="1" x14ac:dyDescent="0.45">
      <c r="B96" s="344" t="s">
        <v>9</v>
      </c>
      <c r="C96" s="345"/>
      <c r="D96" s="162"/>
      <c r="E96" s="162"/>
      <c r="F96" s="239">
        <f>F93</f>
        <v>0</v>
      </c>
      <c r="G96" s="194"/>
      <c r="H96" s="197"/>
      <c r="I96" s="166">
        <f>I93</f>
        <v>0</v>
      </c>
      <c r="K96" s="342"/>
      <c r="L96" s="343"/>
    </row>
  </sheetData>
  <mergeCells count="31">
    <mergeCell ref="K93:L96"/>
    <mergeCell ref="B96:C96"/>
    <mergeCell ref="H77:H86"/>
    <mergeCell ref="I77:I86"/>
    <mergeCell ref="B92:C92"/>
    <mergeCell ref="D93:D95"/>
    <mergeCell ref="E93:E95"/>
    <mergeCell ref="F93:F95"/>
    <mergeCell ref="G93:G95"/>
    <mergeCell ref="H93:H95"/>
    <mergeCell ref="I93:I95"/>
    <mergeCell ref="J60:J62"/>
    <mergeCell ref="K60:K62"/>
    <mergeCell ref="L60:L62"/>
    <mergeCell ref="B61:B62"/>
    <mergeCell ref="H75:I75"/>
    <mergeCell ref="B76:C76"/>
    <mergeCell ref="H43:I43"/>
    <mergeCell ref="B44:C44"/>
    <mergeCell ref="D60:D62"/>
    <mergeCell ref="E60:E62"/>
    <mergeCell ref="F60:F62"/>
    <mergeCell ref="G60:G62"/>
    <mergeCell ref="H60:H62"/>
    <mergeCell ref="I60:I62"/>
    <mergeCell ref="E38:E40"/>
    <mergeCell ref="B30:C30"/>
    <mergeCell ref="B33:C33"/>
    <mergeCell ref="A38:B40"/>
    <mergeCell ref="C38:C40"/>
    <mergeCell ref="D38:D40"/>
  </mergeCells>
  <phoneticPr fontId="2"/>
  <conditionalFormatting sqref="C62">
    <cfRule type="expression" dxfId="179" priority="10">
      <formula>$E$38="介護予防認知症対応型共同生活介護"</formula>
    </cfRule>
    <cfRule type="expression" dxfId="178" priority="11">
      <formula>$E$38="介護予防特定施設入居者生活介護"</formula>
    </cfRule>
    <cfRule type="expression" dxfId="177" priority="12">
      <formula>$E$38="介護医療院"</formula>
    </cfRule>
    <cfRule type="expression" dxfId="176" priority="13">
      <formula>$E$38="軽費老人ホーム"</formula>
    </cfRule>
    <cfRule type="expression" dxfId="175" priority="14">
      <formula>$E$38="養護老人ホーム"</formula>
    </cfRule>
    <cfRule type="expression" dxfId="174" priority="15">
      <formula>$E$38="複合型サービス（看護小規模多機能型居宅介護）"</formula>
    </cfRule>
    <cfRule type="expression" dxfId="173" priority="16">
      <formula>$E$38="認知症対応型共同生活介護"</formula>
    </cfRule>
    <cfRule type="expression" dxfId="172" priority="17">
      <formula>$E$38="地域密着型特定施設入居者生活介護"</formula>
    </cfRule>
    <cfRule type="expression" dxfId="171" priority="18">
      <formula>$E$38="特定施設入居者生活介護"</formula>
    </cfRule>
    <cfRule type="expression" dxfId="170" priority="19">
      <formula>$E$38="介護老人保健施設"</formula>
    </cfRule>
    <cfRule type="expression" dxfId="169" priority="20">
      <formula>$E$38="介護老人福祉施設"</formula>
    </cfRule>
  </conditionalFormatting>
  <conditionalFormatting sqref="C61">
    <cfRule type="expression" dxfId="168" priority="9">
      <formula>$C$60="職員数に応じて必要なライセンス数が変動しないもの"</formula>
    </cfRule>
  </conditionalFormatting>
  <conditionalFormatting sqref="F79">
    <cfRule type="expression" dxfId="167" priority="8">
      <formula>$C$79="介護業務支援"</formula>
    </cfRule>
  </conditionalFormatting>
  <conditionalFormatting sqref="F80">
    <cfRule type="expression" dxfId="166" priority="7">
      <formula>$C$80="介護業務支援"</formula>
    </cfRule>
  </conditionalFormatting>
  <conditionalFormatting sqref="F81">
    <cfRule type="expression" dxfId="165" priority="6">
      <formula>$C$81="介護業務支援"</formula>
    </cfRule>
  </conditionalFormatting>
  <conditionalFormatting sqref="F82">
    <cfRule type="expression" dxfId="164" priority="5">
      <formula>$C$82="介護業務支援"</formula>
    </cfRule>
  </conditionalFormatting>
  <conditionalFormatting sqref="F83">
    <cfRule type="expression" dxfId="163" priority="4">
      <formula>$C$83="介護業務支援"</formula>
    </cfRule>
  </conditionalFormatting>
  <conditionalFormatting sqref="F84">
    <cfRule type="expression" dxfId="162" priority="3">
      <formula>$C$84="介護業務支援"</formula>
    </cfRule>
  </conditionalFormatting>
  <conditionalFormatting sqref="F85">
    <cfRule type="expression" dxfId="161" priority="2">
      <formula>$C$85="介護業務支援"</formula>
    </cfRule>
  </conditionalFormatting>
  <conditionalFormatting sqref="F86">
    <cfRule type="expression" dxfId="160" priority="1">
      <formula>$C$86="介護業務支援"</formula>
    </cfRule>
  </conditionalFormatting>
  <dataValidations count="2">
    <dataValidation type="whole" operator="greaterThanOrEqual" allowBlank="1" showInputMessage="1" showErrorMessage="1" sqref="F93:F95" xr:uid="{C9C2960D-E3F9-423F-A7A1-DEB1E734DE09}">
      <formula1>1</formula1>
    </dataValidation>
    <dataValidation type="whole" allowBlank="1" showInputMessage="1" showErrorMessage="1" sqref="F79:F86 F64:F70 F46:F58" xr:uid="{5EE55571-101E-4066-B655-F704297064C2}">
      <formula1>1</formula1>
      <formula2>1000</formula2>
    </dataValidation>
  </dataValidations>
  <pageMargins left="0.25" right="0.25" top="0.75" bottom="0.75" header="0.3" footer="0.3"/>
  <pageSetup paperSize="9" scale="45" fitToHeight="0" orientation="landscape" r:id="rId1"/>
  <rowBreaks count="1" manualBreakCount="1">
    <brk id="71" max="12" man="1"/>
  </rowBreaks>
  <drawing r:id="rId2"/>
  <extLst>
    <ext xmlns:x14="http://schemas.microsoft.com/office/spreadsheetml/2009/9/main" uri="{CCE6A557-97BC-4b89-ADB6-D9C93CAAB3DF}">
      <x14:dataValidations xmlns:xm="http://schemas.microsoft.com/office/excel/2006/main" count="7">
        <x14:dataValidation type="list" allowBlank="1" showInputMessage="1" showErrorMessage="1" xr:uid="{A6AF94A3-D496-488B-9680-89224E2CB708}">
          <x14:formula1>
            <xm:f>さわらないでください。!$C$3:$C$13</xm:f>
          </x14:formula1>
          <xm:sqref>C79:C86</xm:sqref>
        </x14:dataValidation>
        <x14:dataValidation type="list" allowBlank="1" showInputMessage="1" showErrorMessage="1" xr:uid="{CBE65826-94F5-42E5-872B-B6D7B596F0B9}">
          <x14:formula1>
            <xm:f>さわらないでください。!$K$3:$K$56</xm:f>
          </x14:formula1>
          <xm:sqref>E38:E40</xm:sqref>
        </x14:dataValidation>
        <x14:dataValidation type="list" allowBlank="1" showInputMessage="1" showErrorMessage="1" xr:uid="{2396AAB6-5E7A-492B-872C-95E87A87965C}">
          <x14:formula1>
            <xm:f>さわらないでください。!$F$3:$F$4</xm:f>
          </x14:formula1>
          <xm:sqref>C62</xm:sqref>
        </x14:dataValidation>
        <x14:dataValidation type="list" allowBlank="1" showInputMessage="1" showErrorMessage="1" xr:uid="{DC96D692-3137-4B35-A704-91259648CB9D}">
          <x14:formula1>
            <xm:f>さわらないでください。!$H$3:$H$4</xm:f>
          </x14:formula1>
          <xm:sqref>D93:D95 D64:D70 D79:D86 D77 D60:D61 D46:D58</xm:sqref>
        </x14:dataValidation>
        <x14:dataValidation type="list" allowBlank="1" showInputMessage="1" showErrorMessage="1" xr:uid="{6DAC36AA-8682-457A-97FE-AB06D858B655}">
          <x14:formula1>
            <xm:f>さわらないでください。!$G$3:$G$5</xm:f>
          </x14:formula1>
          <xm:sqref>B30 B33</xm:sqref>
        </x14:dataValidation>
        <x14:dataValidation type="list" allowBlank="1" showInputMessage="1" showErrorMessage="1" xr:uid="{49188563-4B09-4BEE-978F-267D044D33A0}">
          <x14:formula1>
            <xm:f>さわらないでください。!$E$3:$E$7</xm:f>
          </x14:formula1>
          <xm:sqref>C61</xm:sqref>
        </x14:dataValidation>
        <x14:dataValidation type="list" allowBlank="1" showInputMessage="1" showErrorMessage="1" xr:uid="{3772E51B-1294-47D3-8C62-929920F4C290}">
          <x14:formula1>
            <xm:f>さわらないでください。!$D$3:$D$5</xm:f>
          </x14:formula1>
          <xm:sqref>C60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31E407-25FE-4AF7-ADB4-C7636AE9BB5C}">
  <sheetPr>
    <tabColor rgb="FFCCFFFF"/>
    <pageSetUpPr fitToPage="1"/>
  </sheetPr>
  <dimension ref="A25:N96"/>
  <sheetViews>
    <sheetView showGridLines="0" view="pageBreakPreview" topLeftCell="A25" zoomScale="70" zoomScaleNormal="70" zoomScaleSheetLayoutView="70" workbookViewId="0">
      <selection activeCell="E18" sqref="E18"/>
    </sheetView>
  </sheetViews>
  <sheetFormatPr defaultColWidth="8.75" defaultRowHeight="15.75" x14ac:dyDescent="0.4"/>
  <cols>
    <col min="1" max="1" width="6.75" style="85" customWidth="1"/>
    <col min="2" max="2" width="2.5" style="85" customWidth="1"/>
    <col min="3" max="3" width="70.875" style="85" customWidth="1"/>
    <col min="4" max="4" width="13.875" style="85" customWidth="1"/>
    <col min="5" max="5" width="34.75" style="85" customWidth="1"/>
    <col min="6" max="6" width="19.625" style="85" customWidth="1"/>
    <col min="7" max="7" width="26.25" style="85" customWidth="1"/>
    <col min="8" max="8" width="34.25" style="85" customWidth="1"/>
    <col min="9" max="9" width="28.75" style="85" customWidth="1"/>
    <col min="10" max="12" width="16.625" style="85" customWidth="1"/>
    <col min="13" max="13" width="2.625" style="85" customWidth="1"/>
    <col min="14" max="16384" width="8.75" style="85"/>
  </cols>
  <sheetData>
    <row r="25" spans="1:12" ht="44.45" customHeight="1" x14ac:dyDescent="0.4">
      <c r="A25" s="205" t="s">
        <v>150</v>
      </c>
    </row>
    <row r="26" spans="1:12" ht="7.15" customHeight="1" thickBot="1" x14ac:dyDescent="0.45"/>
    <row r="27" spans="1:12" ht="24" customHeight="1" x14ac:dyDescent="0.4">
      <c r="B27" s="97" t="s">
        <v>33</v>
      </c>
      <c r="C27" s="49"/>
      <c r="D27" s="49"/>
      <c r="E27" s="49"/>
      <c r="F27" s="49"/>
      <c r="G27" s="49"/>
      <c r="H27" s="49"/>
      <c r="I27" s="49"/>
      <c r="J27" s="49"/>
      <c r="K27" s="49"/>
      <c r="L27" s="50"/>
    </row>
    <row r="28" spans="1:12" ht="4.9000000000000004" customHeight="1" x14ac:dyDescent="0.4">
      <c r="B28" s="51"/>
      <c r="C28" s="98"/>
      <c r="D28" s="98"/>
      <c r="E28" s="98"/>
      <c r="F28" s="98"/>
      <c r="G28" s="98"/>
      <c r="H28" s="98"/>
      <c r="I28" s="98"/>
      <c r="J28" s="98"/>
      <c r="K28" s="98"/>
      <c r="L28" s="52"/>
    </row>
    <row r="29" spans="1:12" ht="21.75" thickBot="1" x14ac:dyDescent="0.45">
      <c r="B29" s="53" t="s">
        <v>151</v>
      </c>
      <c r="C29" s="99"/>
      <c r="D29" s="99"/>
      <c r="E29" s="98"/>
      <c r="F29" s="98"/>
      <c r="G29" s="98"/>
      <c r="H29" s="98"/>
      <c r="I29" s="98"/>
      <c r="J29" s="98"/>
      <c r="K29" s="98"/>
      <c r="L29" s="52"/>
    </row>
    <row r="30" spans="1:12" ht="22.5" thickTop="1" thickBot="1" x14ac:dyDescent="0.45">
      <c r="B30" s="298" t="s">
        <v>61</v>
      </c>
      <c r="C30" s="299"/>
      <c r="D30" s="100"/>
      <c r="E30" s="98"/>
      <c r="F30" s="98"/>
      <c r="G30" s="98"/>
      <c r="H30" s="98"/>
      <c r="I30" s="98"/>
      <c r="J30" s="98"/>
      <c r="K30" s="98"/>
      <c r="L30" s="52"/>
    </row>
    <row r="31" spans="1:12" ht="5.45" customHeight="1" thickTop="1" x14ac:dyDescent="0.4">
      <c r="B31" s="54"/>
      <c r="C31" s="98"/>
      <c r="D31" s="98"/>
      <c r="E31" s="98"/>
      <c r="F31" s="98"/>
      <c r="G31" s="98"/>
      <c r="H31" s="98"/>
      <c r="I31" s="98"/>
      <c r="J31" s="98"/>
      <c r="K31" s="98"/>
      <c r="L31" s="52"/>
    </row>
    <row r="32" spans="1:12" ht="21.75" thickBot="1" x14ac:dyDescent="0.45">
      <c r="B32" s="53" t="s">
        <v>152</v>
      </c>
      <c r="C32" s="101"/>
      <c r="D32" s="101"/>
      <c r="E32" s="98"/>
      <c r="F32" s="98"/>
      <c r="G32" s="98"/>
      <c r="H32" s="98"/>
      <c r="I32" s="98"/>
      <c r="J32" s="98"/>
      <c r="K32" s="98"/>
      <c r="L32" s="52"/>
    </row>
    <row r="33" spans="1:12" ht="22.5" thickTop="1" thickBot="1" x14ac:dyDescent="0.45">
      <c r="B33" s="298"/>
      <c r="C33" s="299"/>
      <c r="D33" s="100"/>
      <c r="E33" s="98"/>
      <c r="F33" s="98"/>
      <c r="G33" s="98"/>
      <c r="H33" s="98"/>
      <c r="I33" s="98"/>
      <c r="J33" s="98"/>
      <c r="K33" s="98"/>
      <c r="L33" s="52"/>
    </row>
    <row r="34" spans="1:12" ht="8.25" customHeight="1" thickTop="1" x14ac:dyDescent="0.4">
      <c r="B34" s="54"/>
      <c r="C34" s="98"/>
      <c r="D34" s="98"/>
      <c r="E34" s="98"/>
      <c r="F34" s="98"/>
      <c r="G34" s="98"/>
      <c r="H34" s="98"/>
      <c r="I34" s="98"/>
      <c r="J34" s="98"/>
      <c r="K34" s="98"/>
      <c r="L34" s="52"/>
    </row>
    <row r="35" spans="1:12" ht="35.25" customHeight="1" x14ac:dyDescent="0.4">
      <c r="B35" s="102" t="str">
        <f>IF(B30="（プルダウンから選択）", "", IF(B30="いいえ", "『（１）介護テクノロジーの導入支援』の表に入力してください。", IF(AND(B30="はい", B33="いいえ"), "『（１）介護テクノロジーの導入支援』の表に入力してください。", IF(AND(B30="はい", B33="はい"), "『（２）介護テクノロジーのパッケージ型導入支援』の表に入力してください。（ただし、介護ソフトと連動しないテクノロジーについては『（１）介護テクノロジーの導入支援』の表に入力してください。）", "②に回答してください。"))))</f>
        <v>『（１）介護テクノロジーの導入支援』の表に入力してください。</v>
      </c>
      <c r="C35" s="98"/>
      <c r="D35" s="98"/>
      <c r="E35" s="98"/>
      <c r="F35" s="98"/>
      <c r="G35" s="98"/>
      <c r="H35" s="98"/>
      <c r="I35" s="98"/>
      <c r="J35" s="98"/>
      <c r="K35" s="98"/>
      <c r="L35" s="52"/>
    </row>
    <row r="36" spans="1:12" ht="25.15" customHeight="1" thickBot="1" x14ac:dyDescent="0.45">
      <c r="B36" s="103" t="s">
        <v>112</v>
      </c>
      <c r="C36" s="55"/>
      <c r="D36" s="55"/>
      <c r="E36" s="55"/>
      <c r="F36" s="55"/>
      <c r="G36" s="55"/>
      <c r="H36" s="55"/>
      <c r="I36" s="55"/>
      <c r="J36" s="55"/>
      <c r="K36" s="55"/>
      <c r="L36" s="56"/>
    </row>
    <row r="37" spans="1:12" ht="11.25" customHeight="1" thickBot="1" x14ac:dyDescent="0.45"/>
    <row r="38" spans="1:12" ht="18.75" customHeight="1" thickTop="1" x14ac:dyDescent="0.4">
      <c r="A38" s="300" t="s">
        <v>113</v>
      </c>
      <c r="B38" s="301"/>
      <c r="C38" s="306" t="s">
        <v>236</v>
      </c>
      <c r="D38" s="301" t="s">
        <v>114</v>
      </c>
      <c r="E38" s="295" t="s">
        <v>179</v>
      </c>
    </row>
    <row r="39" spans="1:12" ht="12" customHeight="1" x14ac:dyDescent="0.4">
      <c r="A39" s="302"/>
      <c r="B39" s="303"/>
      <c r="C39" s="307"/>
      <c r="D39" s="303"/>
      <c r="E39" s="296"/>
    </row>
    <row r="40" spans="1:12" ht="11.25" customHeight="1" thickBot="1" x14ac:dyDescent="0.45">
      <c r="A40" s="304"/>
      <c r="B40" s="305"/>
      <c r="C40" s="308"/>
      <c r="D40" s="305"/>
      <c r="E40" s="297"/>
    </row>
    <row r="41" spans="1:12" ht="12" customHeight="1" x14ac:dyDescent="0.4"/>
    <row r="42" spans="1:12" ht="29.25" thickBot="1" x14ac:dyDescent="0.45">
      <c r="B42" s="104" t="s">
        <v>19</v>
      </c>
    </row>
    <row r="43" spans="1:12" ht="44.45" customHeight="1" thickBot="1" x14ac:dyDescent="0.45">
      <c r="H43" s="311" t="s">
        <v>41</v>
      </c>
      <c r="I43" s="312"/>
      <c r="L43" s="105" t="s">
        <v>21</v>
      </c>
    </row>
    <row r="44" spans="1:12" ht="39.75" customHeight="1" thickBot="1" x14ac:dyDescent="0.45">
      <c r="B44" s="309" t="s">
        <v>43</v>
      </c>
      <c r="C44" s="310"/>
      <c r="D44" s="106" t="s">
        <v>37</v>
      </c>
      <c r="E44" s="107" t="s">
        <v>14</v>
      </c>
      <c r="F44" s="108" t="s">
        <v>36</v>
      </c>
      <c r="G44" s="26" t="s">
        <v>153</v>
      </c>
      <c r="H44" s="206" t="s">
        <v>154</v>
      </c>
      <c r="I44" s="34" t="s">
        <v>155</v>
      </c>
      <c r="J44" s="109" t="s">
        <v>42</v>
      </c>
      <c r="K44" s="108" t="s">
        <v>105</v>
      </c>
      <c r="L44" s="110" t="s">
        <v>18</v>
      </c>
    </row>
    <row r="45" spans="1:12" ht="21.95" customHeight="1" thickBot="1" x14ac:dyDescent="0.45">
      <c r="B45" s="111" t="s">
        <v>7</v>
      </c>
      <c r="C45" s="112"/>
      <c r="D45" s="113"/>
      <c r="E45" s="113"/>
      <c r="F45" s="113"/>
      <c r="G45" s="113"/>
      <c r="H45" s="113"/>
      <c r="I45" s="113"/>
      <c r="J45" s="30"/>
      <c r="K45" s="30"/>
      <c r="L45" s="31"/>
    </row>
    <row r="46" spans="1:12" ht="21.95" customHeight="1" thickTop="1" x14ac:dyDescent="0.4">
      <c r="B46" s="114"/>
      <c r="C46" s="115" t="s">
        <v>22</v>
      </c>
      <c r="D46" s="116" t="s">
        <v>40</v>
      </c>
      <c r="E46" s="117"/>
      <c r="F46" s="118"/>
      <c r="G46" s="119"/>
      <c r="H46" s="119"/>
      <c r="I46" s="120"/>
      <c r="J46" s="207">
        <f>ROUNDDOWN(SUM(G46:I46)/4*3,-3)</f>
        <v>0</v>
      </c>
      <c r="K46" s="121">
        <f>F46*1000000</f>
        <v>0</v>
      </c>
      <c r="L46" s="122">
        <f>MIN(J46:K46)</f>
        <v>0</v>
      </c>
    </row>
    <row r="47" spans="1:12" ht="21.95" customHeight="1" x14ac:dyDescent="0.4">
      <c r="B47" s="123"/>
      <c r="C47" s="124" t="s">
        <v>23</v>
      </c>
      <c r="D47" s="125" t="s">
        <v>40</v>
      </c>
      <c r="E47" s="45"/>
      <c r="F47" s="46"/>
      <c r="G47" s="47"/>
      <c r="H47" s="47"/>
      <c r="I47" s="126"/>
      <c r="J47" s="208">
        <f t="shared" ref="J47:J58" si="0">ROUNDDOWN(SUM(G47:I47)/4*3,-3)</f>
        <v>0</v>
      </c>
      <c r="K47" s="5">
        <f>F47*300000</f>
        <v>0</v>
      </c>
      <c r="L47" s="127">
        <f t="shared" ref="L47:L58" si="1">MIN(J47:K47)</f>
        <v>0</v>
      </c>
    </row>
    <row r="48" spans="1:12" ht="21.95" customHeight="1" x14ac:dyDescent="0.4">
      <c r="B48" s="123"/>
      <c r="C48" s="124" t="s">
        <v>24</v>
      </c>
      <c r="D48" s="128" t="s">
        <v>40</v>
      </c>
      <c r="E48" s="45"/>
      <c r="F48" s="46"/>
      <c r="G48" s="47"/>
      <c r="H48" s="47"/>
      <c r="I48" s="126"/>
      <c r="J48" s="208">
        <f t="shared" si="0"/>
        <v>0</v>
      </c>
      <c r="K48" s="129">
        <f>F48*300000</f>
        <v>0</v>
      </c>
      <c r="L48" s="127">
        <f t="shared" si="1"/>
        <v>0</v>
      </c>
    </row>
    <row r="49" spans="2:14" ht="21.95" customHeight="1" x14ac:dyDescent="0.4">
      <c r="B49" s="123"/>
      <c r="C49" s="124" t="s">
        <v>17</v>
      </c>
      <c r="D49" s="128" t="s">
        <v>40</v>
      </c>
      <c r="E49" s="45"/>
      <c r="F49" s="46"/>
      <c r="G49" s="47"/>
      <c r="H49" s="47"/>
      <c r="I49" s="126"/>
      <c r="J49" s="208">
        <f t="shared" si="0"/>
        <v>0</v>
      </c>
      <c r="K49" s="5">
        <f t="shared" ref="K49" si="2">F49*1000000</f>
        <v>0</v>
      </c>
      <c r="L49" s="127">
        <f t="shared" si="1"/>
        <v>0</v>
      </c>
    </row>
    <row r="50" spans="2:14" ht="21.95" customHeight="1" x14ac:dyDescent="0.4">
      <c r="B50" s="123"/>
      <c r="C50" s="124" t="s">
        <v>115</v>
      </c>
      <c r="D50" s="128" t="s">
        <v>237</v>
      </c>
      <c r="E50" s="45" t="s">
        <v>241</v>
      </c>
      <c r="F50" s="46">
        <v>20</v>
      </c>
      <c r="G50" s="47">
        <v>2400000</v>
      </c>
      <c r="H50" s="47">
        <v>40000</v>
      </c>
      <c r="I50" s="126">
        <v>320000</v>
      </c>
      <c r="J50" s="208">
        <f>ROUNDDOWN(SUM(G50:I50)/4*3,-3)</f>
        <v>2070000</v>
      </c>
      <c r="K50" s="5">
        <f t="shared" ref="K50:K58" si="3">F50*300000</f>
        <v>6000000</v>
      </c>
      <c r="L50" s="127">
        <f t="shared" si="1"/>
        <v>2070000</v>
      </c>
    </row>
    <row r="51" spans="2:14" ht="21.95" customHeight="1" x14ac:dyDescent="0.4">
      <c r="B51" s="123"/>
      <c r="C51" s="124" t="s">
        <v>116</v>
      </c>
      <c r="D51" s="128" t="s">
        <v>40</v>
      </c>
      <c r="E51" s="45"/>
      <c r="F51" s="46"/>
      <c r="G51" s="47"/>
      <c r="H51" s="47"/>
      <c r="I51" s="126"/>
      <c r="J51" s="208">
        <f t="shared" si="0"/>
        <v>0</v>
      </c>
      <c r="K51" s="5">
        <f t="shared" si="3"/>
        <v>0</v>
      </c>
      <c r="L51" s="127">
        <f t="shared" si="1"/>
        <v>0</v>
      </c>
    </row>
    <row r="52" spans="2:14" ht="21.95" customHeight="1" x14ac:dyDescent="0.4">
      <c r="B52" s="123"/>
      <c r="C52" s="124" t="s">
        <v>1</v>
      </c>
      <c r="D52" s="128" t="s">
        <v>40</v>
      </c>
      <c r="E52" s="45"/>
      <c r="F52" s="46"/>
      <c r="G52" s="47"/>
      <c r="H52" s="47"/>
      <c r="I52" s="126"/>
      <c r="J52" s="208">
        <f t="shared" si="0"/>
        <v>0</v>
      </c>
      <c r="K52" s="5">
        <f t="shared" si="3"/>
        <v>0</v>
      </c>
      <c r="L52" s="127">
        <f t="shared" si="1"/>
        <v>0</v>
      </c>
    </row>
    <row r="53" spans="2:14" ht="21.95" customHeight="1" x14ac:dyDescent="0.4">
      <c r="B53" s="123"/>
      <c r="C53" s="124" t="s">
        <v>1</v>
      </c>
      <c r="D53" s="128" t="s">
        <v>40</v>
      </c>
      <c r="E53" s="45"/>
      <c r="F53" s="46"/>
      <c r="G53" s="47"/>
      <c r="H53" s="47"/>
      <c r="I53" s="126"/>
      <c r="J53" s="208">
        <f t="shared" si="0"/>
        <v>0</v>
      </c>
      <c r="K53" s="5">
        <f t="shared" si="3"/>
        <v>0</v>
      </c>
      <c r="L53" s="127">
        <f t="shared" si="1"/>
        <v>0</v>
      </c>
    </row>
    <row r="54" spans="2:14" ht="21.95" customHeight="1" x14ac:dyDescent="0.4">
      <c r="B54" s="123"/>
      <c r="C54" s="124" t="s">
        <v>1</v>
      </c>
      <c r="D54" s="128" t="s">
        <v>40</v>
      </c>
      <c r="E54" s="45"/>
      <c r="F54" s="46"/>
      <c r="G54" s="47"/>
      <c r="H54" s="47"/>
      <c r="I54" s="126"/>
      <c r="J54" s="208">
        <f t="shared" si="0"/>
        <v>0</v>
      </c>
      <c r="K54" s="5">
        <f t="shared" si="3"/>
        <v>0</v>
      </c>
      <c r="L54" s="127">
        <f t="shared" si="1"/>
        <v>0</v>
      </c>
    </row>
    <row r="55" spans="2:14" ht="21.95" customHeight="1" x14ac:dyDescent="0.4">
      <c r="B55" s="123"/>
      <c r="C55" s="124" t="s">
        <v>1</v>
      </c>
      <c r="D55" s="128" t="s">
        <v>40</v>
      </c>
      <c r="E55" s="45"/>
      <c r="F55" s="46"/>
      <c r="G55" s="47"/>
      <c r="H55" s="47"/>
      <c r="I55" s="126"/>
      <c r="J55" s="208">
        <f t="shared" si="0"/>
        <v>0</v>
      </c>
      <c r="K55" s="5">
        <f t="shared" si="3"/>
        <v>0</v>
      </c>
      <c r="L55" s="127">
        <f t="shared" si="1"/>
        <v>0</v>
      </c>
    </row>
    <row r="56" spans="2:14" ht="21.95" customHeight="1" x14ac:dyDescent="0.4">
      <c r="B56" s="123"/>
      <c r="C56" s="124" t="s">
        <v>11</v>
      </c>
      <c r="D56" s="128" t="s">
        <v>40</v>
      </c>
      <c r="E56" s="45"/>
      <c r="F56" s="46"/>
      <c r="G56" s="47"/>
      <c r="H56" s="47"/>
      <c r="I56" s="126"/>
      <c r="J56" s="208">
        <f t="shared" si="0"/>
        <v>0</v>
      </c>
      <c r="K56" s="5">
        <f t="shared" si="3"/>
        <v>0</v>
      </c>
      <c r="L56" s="127">
        <f t="shared" si="1"/>
        <v>0</v>
      </c>
    </row>
    <row r="57" spans="2:14" ht="21.95" customHeight="1" x14ac:dyDescent="0.4">
      <c r="B57" s="123"/>
      <c r="C57" s="124" t="s">
        <v>12</v>
      </c>
      <c r="D57" s="128" t="s">
        <v>40</v>
      </c>
      <c r="E57" s="45"/>
      <c r="F57" s="46"/>
      <c r="G57" s="47"/>
      <c r="H57" s="47"/>
      <c r="I57" s="126"/>
      <c r="J57" s="208">
        <f t="shared" si="0"/>
        <v>0</v>
      </c>
      <c r="K57" s="5">
        <f t="shared" si="3"/>
        <v>0</v>
      </c>
      <c r="L57" s="127">
        <f t="shared" si="1"/>
        <v>0</v>
      </c>
    </row>
    <row r="58" spans="2:14" ht="21.95" customHeight="1" thickBot="1" x14ac:dyDescent="0.45">
      <c r="B58" s="130"/>
      <c r="C58" s="131" t="s">
        <v>13</v>
      </c>
      <c r="D58" s="132" t="s">
        <v>40</v>
      </c>
      <c r="E58" s="133"/>
      <c r="F58" s="134"/>
      <c r="G58" s="135"/>
      <c r="H58" s="135"/>
      <c r="I58" s="136"/>
      <c r="J58" s="209">
        <f t="shared" si="0"/>
        <v>0</v>
      </c>
      <c r="K58" s="6">
        <f t="shared" si="3"/>
        <v>0</v>
      </c>
      <c r="L58" s="137">
        <f t="shared" si="1"/>
        <v>0</v>
      </c>
    </row>
    <row r="59" spans="2:14" ht="21.95" customHeight="1" thickBot="1" x14ac:dyDescent="0.45">
      <c r="B59" s="138" t="s">
        <v>0</v>
      </c>
      <c r="C59" s="139"/>
      <c r="D59" s="140"/>
      <c r="E59" s="140"/>
      <c r="F59" s="141"/>
      <c r="G59" s="142"/>
      <c r="H59" s="142"/>
      <c r="I59" s="142"/>
      <c r="J59" s="27"/>
      <c r="K59" s="28"/>
      <c r="L59" s="29"/>
    </row>
    <row r="60" spans="2:14" ht="21.95" customHeight="1" thickTop="1" x14ac:dyDescent="0.4">
      <c r="B60" s="201"/>
      <c r="C60" s="143" t="s">
        <v>51</v>
      </c>
      <c r="D60" s="313" t="s">
        <v>40</v>
      </c>
      <c r="E60" s="316"/>
      <c r="F60" s="319" t="s">
        <v>117</v>
      </c>
      <c r="G60" s="322"/>
      <c r="H60" s="325"/>
      <c r="I60" s="316"/>
      <c r="J60" s="328">
        <f t="shared" ref="J60" si="4">ROUNDDOWN(SUM(G60:I60)/4*3,0)</f>
        <v>0</v>
      </c>
      <c r="K60" s="331" t="str">
        <f>IF(C60="（契約方法を選択する）", 0, IF(OR(C61="", C62="", C62="ケアプランデータ連携システムのデータ連携について選択"), "条件が不正です", IF(AND(C60="職員数に応じて必要なライセンス数が変動するもの", C61="（職員数をプルダウンから選択）"), "条件が不正です", IF(C60="職員数に応じて必要なライセンス数が変動しないもの", 2500000 + IF(C62="5事業所以上と連携する", 50000, 0), IF(C60="職員数に応じて必要なライセンス数が変動するもの", IF(C61="１名以上10名以下", 1000000, IF(C61="11名以上20名以下", 1500000, IF(C61="21名以上30名以下", 2000000, IF(C61="31名以上", 2500000, "条件が不正です")))) + IF(C62="5事業所以上と連携する", 50000, 0), "条件が不正です")))))</f>
        <v>条件が不正です</v>
      </c>
      <c r="L60" s="334">
        <f>MIN(J60:K60)</f>
        <v>0</v>
      </c>
      <c r="N60" s="210"/>
    </row>
    <row r="61" spans="2:14" ht="21.95" customHeight="1" x14ac:dyDescent="0.4">
      <c r="B61" s="337"/>
      <c r="C61" s="144" t="s">
        <v>48</v>
      </c>
      <c r="D61" s="314"/>
      <c r="E61" s="317"/>
      <c r="F61" s="320"/>
      <c r="G61" s="323"/>
      <c r="H61" s="326"/>
      <c r="I61" s="317"/>
      <c r="J61" s="329"/>
      <c r="K61" s="332"/>
      <c r="L61" s="335"/>
    </row>
    <row r="62" spans="2:14" ht="22.5" customHeight="1" thickBot="1" x14ac:dyDescent="0.45">
      <c r="B62" s="338"/>
      <c r="C62" s="211" t="s">
        <v>156</v>
      </c>
      <c r="D62" s="315"/>
      <c r="E62" s="318"/>
      <c r="F62" s="321"/>
      <c r="G62" s="324"/>
      <c r="H62" s="327"/>
      <c r="I62" s="318"/>
      <c r="J62" s="330"/>
      <c r="K62" s="333"/>
      <c r="L62" s="336"/>
    </row>
    <row r="63" spans="2:14" ht="21" customHeight="1" thickBot="1" x14ac:dyDescent="0.45">
      <c r="B63" s="145" t="s">
        <v>10</v>
      </c>
      <c r="C63" s="146"/>
      <c r="D63" s="147"/>
      <c r="E63" s="147"/>
      <c r="F63" s="148"/>
      <c r="G63" s="149"/>
      <c r="H63" s="150"/>
      <c r="I63" s="150"/>
      <c r="J63" s="42"/>
      <c r="K63" s="41"/>
      <c r="L63" s="43"/>
    </row>
    <row r="64" spans="2:14" ht="21.6" customHeight="1" thickTop="1" x14ac:dyDescent="0.4">
      <c r="B64" s="151"/>
      <c r="C64" s="115" t="s">
        <v>2</v>
      </c>
      <c r="D64" s="152" t="s">
        <v>40</v>
      </c>
      <c r="E64" s="117"/>
      <c r="F64" s="118"/>
      <c r="G64" s="120"/>
      <c r="H64" s="153" t="s">
        <v>157</v>
      </c>
      <c r="I64" s="154" t="s">
        <v>157</v>
      </c>
      <c r="J64" s="1">
        <f>ROUNDDOWN(SUM(G64:I64)/4*3,-3)</f>
        <v>0</v>
      </c>
      <c r="K64" s="2">
        <f t="shared" ref="K64:K70" si="5">F64*1000000</f>
        <v>0</v>
      </c>
      <c r="L64" s="212">
        <f t="shared" ref="L64:L70" si="6">MIN(J64:K64)</f>
        <v>0</v>
      </c>
    </row>
    <row r="65" spans="2:12" ht="33" x14ac:dyDescent="0.4">
      <c r="B65" s="151"/>
      <c r="C65" s="124" t="s">
        <v>3</v>
      </c>
      <c r="D65" s="128" t="s">
        <v>40</v>
      </c>
      <c r="E65" s="45"/>
      <c r="F65" s="46"/>
      <c r="G65" s="126"/>
      <c r="H65" s="155" t="s">
        <v>157</v>
      </c>
      <c r="I65" s="156" t="s">
        <v>157</v>
      </c>
      <c r="J65" s="4">
        <f t="shared" ref="J65:J70" si="7">ROUNDDOWN(SUM(G65:I65)/4*3,-3)</f>
        <v>0</v>
      </c>
      <c r="K65" s="5">
        <f t="shared" si="5"/>
        <v>0</v>
      </c>
      <c r="L65" s="19">
        <f t="shared" si="6"/>
        <v>0</v>
      </c>
    </row>
    <row r="66" spans="2:12" ht="33" x14ac:dyDescent="0.4">
      <c r="B66" s="151"/>
      <c r="C66" s="124" t="s">
        <v>4</v>
      </c>
      <c r="D66" s="128" t="s">
        <v>40</v>
      </c>
      <c r="E66" s="45"/>
      <c r="F66" s="46"/>
      <c r="G66" s="126"/>
      <c r="H66" s="155" t="s">
        <v>157</v>
      </c>
      <c r="I66" s="156" t="s">
        <v>157</v>
      </c>
      <c r="J66" s="4">
        <f t="shared" si="7"/>
        <v>0</v>
      </c>
      <c r="K66" s="5">
        <f t="shared" si="5"/>
        <v>0</v>
      </c>
      <c r="L66" s="19">
        <f t="shared" si="6"/>
        <v>0</v>
      </c>
    </row>
    <row r="67" spans="2:12" ht="42.75" customHeight="1" x14ac:dyDescent="0.4">
      <c r="B67" s="151"/>
      <c r="C67" s="124" t="s">
        <v>118</v>
      </c>
      <c r="D67" s="128" t="s">
        <v>40</v>
      </c>
      <c r="E67" s="45"/>
      <c r="F67" s="46"/>
      <c r="G67" s="126"/>
      <c r="H67" s="155" t="s">
        <v>157</v>
      </c>
      <c r="I67" s="156" t="s">
        <v>157</v>
      </c>
      <c r="J67" s="4">
        <f t="shared" si="7"/>
        <v>0</v>
      </c>
      <c r="K67" s="5">
        <f t="shared" si="5"/>
        <v>0</v>
      </c>
      <c r="L67" s="19">
        <f t="shared" si="6"/>
        <v>0</v>
      </c>
    </row>
    <row r="68" spans="2:12" ht="21.95" customHeight="1" x14ac:dyDescent="0.4">
      <c r="B68" s="151"/>
      <c r="C68" s="124" t="s">
        <v>5</v>
      </c>
      <c r="D68" s="128" t="s">
        <v>40</v>
      </c>
      <c r="E68" s="45"/>
      <c r="F68" s="46"/>
      <c r="G68" s="126"/>
      <c r="H68" s="155" t="s">
        <v>157</v>
      </c>
      <c r="I68" s="156" t="s">
        <v>157</v>
      </c>
      <c r="J68" s="4">
        <f t="shared" si="7"/>
        <v>0</v>
      </c>
      <c r="K68" s="5">
        <f t="shared" si="5"/>
        <v>0</v>
      </c>
      <c r="L68" s="19">
        <f t="shared" si="6"/>
        <v>0</v>
      </c>
    </row>
    <row r="69" spans="2:12" ht="21.95" customHeight="1" x14ac:dyDescent="0.4">
      <c r="B69" s="151"/>
      <c r="C69" s="124" t="s">
        <v>6</v>
      </c>
      <c r="D69" s="128" t="s">
        <v>40</v>
      </c>
      <c r="E69" s="45"/>
      <c r="F69" s="46"/>
      <c r="G69" s="126"/>
      <c r="H69" s="155" t="s">
        <v>157</v>
      </c>
      <c r="I69" s="156" t="s">
        <v>157</v>
      </c>
      <c r="J69" s="4">
        <f t="shared" si="7"/>
        <v>0</v>
      </c>
      <c r="K69" s="5">
        <f t="shared" si="5"/>
        <v>0</v>
      </c>
      <c r="L69" s="19">
        <f t="shared" si="6"/>
        <v>0</v>
      </c>
    </row>
    <row r="70" spans="2:12" ht="21.95" customHeight="1" thickBot="1" x14ac:dyDescent="0.45">
      <c r="B70" s="157"/>
      <c r="C70" s="131" t="s">
        <v>8</v>
      </c>
      <c r="D70" s="132" t="s">
        <v>40</v>
      </c>
      <c r="E70" s="133"/>
      <c r="F70" s="134"/>
      <c r="G70" s="136"/>
      <c r="H70" s="158" t="s">
        <v>157</v>
      </c>
      <c r="I70" s="159" t="s">
        <v>157</v>
      </c>
      <c r="J70" s="213">
        <f t="shared" si="7"/>
        <v>0</v>
      </c>
      <c r="K70" s="6">
        <f t="shared" si="5"/>
        <v>0</v>
      </c>
      <c r="L70" s="20">
        <f t="shared" si="6"/>
        <v>0</v>
      </c>
    </row>
    <row r="71" spans="2:12" ht="36" customHeight="1" thickTop="1" thickBot="1" x14ac:dyDescent="0.45">
      <c r="B71" s="160" t="s">
        <v>9</v>
      </c>
      <c r="C71" s="161"/>
      <c r="D71" s="161"/>
      <c r="E71" s="162"/>
      <c r="F71" s="162"/>
      <c r="G71" s="163">
        <f>SUBTOTAL(9,G46:G58,G60:G61,G64:G70)</f>
        <v>2400000</v>
      </c>
      <c r="H71" s="164"/>
      <c r="I71" s="164"/>
      <c r="J71" s="214"/>
      <c r="K71" s="165"/>
      <c r="L71" s="166">
        <f>ROUNDDOWN((SUBTOTAL(9,L46:L58,L60:L61,L64:L70)),-3)</f>
        <v>2070000</v>
      </c>
    </row>
    <row r="72" spans="2:12" x14ac:dyDescent="0.4">
      <c r="L72" s="167"/>
    </row>
    <row r="73" spans="2:12" x14ac:dyDescent="0.4">
      <c r="L73" s="167"/>
    </row>
    <row r="74" spans="2:12" ht="27.6" customHeight="1" thickBot="1" x14ac:dyDescent="0.45">
      <c r="B74" s="104" t="s">
        <v>20</v>
      </c>
      <c r="C74" s="168"/>
      <c r="D74" s="168"/>
    </row>
    <row r="75" spans="2:12" ht="41.45" customHeight="1" thickBot="1" x14ac:dyDescent="0.45">
      <c r="H75" s="311" t="s">
        <v>41</v>
      </c>
      <c r="I75" s="312"/>
      <c r="L75" s="105" t="s">
        <v>21</v>
      </c>
    </row>
    <row r="76" spans="2:12" ht="45.75" customHeight="1" thickBot="1" x14ac:dyDescent="0.45">
      <c r="B76" s="309" t="s">
        <v>43</v>
      </c>
      <c r="C76" s="310"/>
      <c r="D76" s="200" t="s">
        <v>37</v>
      </c>
      <c r="E76" s="169" t="s">
        <v>14</v>
      </c>
      <c r="F76" s="170" t="s">
        <v>36</v>
      </c>
      <c r="G76" s="26" t="s">
        <v>153</v>
      </c>
      <c r="H76" s="206" t="s">
        <v>154</v>
      </c>
      <c r="I76" s="34" t="s">
        <v>155</v>
      </c>
      <c r="J76" s="109" t="s">
        <v>42</v>
      </c>
      <c r="K76" s="171" t="s">
        <v>105</v>
      </c>
      <c r="L76" s="172" t="s">
        <v>18</v>
      </c>
    </row>
    <row r="77" spans="2:12" ht="30" customHeight="1" thickTop="1" thickBot="1" x14ac:dyDescent="0.45">
      <c r="B77" s="173" t="s">
        <v>158</v>
      </c>
      <c r="C77" s="174"/>
      <c r="D77" s="175" t="s">
        <v>40</v>
      </c>
      <c r="E77" s="176"/>
      <c r="F77" s="177" t="s">
        <v>119</v>
      </c>
      <c r="G77" s="215"/>
      <c r="H77" s="346"/>
      <c r="I77" s="346"/>
      <c r="J77" s="216"/>
      <c r="K77" s="217"/>
      <c r="L77" s="218"/>
    </row>
    <row r="78" spans="2:12" ht="30" customHeight="1" thickTop="1" thickBot="1" x14ac:dyDescent="0.45">
      <c r="B78" s="178" t="s">
        <v>159</v>
      </c>
      <c r="C78" s="179"/>
      <c r="D78" s="180"/>
      <c r="E78" s="180"/>
      <c r="F78" s="33"/>
      <c r="G78" s="180"/>
      <c r="H78" s="347"/>
      <c r="I78" s="349"/>
      <c r="J78" s="219"/>
      <c r="K78" s="36"/>
      <c r="L78" s="220"/>
    </row>
    <row r="79" spans="2:12" ht="30" customHeight="1" thickTop="1" x14ac:dyDescent="0.4">
      <c r="B79" s="32"/>
      <c r="C79" s="181" t="s">
        <v>160</v>
      </c>
      <c r="D79" s="182" t="s">
        <v>40</v>
      </c>
      <c r="E79" s="183"/>
      <c r="F79" s="183"/>
      <c r="G79" s="221"/>
      <c r="H79" s="347"/>
      <c r="I79" s="347"/>
      <c r="J79" s="222"/>
      <c r="K79" s="35"/>
      <c r="L79" s="38"/>
    </row>
    <row r="80" spans="2:12" ht="30" customHeight="1" x14ac:dyDescent="0.4">
      <c r="B80" s="32"/>
      <c r="C80" s="184" t="s">
        <v>160</v>
      </c>
      <c r="D80" s="185" t="s">
        <v>40</v>
      </c>
      <c r="E80" s="74"/>
      <c r="F80" s="74"/>
      <c r="G80" s="223"/>
      <c r="H80" s="347"/>
      <c r="I80" s="347"/>
      <c r="J80" s="222"/>
      <c r="K80" s="35"/>
      <c r="L80" s="38"/>
    </row>
    <row r="81" spans="2:12" ht="30" customHeight="1" x14ac:dyDescent="0.4">
      <c r="B81" s="32"/>
      <c r="C81" s="184" t="s">
        <v>160</v>
      </c>
      <c r="D81" s="185" t="s">
        <v>40</v>
      </c>
      <c r="E81" s="74"/>
      <c r="F81" s="74"/>
      <c r="G81" s="223"/>
      <c r="H81" s="347"/>
      <c r="I81" s="347"/>
      <c r="J81" s="222"/>
      <c r="K81" s="35"/>
      <c r="L81" s="38"/>
    </row>
    <row r="82" spans="2:12" ht="30" customHeight="1" x14ac:dyDescent="0.4">
      <c r="B82" s="32"/>
      <c r="C82" s="184" t="s">
        <v>160</v>
      </c>
      <c r="D82" s="185" t="s">
        <v>40</v>
      </c>
      <c r="E82" s="74"/>
      <c r="F82" s="74"/>
      <c r="G82" s="223"/>
      <c r="H82" s="347"/>
      <c r="I82" s="347"/>
      <c r="J82" s="222"/>
      <c r="K82" s="35"/>
      <c r="L82" s="38"/>
    </row>
    <row r="83" spans="2:12" ht="30" customHeight="1" x14ac:dyDescent="0.4">
      <c r="B83" s="32"/>
      <c r="C83" s="184" t="s">
        <v>160</v>
      </c>
      <c r="D83" s="185" t="s">
        <v>40</v>
      </c>
      <c r="E83" s="74"/>
      <c r="F83" s="74"/>
      <c r="G83" s="223"/>
      <c r="H83" s="347"/>
      <c r="I83" s="347"/>
      <c r="J83" s="222"/>
      <c r="K83" s="35"/>
      <c r="L83" s="38"/>
    </row>
    <row r="84" spans="2:12" ht="30" customHeight="1" x14ac:dyDescent="0.4">
      <c r="B84" s="32"/>
      <c r="C84" s="184" t="s">
        <v>160</v>
      </c>
      <c r="D84" s="185" t="s">
        <v>40</v>
      </c>
      <c r="E84" s="74"/>
      <c r="F84" s="74"/>
      <c r="G84" s="223"/>
      <c r="H84" s="347"/>
      <c r="I84" s="347"/>
      <c r="J84" s="222"/>
      <c r="K84" s="35"/>
      <c r="L84" s="38"/>
    </row>
    <row r="85" spans="2:12" ht="30" customHeight="1" x14ac:dyDescent="0.4">
      <c r="B85" s="32"/>
      <c r="C85" s="186" t="s">
        <v>160</v>
      </c>
      <c r="D85" s="187" t="s">
        <v>40</v>
      </c>
      <c r="E85" s="57"/>
      <c r="F85" s="57"/>
      <c r="G85" s="224"/>
      <c r="H85" s="347"/>
      <c r="I85" s="347"/>
      <c r="J85" s="225"/>
      <c r="K85" s="36"/>
      <c r="L85" s="39"/>
    </row>
    <row r="86" spans="2:12" ht="30" customHeight="1" thickBot="1" x14ac:dyDescent="0.45">
      <c r="B86" s="32"/>
      <c r="C86" s="188" t="s">
        <v>160</v>
      </c>
      <c r="D86" s="189" t="s">
        <v>40</v>
      </c>
      <c r="E86" s="190"/>
      <c r="F86" s="190"/>
      <c r="G86" s="226"/>
      <c r="H86" s="348"/>
      <c r="I86" s="348"/>
      <c r="J86" s="227"/>
      <c r="K86" s="37"/>
      <c r="L86" s="191"/>
    </row>
    <row r="87" spans="2:12" ht="30.75" customHeight="1" thickTop="1" thickBot="1" x14ac:dyDescent="0.45">
      <c r="B87" s="192" t="s">
        <v>9</v>
      </c>
      <c r="C87" s="193"/>
      <c r="D87" s="161"/>
      <c r="E87" s="162"/>
      <c r="F87" s="12"/>
      <c r="G87" s="163">
        <f>SUBTOTAL(9,G77,G79:G86)</f>
        <v>0</v>
      </c>
      <c r="H87" s="12">
        <f>H77</f>
        <v>0</v>
      </c>
      <c r="I87" s="12">
        <f>I77</f>
        <v>0</v>
      </c>
      <c r="J87" s="11">
        <f>ROUNDDOWN(SUM(G87:I87)/4*3,-3)</f>
        <v>0</v>
      </c>
      <c r="K87" s="195">
        <v>10000000</v>
      </c>
      <c r="L87" s="166">
        <f>MIN(J87:K87)</f>
        <v>0</v>
      </c>
    </row>
    <row r="90" spans="2:12" ht="27.6" customHeight="1" thickBot="1" x14ac:dyDescent="0.45">
      <c r="B90" s="104" t="s">
        <v>55</v>
      </c>
      <c r="C90" s="168"/>
      <c r="D90" s="168"/>
    </row>
    <row r="91" spans="2:12" ht="37.9" customHeight="1" thickTop="1" thickBot="1" x14ac:dyDescent="0.45">
      <c r="K91" s="228" t="s">
        <v>161</v>
      </c>
      <c r="L91" s="229"/>
    </row>
    <row r="92" spans="2:12" ht="30" customHeight="1" thickTop="1" thickBot="1" x14ac:dyDescent="0.45">
      <c r="B92" s="350" t="s">
        <v>60</v>
      </c>
      <c r="C92" s="351"/>
      <c r="D92" s="230" t="s">
        <v>37</v>
      </c>
      <c r="E92" s="107" t="s">
        <v>53</v>
      </c>
      <c r="F92" s="108" t="s">
        <v>54</v>
      </c>
      <c r="G92" s="196" t="s">
        <v>42</v>
      </c>
      <c r="H92" s="171" t="s">
        <v>105</v>
      </c>
      <c r="I92" s="172" t="s">
        <v>18</v>
      </c>
      <c r="K92" s="231" t="s">
        <v>162</v>
      </c>
      <c r="L92" s="232"/>
    </row>
    <row r="93" spans="2:12" ht="25.15" customHeight="1" thickTop="1" x14ac:dyDescent="0.4">
      <c r="B93" s="233" t="s">
        <v>85</v>
      </c>
      <c r="C93" s="234"/>
      <c r="D93" s="352" t="s">
        <v>40</v>
      </c>
      <c r="E93" s="355"/>
      <c r="F93" s="358"/>
      <c r="G93" s="361">
        <f>ROUNDDOWN(F93/4*3,-3)</f>
        <v>0</v>
      </c>
      <c r="H93" s="364">
        <v>450000</v>
      </c>
      <c r="I93" s="367">
        <f>MIN(G93,H93)</f>
        <v>0</v>
      </c>
      <c r="K93" s="339">
        <f>L71+L87+I96</f>
        <v>2070000</v>
      </c>
      <c r="L93" s="340"/>
    </row>
    <row r="94" spans="2:12" ht="25.15" customHeight="1" x14ac:dyDescent="0.4">
      <c r="B94" s="235" t="s">
        <v>86</v>
      </c>
      <c r="C94" s="236"/>
      <c r="D94" s="353"/>
      <c r="E94" s="356"/>
      <c r="F94" s="359"/>
      <c r="G94" s="362"/>
      <c r="H94" s="365"/>
      <c r="I94" s="368"/>
      <c r="K94" s="341"/>
      <c r="L94" s="340"/>
    </row>
    <row r="95" spans="2:12" ht="25.15" customHeight="1" thickBot="1" x14ac:dyDescent="0.45">
      <c r="B95" s="237" t="s">
        <v>87</v>
      </c>
      <c r="C95" s="238"/>
      <c r="D95" s="354"/>
      <c r="E95" s="357"/>
      <c r="F95" s="360"/>
      <c r="G95" s="363"/>
      <c r="H95" s="366"/>
      <c r="I95" s="368"/>
      <c r="K95" s="341"/>
      <c r="L95" s="340"/>
    </row>
    <row r="96" spans="2:12" ht="31.5" customHeight="1" thickTop="1" thickBot="1" x14ac:dyDescent="0.45">
      <c r="B96" s="344" t="s">
        <v>9</v>
      </c>
      <c r="C96" s="345"/>
      <c r="D96" s="162"/>
      <c r="E96" s="162"/>
      <c r="F96" s="239">
        <f>F93</f>
        <v>0</v>
      </c>
      <c r="G96" s="194"/>
      <c r="H96" s="197"/>
      <c r="I96" s="166">
        <f>I93</f>
        <v>0</v>
      </c>
      <c r="K96" s="342"/>
      <c r="L96" s="343"/>
    </row>
  </sheetData>
  <mergeCells count="31">
    <mergeCell ref="K93:L96"/>
    <mergeCell ref="B96:C96"/>
    <mergeCell ref="H77:H86"/>
    <mergeCell ref="I77:I86"/>
    <mergeCell ref="B92:C92"/>
    <mergeCell ref="D93:D95"/>
    <mergeCell ref="E93:E95"/>
    <mergeCell ref="F93:F95"/>
    <mergeCell ref="G93:G95"/>
    <mergeCell ref="H93:H95"/>
    <mergeCell ref="I93:I95"/>
    <mergeCell ref="J60:J62"/>
    <mergeCell ref="K60:K62"/>
    <mergeCell ref="L60:L62"/>
    <mergeCell ref="B61:B62"/>
    <mergeCell ref="H75:I75"/>
    <mergeCell ref="B76:C76"/>
    <mergeCell ref="H43:I43"/>
    <mergeCell ref="B44:C44"/>
    <mergeCell ref="D60:D62"/>
    <mergeCell ref="E60:E62"/>
    <mergeCell ref="F60:F62"/>
    <mergeCell ref="G60:G62"/>
    <mergeCell ref="H60:H62"/>
    <mergeCell ref="I60:I62"/>
    <mergeCell ref="E38:E40"/>
    <mergeCell ref="B30:C30"/>
    <mergeCell ref="B33:C33"/>
    <mergeCell ref="A38:B40"/>
    <mergeCell ref="C38:C40"/>
    <mergeCell ref="D38:D40"/>
  </mergeCells>
  <phoneticPr fontId="2"/>
  <conditionalFormatting sqref="C62">
    <cfRule type="expression" dxfId="159" priority="10">
      <formula>$E$38="介護予防認知症対応型共同生活介護"</formula>
    </cfRule>
    <cfRule type="expression" dxfId="158" priority="11">
      <formula>$E$38="介護予防特定施設入居者生活介護"</formula>
    </cfRule>
    <cfRule type="expression" dxfId="157" priority="12">
      <formula>$E$38="介護医療院"</formula>
    </cfRule>
    <cfRule type="expression" dxfId="156" priority="13">
      <formula>$E$38="軽費老人ホーム"</formula>
    </cfRule>
    <cfRule type="expression" dxfId="155" priority="14">
      <formula>$E$38="養護老人ホーム"</formula>
    </cfRule>
    <cfRule type="expression" dxfId="154" priority="15">
      <formula>$E$38="複合型サービス（看護小規模多機能型居宅介護）"</formula>
    </cfRule>
    <cfRule type="expression" dxfId="153" priority="16">
      <formula>$E$38="認知症対応型共同生活介護"</formula>
    </cfRule>
    <cfRule type="expression" dxfId="152" priority="17">
      <formula>$E$38="地域密着型特定施設入居者生活介護"</formula>
    </cfRule>
    <cfRule type="expression" dxfId="151" priority="18">
      <formula>$E$38="特定施設入居者生活介護"</formula>
    </cfRule>
    <cfRule type="expression" dxfId="150" priority="19">
      <formula>$E$38="介護老人保健施設"</formula>
    </cfRule>
    <cfRule type="expression" dxfId="149" priority="20">
      <formula>$E$38="介護老人福祉施設"</formula>
    </cfRule>
  </conditionalFormatting>
  <conditionalFormatting sqref="C61">
    <cfRule type="expression" dxfId="148" priority="9">
      <formula>$C$60="職員数に応じて必要なライセンス数が変動しないもの"</formula>
    </cfRule>
  </conditionalFormatting>
  <conditionalFormatting sqref="F79">
    <cfRule type="expression" dxfId="147" priority="8">
      <formula>$C$79="介護業務支援"</formula>
    </cfRule>
  </conditionalFormatting>
  <conditionalFormatting sqref="F80">
    <cfRule type="expression" dxfId="146" priority="7">
      <formula>$C$80="介護業務支援"</formula>
    </cfRule>
  </conditionalFormatting>
  <conditionalFormatting sqref="F81">
    <cfRule type="expression" dxfId="145" priority="6">
      <formula>$C$81="介護業務支援"</formula>
    </cfRule>
  </conditionalFormatting>
  <conditionalFormatting sqref="F82">
    <cfRule type="expression" dxfId="144" priority="5">
      <formula>$C$82="介護業務支援"</formula>
    </cfRule>
  </conditionalFormatting>
  <conditionalFormatting sqref="F83">
    <cfRule type="expression" dxfId="143" priority="4">
      <formula>$C$83="介護業務支援"</formula>
    </cfRule>
  </conditionalFormatting>
  <conditionalFormatting sqref="F84">
    <cfRule type="expression" dxfId="142" priority="3">
      <formula>$C$84="介護業務支援"</formula>
    </cfRule>
  </conditionalFormatting>
  <conditionalFormatting sqref="F85">
    <cfRule type="expression" dxfId="141" priority="2">
      <formula>$C$85="介護業務支援"</formula>
    </cfRule>
  </conditionalFormatting>
  <conditionalFormatting sqref="F86">
    <cfRule type="expression" dxfId="140" priority="1">
      <formula>$C$86="介護業務支援"</formula>
    </cfRule>
  </conditionalFormatting>
  <dataValidations count="2">
    <dataValidation type="whole" allowBlank="1" showInputMessage="1" showErrorMessage="1" sqref="F79:F86 F64:F70 F46:F58" xr:uid="{ED9AE982-8826-4E03-A981-A5D4ADB6C6C4}">
      <formula1>1</formula1>
      <formula2>1000</formula2>
    </dataValidation>
    <dataValidation type="whole" operator="greaterThanOrEqual" allowBlank="1" showInputMessage="1" showErrorMessage="1" sqref="F93:F95" xr:uid="{C430F88F-C7A0-4A04-BD34-623ECA73851E}">
      <formula1>1</formula1>
    </dataValidation>
  </dataValidations>
  <pageMargins left="0.25" right="0.25" top="0.75" bottom="0.75" header="0.3" footer="0.3"/>
  <pageSetup paperSize="9" scale="45" fitToHeight="0" orientation="landscape" r:id="rId1"/>
  <rowBreaks count="1" manualBreakCount="1">
    <brk id="71" max="12" man="1"/>
  </rowBreaks>
  <drawing r:id="rId2"/>
  <extLst>
    <ext xmlns:x14="http://schemas.microsoft.com/office/spreadsheetml/2009/9/main" uri="{CCE6A557-97BC-4b89-ADB6-D9C93CAAB3DF}">
      <x14:dataValidations xmlns:xm="http://schemas.microsoft.com/office/excel/2006/main" count="7">
        <x14:dataValidation type="list" allowBlank="1" showInputMessage="1" showErrorMessage="1" xr:uid="{4927BE56-F4AB-4E00-82BD-82C96F11CEAF}">
          <x14:formula1>
            <xm:f>さわらないでください。!$D$3:$D$5</xm:f>
          </x14:formula1>
          <xm:sqref>C60</xm:sqref>
        </x14:dataValidation>
        <x14:dataValidation type="list" allowBlank="1" showInputMessage="1" showErrorMessage="1" xr:uid="{0ACF09A8-DFEE-41D9-8E4A-99BC34E620D0}">
          <x14:formula1>
            <xm:f>さわらないでください。!$E$3:$E$7</xm:f>
          </x14:formula1>
          <xm:sqref>C61</xm:sqref>
        </x14:dataValidation>
        <x14:dataValidation type="list" allowBlank="1" showInputMessage="1" showErrorMessage="1" xr:uid="{B8BFDE61-0C29-48D7-9CE8-194FE4B0A8F3}">
          <x14:formula1>
            <xm:f>さわらないでください。!$G$3:$G$5</xm:f>
          </x14:formula1>
          <xm:sqref>B30 B33</xm:sqref>
        </x14:dataValidation>
        <x14:dataValidation type="list" allowBlank="1" showInputMessage="1" showErrorMessage="1" xr:uid="{5AB50E86-6833-4107-A9B2-9B155E07E642}">
          <x14:formula1>
            <xm:f>さわらないでください。!$H$3:$H$4</xm:f>
          </x14:formula1>
          <xm:sqref>D93:D95 D64:D70 D79:D86 D77 D60:D61 D46:D58</xm:sqref>
        </x14:dataValidation>
        <x14:dataValidation type="list" allowBlank="1" showInputMessage="1" showErrorMessage="1" xr:uid="{7156F97E-FA7C-4E11-ABEB-678756902AB8}">
          <x14:formula1>
            <xm:f>さわらないでください。!$F$3:$F$4</xm:f>
          </x14:formula1>
          <xm:sqref>C62</xm:sqref>
        </x14:dataValidation>
        <x14:dataValidation type="list" allowBlank="1" showInputMessage="1" showErrorMessage="1" xr:uid="{A35E21DF-E89F-4A9E-8D5A-ECCEE70E83E7}">
          <x14:formula1>
            <xm:f>さわらないでください。!$K$3:$K$56</xm:f>
          </x14:formula1>
          <xm:sqref>E38:E40</xm:sqref>
        </x14:dataValidation>
        <x14:dataValidation type="list" allowBlank="1" showInputMessage="1" showErrorMessage="1" xr:uid="{6735339B-F264-47BC-A358-8058CC9F7522}">
          <x14:formula1>
            <xm:f>さわらないでください。!$C$3:$C$13</xm:f>
          </x14:formula1>
          <xm:sqref>C79:C86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853200-4261-47BB-A21E-1CE78EABF052}">
  <sheetPr>
    <tabColor rgb="FFCCFFFF"/>
    <pageSetUpPr fitToPage="1"/>
  </sheetPr>
  <dimension ref="B19:I44"/>
  <sheetViews>
    <sheetView showGridLines="0" view="pageBreakPreview" topLeftCell="A13" zoomScale="70" zoomScaleNormal="85" zoomScaleSheetLayoutView="70" workbookViewId="0">
      <selection activeCell="P14" sqref="P14"/>
    </sheetView>
  </sheetViews>
  <sheetFormatPr defaultColWidth="8.75" defaultRowHeight="15.75" x14ac:dyDescent="0.4"/>
  <cols>
    <col min="1" max="1" width="3.25" style="17" customWidth="1"/>
    <col min="2" max="2" width="25.375" style="17" customWidth="1"/>
    <col min="3" max="3" width="16.5" style="17" customWidth="1"/>
    <col min="4" max="4" width="17.5" style="17" customWidth="1"/>
    <col min="5" max="5" width="27.75" style="17" customWidth="1"/>
    <col min="6" max="6" width="19.875" style="17" customWidth="1"/>
    <col min="7" max="7" width="29.625" style="17" customWidth="1"/>
    <col min="8" max="8" width="18.75" style="17" customWidth="1"/>
    <col min="9" max="9" width="24.125" style="17" customWidth="1"/>
    <col min="10" max="10" width="5" style="17" customWidth="1"/>
    <col min="11" max="16384" width="8.75" style="17"/>
  </cols>
  <sheetData>
    <row r="19" spans="2:5" ht="28.5" x14ac:dyDescent="0.4">
      <c r="B19" s="16" t="s">
        <v>163</v>
      </c>
      <c r="C19" s="16"/>
      <c r="D19" s="16"/>
    </row>
    <row r="20" spans="2:5" ht="28.5" customHeight="1" x14ac:dyDescent="0.4">
      <c r="B20" s="369" t="s">
        <v>164</v>
      </c>
      <c r="C20" s="369"/>
      <c r="D20" s="369"/>
      <c r="E20" s="369"/>
    </row>
    <row r="21" spans="2:5" ht="23.25" customHeight="1" x14ac:dyDescent="0.4">
      <c r="B21" s="369"/>
      <c r="C21" s="369"/>
      <c r="D21" s="369"/>
      <c r="E21" s="369"/>
    </row>
    <row r="22" spans="2:5" ht="20.25" thickBot="1" x14ac:dyDescent="0.45">
      <c r="B22" s="17" t="s">
        <v>165</v>
      </c>
      <c r="E22" s="40"/>
    </row>
    <row r="23" spans="2:5" ht="32.25" thickBot="1" x14ac:dyDescent="0.45">
      <c r="B23" s="7" t="s">
        <v>44</v>
      </c>
      <c r="C23" s="8" t="s">
        <v>37</v>
      </c>
      <c r="D23" s="13" t="s">
        <v>166</v>
      </c>
      <c r="E23" s="199" t="s">
        <v>167</v>
      </c>
    </row>
    <row r="24" spans="2:5" ht="31.5" x14ac:dyDescent="0.4">
      <c r="B24" s="58" t="s">
        <v>115</v>
      </c>
      <c r="C24" s="59" t="s">
        <v>237</v>
      </c>
      <c r="D24" s="60" t="s">
        <v>273</v>
      </c>
      <c r="E24" s="61">
        <v>40000</v>
      </c>
    </row>
    <row r="25" spans="2:5" ht="31.5" x14ac:dyDescent="0.4">
      <c r="B25" s="58" t="s">
        <v>49</v>
      </c>
      <c r="C25" s="59" t="s">
        <v>40</v>
      </c>
      <c r="D25" s="62"/>
      <c r="E25" s="63"/>
    </row>
    <row r="26" spans="2:5" ht="31.5" x14ac:dyDescent="0.4">
      <c r="B26" s="64" t="s">
        <v>49</v>
      </c>
      <c r="C26" s="65" t="s">
        <v>40</v>
      </c>
      <c r="D26" s="66"/>
      <c r="E26" s="67"/>
    </row>
    <row r="27" spans="2:5" ht="31.5" x14ac:dyDescent="0.4">
      <c r="B27" s="64" t="s">
        <v>49</v>
      </c>
      <c r="C27" s="65" t="s">
        <v>40</v>
      </c>
      <c r="D27" s="66"/>
      <c r="E27" s="67"/>
    </row>
    <row r="28" spans="2:5" ht="32.25" thickBot="1" x14ac:dyDescent="0.45">
      <c r="B28" s="64" t="s">
        <v>49</v>
      </c>
      <c r="C28" s="65" t="s">
        <v>40</v>
      </c>
      <c r="D28" s="66"/>
      <c r="E28" s="67"/>
    </row>
    <row r="29" spans="2:5" ht="16.5" thickBot="1" x14ac:dyDescent="0.45">
      <c r="B29" s="21" t="s">
        <v>9</v>
      </c>
      <c r="C29" s="11"/>
      <c r="D29" s="22"/>
      <c r="E29" s="23">
        <f>SUBTOTAL(9,E24:E28)</f>
        <v>40000</v>
      </c>
    </row>
    <row r="33" spans="2:9" ht="28.5" x14ac:dyDescent="0.4">
      <c r="B33" s="16" t="s">
        <v>168</v>
      </c>
      <c r="C33" s="16"/>
      <c r="D33" s="16"/>
    </row>
    <row r="34" spans="2:9" ht="26.45" customHeight="1" thickBot="1" x14ac:dyDescent="0.45">
      <c r="B34" s="17" t="s">
        <v>169</v>
      </c>
      <c r="I34" s="40" t="s">
        <v>21</v>
      </c>
    </row>
    <row r="35" spans="2:9" ht="32.25" thickBot="1" x14ac:dyDescent="0.45">
      <c r="B35" s="7" t="s">
        <v>44</v>
      </c>
      <c r="C35" s="8" t="s">
        <v>170</v>
      </c>
      <c r="D35" s="8" t="s">
        <v>37</v>
      </c>
      <c r="E35" s="8" t="s">
        <v>171</v>
      </c>
      <c r="F35" s="9" t="s">
        <v>172</v>
      </c>
      <c r="G35" s="9" t="s">
        <v>173</v>
      </c>
      <c r="H35" s="9" t="s">
        <v>174</v>
      </c>
      <c r="I35" s="10" t="s">
        <v>32</v>
      </c>
    </row>
    <row r="36" spans="2:9" ht="31.5" x14ac:dyDescent="0.4">
      <c r="B36" s="58" t="s">
        <v>115</v>
      </c>
      <c r="C36" s="74" t="s">
        <v>63</v>
      </c>
      <c r="D36" s="59" t="s">
        <v>237</v>
      </c>
      <c r="E36" s="74" t="s">
        <v>240</v>
      </c>
      <c r="F36" s="74">
        <v>10</v>
      </c>
      <c r="G36" s="74">
        <v>20000</v>
      </c>
      <c r="H36" s="75">
        <v>133333</v>
      </c>
      <c r="I36" s="24">
        <f>F36*MIN(G36, H36)</f>
        <v>200000</v>
      </c>
    </row>
    <row r="37" spans="2:9" ht="31.5" x14ac:dyDescent="0.4">
      <c r="B37" s="58" t="s">
        <v>115</v>
      </c>
      <c r="C37" s="74" t="s">
        <v>62</v>
      </c>
      <c r="D37" s="44" t="s">
        <v>237</v>
      </c>
      <c r="E37" s="74" t="s">
        <v>239</v>
      </c>
      <c r="F37" s="68">
        <v>1</v>
      </c>
      <c r="G37" s="68">
        <v>120000</v>
      </c>
      <c r="H37" s="14">
        <v>133333</v>
      </c>
      <c r="I37" s="18">
        <f t="shared" ref="I37:I43" si="0">F37*MIN(G37, H37)</f>
        <v>120000</v>
      </c>
    </row>
    <row r="38" spans="2:9" ht="31.5" x14ac:dyDescent="0.4">
      <c r="B38" s="64" t="s">
        <v>50</v>
      </c>
      <c r="C38" s="57" t="s">
        <v>45</v>
      </c>
      <c r="D38" s="48" t="s">
        <v>40</v>
      </c>
      <c r="E38" s="57"/>
      <c r="F38" s="47"/>
      <c r="G38" s="47"/>
      <c r="H38" s="3">
        <v>133333</v>
      </c>
      <c r="I38" s="19">
        <f t="shared" si="0"/>
        <v>0</v>
      </c>
    </row>
    <row r="39" spans="2:9" ht="31.5" x14ac:dyDescent="0.4">
      <c r="B39" s="64" t="s">
        <v>49</v>
      </c>
      <c r="C39" s="57" t="s">
        <v>45</v>
      </c>
      <c r="D39" s="48" t="s">
        <v>40</v>
      </c>
      <c r="E39" s="57"/>
      <c r="F39" s="47"/>
      <c r="G39" s="47"/>
      <c r="H39" s="3">
        <v>133333</v>
      </c>
      <c r="I39" s="19">
        <f t="shared" si="0"/>
        <v>0</v>
      </c>
    </row>
    <row r="40" spans="2:9" ht="31.5" x14ac:dyDescent="0.4">
      <c r="B40" s="64" t="s">
        <v>49</v>
      </c>
      <c r="C40" s="57" t="s">
        <v>45</v>
      </c>
      <c r="D40" s="48" t="s">
        <v>40</v>
      </c>
      <c r="E40" s="57"/>
      <c r="F40" s="47"/>
      <c r="G40" s="47"/>
      <c r="H40" s="3">
        <v>133333</v>
      </c>
      <c r="I40" s="19">
        <f t="shared" si="0"/>
        <v>0</v>
      </c>
    </row>
    <row r="41" spans="2:9" ht="31.5" x14ac:dyDescent="0.4">
      <c r="B41" s="64" t="s">
        <v>49</v>
      </c>
      <c r="C41" s="57" t="s">
        <v>45</v>
      </c>
      <c r="D41" s="69" t="s">
        <v>39</v>
      </c>
      <c r="E41" s="57"/>
      <c r="F41" s="47"/>
      <c r="G41" s="47"/>
      <c r="H41" s="3">
        <v>133333</v>
      </c>
      <c r="I41" s="19">
        <f t="shared" si="0"/>
        <v>0</v>
      </c>
    </row>
    <row r="42" spans="2:9" ht="31.5" x14ac:dyDescent="0.4">
      <c r="B42" s="64" t="s">
        <v>175</v>
      </c>
      <c r="C42" s="57" t="s">
        <v>45</v>
      </c>
      <c r="D42" s="69" t="s">
        <v>39</v>
      </c>
      <c r="E42" s="57"/>
      <c r="F42" s="47"/>
      <c r="G42" s="47"/>
      <c r="H42" s="3">
        <v>133333</v>
      </c>
      <c r="I42" s="19">
        <f t="shared" si="0"/>
        <v>0</v>
      </c>
    </row>
    <row r="43" spans="2:9" ht="32.25" thickBot="1" x14ac:dyDescent="0.45">
      <c r="B43" s="70" t="s">
        <v>49</v>
      </c>
      <c r="C43" s="71" t="s">
        <v>45</v>
      </c>
      <c r="D43" s="72" t="s">
        <v>39</v>
      </c>
      <c r="E43" s="71"/>
      <c r="F43" s="73"/>
      <c r="G43" s="73"/>
      <c r="H43" s="15">
        <v>133333</v>
      </c>
      <c r="I43" s="20">
        <f t="shared" si="0"/>
        <v>0</v>
      </c>
    </row>
    <row r="44" spans="2:9" ht="16.5" thickBot="1" x14ac:dyDescent="0.45">
      <c r="B44" s="21" t="s">
        <v>9</v>
      </c>
      <c r="C44" s="11"/>
      <c r="D44" s="11"/>
      <c r="E44" s="11"/>
      <c r="F44" s="11"/>
      <c r="G44" s="11"/>
      <c r="H44" s="11"/>
      <c r="I44" s="23">
        <f>SUBTOTAL(9,I36:I43)</f>
        <v>320000</v>
      </c>
    </row>
  </sheetData>
  <mergeCells count="1">
    <mergeCell ref="B20:E21"/>
  </mergeCells>
  <phoneticPr fontId="2"/>
  <dataValidations count="2">
    <dataValidation type="whole" allowBlank="1" showInputMessage="1" showErrorMessage="1" sqref="F36:F43" xr:uid="{D062C0BB-F4BE-4377-BD84-38B54D106279}">
      <formula1>1</formula1>
      <formula2>1000</formula2>
    </dataValidation>
    <dataValidation type="whole" operator="greaterThanOrEqual" allowBlank="1" showInputMessage="1" showErrorMessage="1" sqref="G36:G43" xr:uid="{32125CB1-60FD-409A-9037-A1AA8A5C9736}">
      <formula1>1</formula1>
    </dataValidation>
  </dataValidations>
  <pageMargins left="0.7" right="0.7" top="0.75" bottom="0.75" header="0.3" footer="0.3"/>
  <pageSetup paperSize="9" scale="58" fitToWidth="0" orientation="landscape"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8B3DB696-BFA8-4284-AE7B-663F6C4C78DB}">
          <x14:formula1>
            <xm:f>さわらないでください。!$B$3:$B$6</xm:f>
          </x14:formula1>
          <xm:sqref>C36:C43 D41:D43</xm:sqref>
        </x14:dataValidation>
        <x14:dataValidation type="list" allowBlank="1" showInputMessage="1" showErrorMessage="1" xr:uid="{7E57A641-DFB8-44D8-90EB-9B5252D4BAF3}">
          <x14:formula1>
            <xm:f>さわらないでください。!$H$3:$H$4</xm:f>
          </x14:formula1>
          <xm:sqref>D36:D40 C24:C28</xm:sqref>
        </x14:dataValidation>
        <x14:dataValidation type="list" allowBlank="1" showInputMessage="1" showErrorMessage="1" xr:uid="{87CABDCC-C2D9-46CA-8B37-E2B6915763A0}">
          <x14:formula1>
            <xm:f>さわらないでください。!$I$3:$I$15</xm:f>
          </x14:formula1>
          <xm:sqref>B24:B28 B36:B43</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845F53-5A1D-4706-A8E8-E502AF9916DA}">
  <sheetPr>
    <tabColor rgb="FFFFCCFF"/>
    <pageSetUpPr fitToPage="1"/>
  </sheetPr>
  <dimension ref="A25:N96"/>
  <sheetViews>
    <sheetView showGridLines="0" view="pageBreakPreview" topLeftCell="A19" zoomScale="70" zoomScaleNormal="70" zoomScaleSheetLayoutView="70" workbookViewId="0">
      <selection activeCell="E20" sqref="E20"/>
    </sheetView>
  </sheetViews>
  <sheetFormatPr defaultColWidth="8.75" defaultRowHeight="15.75" x14ac:dyDescent="0.4"/>
  <cols>
    <col min="1" max="1" width="6.75" style="85" customWidth="1"/>
    <col min="2" max="2" width="2.5" style="85" customWidth="1"/>
    <col min="3" max="3" width="70.875" style="85" customWidth="1"/>
    <col min="4" max="4" width="13.875" style="85" customWidth="1"/>
    <col min="5" max="5" width="34.75" style="85" customWidth="1"/>
    <col min="6" max="6" width="19.625" style="85" customWidth="1"/>
    <col min="7" max="7" width="26.25" style="85" customWidth="1"/>
    <col min="8" max="8" width="34.25" style="85" customWidth="1"/>
    <col min="9" max="9" width="28.75" style="85" customWidth="1"/>
    <col min="10" max="12" width="16.625" style="85" customWidth="1"/>
    <col min="13" max="13" width="2.625" style="85" customWidth="1"/>
    <col min="14" max="16384" width="8.75" style="85"/>
  </cols>
  <sheetData>
    <row r="25" spans="1:12" ht="44.45" customHeight="1" x14ac:dyDescent="0.4">
      <c r="A25" s="205" t="s">
        <v>150</v>
      </c>
    </row>
    <row r="26" spans="1:12" ht="7.15" customHeight="1" thickBot="1" x14ac:dyDescent="0.45"/>
    <row r="27" spans="1:12" ht="24" customHeight="1" x14ac:dyDescent="0.4">
      <c r="B27" s="97" t="s">
        <v>33</v>
      </c>
      <c r="C27" s="49"/>
      <c r="D27" s="49"/>
      <c r="E27" s="49"/>
      <c r="F27" s="49"/>
      <c r="G27" s="49"/>
      <c r="H27" s="49"/>
      <c r="I27" s="49"/>
      <c r="J27" s="49"/>
      <c r="K27" s="49"/>
      <c r="L27" s="50"/>
    </row>
    <row r="28" spans="1:12" ht="4.9000000000000004" customHeight="1" x14ac:dyDescent="0.4">
      <c r="B28" s="51"/>
      <c r="C28" s="98"/>
      <c r="D28" s="98"/>
      <c r="E28" s="98"/>
      <c r="F28" s="98"/>
      <c r="G28" s="98"/>
      <c r="H28" s="98"/>
      <c r="I28" s="98"/>
      <c r="J28" s="98"/>
      <c r="K28" s="98"/>
      <c r="L28" s="52"/>
    </row>
    <row r="29" spans="1:12" ht="21.75" thickBot="1" x14ac:dyDescent="0.45">
      <c r="B29" s="53" t="s">
        <v>151</v>
      </c>
      <c r="C29" s="99"/>
      <c r="D29" s="99"/>
      <c r="E29" s="98"/>
      <c r="F29" s="98"/>
      <c r="G29" s="98"/>
      <c r="H29" s="98"/>
      <c r="I29" s="98"/>
      <c r="J29" s="98"/>
      <c r="K29" s="98"/>
      <c r="L29" s="52"/>
    </row>
    <row r="30" spans="1:12" ht="22.5" thickTop="1" thickBot="1" x14ac:dyDescent="0.45">
      <c r="B30" s="298" t="s">
        <v>61</v>
      </c>
      <c r="C30" s="299"/>
      <c r="D30" s="100"/>
      <c r="E30" s="98"/>
      <c r="F30" s="98"/>
      <c r="G30" s="98"/>
      <c r="H30" s="98"/>
      <c r="I30" s="98"/>
      <c r="J30" s="98"/>
      <c r="K30" s="98"/>
      <c r="L30" s="52"/>
    </row>
    <row r="31" spans="1:12" ht="5.45" customHeight="1" thickTop="1" x14ac:dyDescent="0.4">
      <c r="B31" s="54"/>
      <c r="C31" s="98"/>
      <c r="D31" s="98"/>
      <c r="E31" s="98"/>
      <c r="F31" s="98"/>
      <c r="G31" s="98"/>
      <c r="H31" s="98"/>
      <c r="I31" s="98"/>
      <c r="J31" s="98"/>
      <c r="K31" s="98"/>
      <c r="L31" s="52"/>
    </row>
    <row r="32" spans="1:12" ht="21.75" thickBot="1" x14ac:dyDescent="0.45">
      <c r="B32" s="53" t="s">
        <v>152</v>
      </c>
      <c r="C32" s="101"/>
      <c r="D32" s="101"/>
      <c r="E32" s="98"/>
      <c r="F32" s="98"/>
      <c r="G32" s="98"/>
      <c r="H32" s="98"/>
      <c r="I32" s="98"/>
      <c r="J32" s="98"/>
      <c r="K32" s="98"/>
      <c r="L32" s="52"/>
    </row>
    <row r="33" spans="1:12" ht="22.5" thickTop="1" thickBot="1" x14ac:dyDescent="0.45">
      <c r="B33" s="298"/>
      <c r="C33" s="299"/>
      <c r="D33" s="100"/>
      <c r="E33" s="98"/>
      <c r="F33" s="98"/>
      <c r="G33" s="98"/>
      <c r="H33" s="98"/>
      <c r="I33" s="98"/>
      <c r="J33" s="98"/>
      <c r="K33" s="98"/>
      <c r="L33" s="52"/>
    </row>
    <row r="34" spans="1:12" ht="8.25" customHeight="1" thickTop="1" x14ac:dyDescent="0.4">
      <c r="B34" s="54"/>
      <c r="C34" s="98"/>
      <c r="D34" s="98"/>
      <c r="E34" s="98"/>
      <c r="F34" s="98"/>
      <c r="G34" s="98"/>
      <c r="H34" s="98"/>
      <c r="I34" s="98"/>
      <c r="J34" s="98"/>
      <c r="K34" s="98"/>
      <c r="L34" s="52"/>
    </row>
    <row r="35" spans="1:12" ht="35.25" customHeight="1" x14ac:dyDescent="0.4">
      <c r="B35" s="102" t="str">
        <f>IF(B30="（プルダウンから選択）", "", IF(B30="いいえ", "『（１）介護テクノロジーの導入支援』の表に入力してください。", IF(AND(B30="はい", B33="いいえ"), "『（１）介護テクノロジーの導入支援』の表に入力してください。", IF(AND(B30="はい", B33="はい"), "『（２）介護テクノロジーのパッケージ型導入支援』の表に入力してください。（ただし、介護ソフトと連動しないテクノロジーについては『（１）介護テクノロジーの導入支援』の表に入力してください。）", "②に回答してください。"))))</f>
        <v>『（１）介護テクノロジーの導入支援』の表に入力してください。</v>
      </c>
      <c r="C35" s="98"/>
      <c r="D35" s="98"/>
      <c r="E35" s="98"/>
      <c r="F35" s="98"/>
      <c r="G35" s="98"/>
      <c r="H35" s="98"/>
      <c r="I35" s="98"/>
      <c r="J35" s="98"/>
      <c r="K35" s="98"/>
      <c r="L35" s="52"/>
    </row>
    <row r="36" spans="1:12" ht="25.15" customHeight="1" thickBot="1" x14ac:dyDescent="0.45">
      <c r="B36" s="103" t="s">
        <v>112</v>
      </c>
      <c r="C36" s="55"/>
      <c r="D36" s="55"/>
      <c r="E36" s="55"/>
      <c r="F36" s="55"/>
      <c r="G36" s="55"/>
      <c r="H36" s="55"/>
      <c r="I36" s="55"/>
      <c r="J36" s="55"/>
      <c r="K36" s="55"/>
      <c r="L36" s="56"/>
    </row>
    <row r="37" spans="1:12" ht="11.25" customHeight="1" thickBot="1" x14ac:dyDescent="0.45"/>
    <row r="38" spans="1:12" ht="18.75" customHeight="1" thickTop="1" x14ac:dyDescent="0.4">
      <c r="A38" s="300" t="s">
        <v>113</v>
      </c>
      <c r="B38" s="301"/>
      <c r="C38" s="306" t="s">
        <v>236</v>
      </c>
      <c r="D38" s="301" t="s">
        <v>114</v>
      </c>
      <c r="E38" s="295" t="s">
        <v>179</v>
      </c>
    </row>
    <row r="39" spans="1:12" ht="12" customHeight="1" x14ac:dyDescent="0.4">
      <c r="A39" s="302"/>
      <c r="B39" s="303"/>
      <c r="C39" s="307"/>
      <c r="D39" s="303"/>
      <c r="E39" s="296"/>
    </row>
    <row r="40" spans="1:12" ht="11.25" customHeight="1" thickBot="1" x14ac:dyDescent="0.45">
      <c r="A40" s="304"/>
      <c r="B40" s="305"/>
      <c r="C40" s="308"/>
      <c r="D40" s="305"/>
      <c r="E40" s="297"/>
    </row>
    <row r="41" spans="1:12" ht="12" customHeight="1" x14ac:dyDescent="0.4"/>
    <row r="42" spans="1:12" ht="29.25" thickBot="1" x14ac:dyDescent="0.45">
      <c r="B42" s="104" t="s">
        <v>19</v>
      </c>
    </row>
    <row r="43" spans="1:12" ht="44.45" customHeight="1" thickBot="1" x14ac:dyDescent="0.45">
      <c r="H43" s="311" t="s">
        <v>41</v>
      </c>
      <c r="I43" s="312"/>
      <c r="L43" s="105" t="s">
        <v>21</v>
      </c>
    </row>
    <row r="44" spans="1:12" ht="39.75" customHeight="1" thickBot="1" x14ac:dyDescent="0.45">
      <c r="B44" s="309" t="s">
        <v>43</v>
      </c>
      <c r="C44" s="310"/>
      <c r="D44" s="106" t="s">
        <v>37</v>
      </c>
      <c r="E44" s="107" t="s">
        <v>14</v>
      </c>
      <c r="F44" s="108" t="s">
        <v>36</v>
      </c>
      <c r="G44" s="26" t="s">
        <v>153</v>
      </c>
      <c r="H44" s="206" t="s">
        <v>154</v>
      </c>
      <c r="I44" s="34" t="s">
        <v>155</v>
      </c>
      <c r="J44" s="109" t="s">
        <v>42</v>
      </c>
      <c r="K44" s="108" t="s">
        <v>105</v>
      </c>
      <c r="L44" s="110" t="s">
        <v>18</v>
      </c>
    </row>
    <row r="45" spans="1:12" ht="21.95" customHeight="1" thickBot="1" x14ac:dyDescent="0.45">
      <c r="B45" s="111" t="s">
        <v>7</v>
      </c>
      <c r="C45" s="112"/>
      <c r="D45" s="113"/>
      <c r="E45" s="113"/>
      <c r="F45" s="113"/>
      <c r="G45" s="113"/>
      <c r="H45" s="113"/>
      <c r="I45" s="113"/>
      <c r="J45" s="30"/>
      <c r="K45" s="30"/>
      <c r="L45" s="31"/>
    </row>
    <row r="46" spans="1:12" ht="21.95" customHeight="1" thickTop="1" x14ac:dyDescent="0.4">
      <c r="B46" s="114"/>
      <c r="C46" s="115" t="s">
        <v>22</v>
      </c>
      <c r="D46" s="116" t="s">
        <v>40</v>
      </c>
      <c r="E46" s="117"/>
      <c r="F46" s="118"/>
      <c r="G46" s="119"/>
      <c r="H46" s="119"/>
      <c r="I46" s="120"/>
      <c r="J46" s="207">
        <f>ROUNDDOWN(SUM(G46:I46)/4*3,-3)</f>
        <v>0</v>
      </c>
      <c r="K46" s="121">
        <f>F46*1000000</f>
        <v>0</v>
      </c>
      <c r="L46" s="122">
        <f>MIN(J46:K46)</f>
        <v>0</v>
      </c>
    </row>
    <row r="47" spans="1:12" ht="21.95" customHeight="1" x14ac:dyDescent="0.4">
      <c r="B47" s="123"/>
      <c r="C47" s="124" t="s">
        <v>23</v>
      </c>
      <c r="D47" s="125" t="s">
        <v>40</v>
      </c>
      <c r="E47" s="45"/>
      <c r="F47" s="46"/>
      <c r="G47" s="47"/>
      <c r="H47" s="47"/>
      <c r="I47" s="126"/>
      <c r="J47" s="208">
        <f t="shared" ref="J47:J58" si="0">ROUNDDOWN(SUM(G47:I47)/4*3,-3)</f>
        <v>0</v>
      </c>
      <c r="K47" s="5">
        <f>F47*300000</f>
        <v>0</v>
      </c>
      <c r="L47" s="127">
        <f t="shared" ref="L47:L58" si="1">MIN(J47:K47)</f>
        <v>0</v>
      </c>
    </row>
    <row r="48" spans="1:12" ht="21.95" customHeight="1" x14ac:dyDescent="0.4">
      <c r="B48" s="123"/>
      <c r="C48" s="124" t="s">
        <v>24</v>
      </c>
      <c r="D48" s="128" t="s">
        <v>40</v>
      </c>
      <c r="E48" s="45"/>
      <c r="F48" s="46"/>
      <c r="G48" s="47"/>
      <c r="H48" s="47"/>
      <c r="I48" s="126"/>
      <c r="J48" s="208">
        <f t="shared" si="0"/>
        <v>0</v>
      </c>
      <c r="K48" s="129">
        <f>F48*300000</f>
        <v>0</v>
      </c>
      <c r="L48" s="127">
        <f t="shared" si="1"/>
        <v>0</v>
      </c>
    </row>
    <row r="49" spans="2:14" ht="21.95" customHeight="1" x14ac:dyDescent="0.4">
      <c r="B49" s="123"/>
      <c r="C49" s="124" t="s">
        <v>17</v>
      </c>
      <c r="D49" s="128" t="s">
        <v>40</v>
      </c>
      <c r="E49" s="45"/>
      <c r="F49" s="46"/>
      <c r="G49" s="47"/>
      <c r="H49" s="47"/>
      <c r="I49" s="126"/>
      <c r="J49" s="208">
        <f t="shared" si="0"/>
        <v>0</v>
      </c>
      <c r="K49" s="5">
        <f t="shared" ref="K49" si="2">F49*1000000</f>
        <v>0</v>
      </c>
      <c r="L49" s="127">
        <f t="shared" si="1"/>
        <v>0</v>
      </c>
    </row>
    <row r="50" spans="2:14" ht="21.95" customHeight="1" x14ac:dyDescent="0.4">
      <c r="B50" s="123"/>
      <c r="C50" s="124" t="s">
        <v>115</v>
      </c>
      <c r="D50" s="128" t="s">
        <v>237</v>
      </c>
      <c r="E50" s="45" t="s">
        <v>241</v>
      </c>
      <c r="F50" s="46">
        <v>100</v>
      </c>
      <c r="G50" s="47">
        <v>12000000</v>
      </c>
      <c r="H50" s="47">
        <v>5000000</v>
      </c>
      <c r="I50" s="126"/>
      <c r="J50" s="208">
        <f t="shared" si="0"/>
        <v>12750000</v>
      </c>
      <c r="K50" s="5">
        <f t="shared" ref="K50:K58" si="3">F50*300000</f>
        <v>30000000</v>
      </c>
      <c r="L50" s="127">
        <f t="shared" si="1"/>
        <v>12750000</v>
      </c>
    </row>
    <row r="51" spans="2:14" ht="21.95" customHeight="1" x14ac:dyDescent="0.4">
      <c r="B51" s="123"/>
      <c r="C51" s="124" t="s">
        <v>116</v>
      </c>
      <c r="D51" s="128" t="s">
        <v>40</v>
      </c>
      <c r="E51" s="45"/>
      <c r="F51" s="46"/>
      <c r="G51" s="47"/>
      <c r="H51" s="47"/>
      <c r="I51" s="126"/>
      <c r="J51" s="208">
        <f t="shared" si="0"/>
        <v>0</v>
      </c>
      <c r="K51" s="5">
        <f t="shared" si="3"/>
        <v>0</v>
      </c>
      <c r="L51" s="127">
        <f t="shared" si="1"/>
        <v>0</v>
      </c>
    </row>
    <row r="52" spans="2:14" ht="21.95" customHeight="1" x14ac:dyDescent="0.4">
      <c r="B52" s="123"/>
      <c r="C52" s="124" t="s">
        <v>1</v>
      </c>
      <c r="D52" s="128" t="s">
        <v>40</v>
      </c>
      <c r="E52" s="45"/>
      <c r="F52" s="46"/>
      <c r="G52" s="47"/>
      <c r="H52" s="47"/>
      <c r="I52" s="126"/>
      <c r="J52" s="208">
        <f t="shared" si="0"/>
        <v>0</v>
      </c>
      <c r="K52" s="5">
        <f t="shared" si="3"/>
        <v>0</v>
      </c>
      <c r="L52" s="127">
        <f t="shared" si="1"/>
        <v>0</v>
      </c>
    </row>
    <row r="53" spans="2:14" ht="21.95" customHeight="1" x14ac:dyDescent="0.4">
      <c r="B53" s="123"/>
      <c r="C53" s="124" t="s">
        <v>1</v>
      </c>
      <c r="D53" s="128" t="s">
        <v>40</v>
      </c>
      <c r="E53" s="45"/>
      <c r="F53" s="46"/>
      <c r="G53" s="47"/>
      <c r="H53" s="47"/>
      <c r="I53" s="126"/>
      <c r="J53" s="208">
        <f t="shared" si="0"/>
        <v>0</v>
      </c>
      <c r="K53" s="5">
        <f t="shared" si="3"/>
        <v>0</v>
      </c>
      <c r="L53" s="127">
        <f t="shared" si="1"/>
        <v>0</v>
      </c>
    </row>
    <row r="54" spans="2:14" ht="21.95" customHeight="1" x14ac:dyDescent="0.4">
      <c r="B54" s="123"/>
      <c r="C54" s="124" t="s">
        <v>1</v>
      </c>
      <c r="D54" s="128" t="s">
        <v>40</v>
      </c>
      <c r="E54" s="45"/>
      <c r="F54" s="46"/>
      <c r="G54" s="47"/>
      <c r="H54" s="47"/>
      <c r="I54" s="126"/>
      <c r="J54" s="208">
        <f t="shared" si="0"/>
        <v>0</v>
      </c>
      <c r="K54" s="5">
        <f t="shared" si="3"/>
        <v>0</v>
      </c>
      <c r="L54" s="127">
        <f t="shared" si="1"/>
        <v>0</v>
      </c>
    </row>
    <row r="55" spans="2:14" ht="21.95" customHeight="1" x14ac:dyDescent="0.4">
      <c r="B55" s="123"/>
      <c r="C55" s="124" t="s">
        <v>1</v>
      </c>
      <c r="D55" s="128" t="s">
        <v>40</v>
      </c>
      <c r="E55" s="45"/>
      <c r="F55" s="46"/>
      <c r="G55" s="47"/>
      <c r="H55" s="47"/>
      <c r="I55" s="126"/>
      <c r="J55" s="208">
        <f t="shared" si="0"/>
        <v>0</v>
      </c>
      <c r="K55" s="5">
        <f t="shared" si="3"/>
        <v>0</v>
      </c>
      <c r="L55" s="127">
        <f t="shared" si="1"/>
        <v>0</v>
      </c>
    </row>
    <row r="56" spans="2:14" ht="21.95" customHeight="1" x14ac:dyDescent="0.4">
      <c r="B56" s="123"/>
      <c r="C56" s="124" t="s">
        <v>11</v>
      </c>
      <c r="D56" s="128" t="s">
        <v>40</v>
      </c>
      <c r="E56" s="45"/>
      <c r="F56" s="46"/>
      <c r="G56" s="47"/>
      <c r="H56" s="47"/>
      <c r="I56" s="126"/>
      <c r="J56" s="208">
        <f t="shared" si="0"/>
        <v>0</v>
      </c>
      <c r="K56" s="5">
        <f t="shared" si="3"/>
        <v>0</v>
      </c>
      <c r="L56" s="127">
        <f t="shared" si="1"/>
        <v>0</v>
      </c>
    </row>
    <row r="57" spans="2:14" ht="21.95" customHeight="1" x14ac:dyDescent="0.4">
      <c r="B57" s="123"/>
      <c r="C57" s="124" t="s">
        <v>12</v>
      </c>
      <c r="D57" s="128" t="s">
        <v>40</v>
      </c>
      <c r="E57" s="45"/>
      <c r="F57" s="46"/>
      <c r="G57" s="47"/>
      <c r="H57" s="47"/>
      <c r="I57" s="126"/>
      <c r="J57" s="208">
        <f t="shared" si="0"/>
        <v>0</v>
      </c>
      <c r="K57" s="5">
        <f t="shared" si="3"/>
        <v>0</v>
      </c>
      <c r="L57" s="127">
        <f t="shared" si="1"/>
        <v>0</v>
      </c>
    </row>
    <row r="58" spans="2:14" ht="21.95" customHeight="1" thickBot="1" x14ac:dyDescent="0.45">
      <c r="B58" s="130"/>
      <c r="C58" s="131" t="s">
        <v>13</v>
      </c>
      <c r="D58" s="132" t="s">
        <v>40</v>
      </c>
      <c r="E58" s="133"/>
      <c r="F58" s="134"/>
      <c r="G58" s="135"/>
      <c r="H58" s="135"/>
      <c r="I58" s="136"/>
      <c r="J58" s="209">
        <f t="shared" si="0"/>
        <v>0</v>
      </c>
      <c r="K58" s="6">
        <f t="shared" si="3"/>
        <v>0</v>
      </c>
      <c r="L58" s="137">
        <f t="shared" si="1"/>
        <v>0</v>
      </c>
    </row>
    <row r="59" spans="2:14" ht="21.95" customHeight="1" thickBot="1" x14ac:dyDescent="0.45">
      <c r="B59" s="138" t="s">
        <v>0</v>
      </c>
      <c r="C59" s="139"/>
      <c r="D59" s="140"/>
      <c r="E59" s="140"/>
      <c r="F59" s="141"/>
      <c r="G59" s="142"/>
      <c r="H59" s="142"/>
      <c r="I59" s="142"/>
      <c r="J59" s="27"/>
      <c r="K59" s="28"/>
      <c r="L59" s="29"/>
    </row>
    <row r="60" spans="2:14" ht="21.95" customHeight="1" thickTop="1" x14ac:dyDescent="0.4">
      <c r="B60" s="201"/>
      <c r="C60" s="143" t="s">
        <v>51</v>
      </c>
      <c r="D60" s="313" t="s">
        <v>40</v>
      </c>
      <c r="E60" s="316"/>
      <c r="F60" s="319" t="s">
        <v>117</v>
      </c>
      <c r="G60" s="322"/>
      <c r="H60" s="325"/>
      <c r="I60" s="316"/>
      <c r="J60" s="328">
        <f t="shared" ref="J60" si="4">ROUNDDOWN(SUM(G60:I60)/4*3,0)</f>
        <v>0</v>
      </c>
      <c r="K60" s="331" t="str">
        <f>IF(C60="（契約方法を選択する）", 0, IF(OR(C61="", C62="", C62="ケアプランデータ連携システムのデータ連携について選択"), "条件が不正です", IF(AND(C60="職員数に応じて必要なライセンス数が変動するもの", C61="（職員数をプルダウンから選択）"), "条件が不正です", IF(C60="職員数に応じて必要なライセンス数が変動しないもの", 2500000 + IF(C62="5事業所以上と連携する", 50000, 0), IF(C60="職員数に応じて必要なライセンス数が変動するもの", IF(C61="１名以上10名以下", 1000000, IF(C61="11名以上20名以下", 1500000, IF(C61="21名以上30名以下", 2000000, IF(C61="31名以上", 2500000, "条件が不正です")))) + IF(C62="5事業所以上と連携する", 50000, 0), "条件が不正です")))))</f>
        <v>条件が不正です</v>
      </c>
      <c r="L60" s="334">
        <f>MIN(J60:K60)</f>
        <v>0</v>
      </c>
      <c r="N60" s="210"/>
    </row>
    <row r="61" spans="2:14" ht="21.95" customHeight="1" x14ac:dyDescent="0.4">
      <c r="B61" s="337"/>
      <c r="C61" s="144" t="s">
        <v>48</v>
      </c>
      <c r="D61" s="314"/>
      <c r="E61" s="317"/>
      <c r="F61" s="320"/>
      <c r="G61" s="323"/>
      <c r="H61" s="326"/>
      <c r="I61" s="317"/>
      <c r="J61" s="329"/>
      <c r="K61" s="332"/>
      <c r="L61" s="335"/>
    </row>
    <row r="62" spans="2:14" ht="22.5" customHeight="1" thickBot="1" x14ac:dyDescent="0.45">
      <c r="B62" s="338"/>
      <c r="C62" s="211" t="s">
        <v>156</v>
      </c>
      <c r="D62" s="315"/>
      <c r="E62" s="318"/>
      <c r="F62" s="321"/>
      <c r="G62" s="324"/>
      <c r="H62" s="327"/>
      <c r="I62" s="318"/>
      <c r="J62" s="330"/>
      <c r="K62" s="333"/>
      <c r="L62" s="336"/>
    </row>
    <row r="63" spans="2:14" ht="21" customHeight="1" thickBot="1" x14ac:dyDescent="0.45">
      <c r="B63" s="145" t="s">
        <v>10</v>
      </c>
      <c r="C63" s="146"/>
      <c r="D63" s="147"/>
      <c r="E63" s="147"/>
      <c r="F63" s="148"/>
      <c r="G63" s="149"/>
      <c r="H63" s="150"/>
      <c r="I63" s="150"/>
      <c r="J63" s="42"/>
      <c r="K63" s="41"/>
      <c r="L63" s="43"/>
    </row>
    <row r="64" spans="2:14" ht="21.6" customHeight="1" thickTop="1" x14ac:dyDescent="0.4">
      <c r="B64" s="151"/>
      <c r="C64" s="115" t="s">
        <v>2</v>
      </c>
      <c r="D64" s="152" t="s">
        <v>40</v>
      </c>
      <c r="E64" s="117"/>
      <c r="F64" s="118"/>
      <c r="G64" s="120"/>
      <c r="H64" s="153" t="s">
        <v>157</v>
      </c>
      <c r="I64" s="154" t="s">
        <v>157</v>
      </c>
      <c r="J64" s="1">
        <f>ROUNDDOWN(SUM(G64:I64)/4*3,-3)</f>
        <v>0</v>
      </c>
      <c r="K64" s="2">
        <f t="shared" ref="K64:K70" si="5">F64*1000000</f>
        <v>0</v>
      </c>
      <c r="L64" s="212">
        <f t="shared" ref="L64:L70" si="6">MIN(J64:K64)</f>
        <v>0</v>
      </c>
    </row>
    <row r="65" spans="2:12" ht="33" x14ac:dyDescent="0.4">
      <c r="B65" s="151"/>
      <c r="C65" s="124" t="s">
        <v>3</v>
      </c>
      <c r="D65" s="128" t="s">
        <v>40</v>
      </c>
      <c r="E65" s="45"/>
      <c r="F65" s="46"/>
      <c r="G65" s="126"/>
      <c r="H65" s="155" t="s">
        <v>157</v>
      </c>
      <c r="I65" s="156" t="s">
        <v>157</v>
      </c>
      <c r="J65" s="4">
        <f t="shared" ref="J65:J70" si="7">ROUNDDOWN(SUM(G65:I65)/4*3,-3)</f>
        <v>0</v>
      </c>
      <c r="K65" s="5">
        <f t="shared" si="5"/>
        <v>0</v>
      </c>
      <c r="L65" s="19">
        <f t="shared" si="6"/>
        <v>0</v>
      </c>
    </row>
    <row r="66" spans="2:12" ht="33" x14ac:dyDescent="0.4">
      <c r="B66" s="151"/>
      <c r="C66" s="124" t="s">
        <v>4</v>
      </c>
      <c r="D66" s="128" t="s">
        <v>40</v>
      </c>
      <c r="E66" s="45"/>
      <c r="F66" s="46"/>
      <c r="G66" s="126"/>
      <c r="H66" s="155" t="s">
        <v>157</v>
      </c>
      <c r="I66" s="156" t="s">
        <v>157</v>
      </c>
      <c r="J66" s="4">
        <f t="shared" si="7"/>
        <v>0</v>
      </c>
      <c r="K66" s="5">
        <f t="shared" si="5"/>
        <v>0</v>
      </c>
      <c r="L66" s="19">
        <f t="shared" si="6"/>
        <v>0</v>
      </c>
    </row>
    <row r="67" spans="2:12" ht="42.75" customHeight="1" x14ac:dyDescent="0.4">
      <c r="B67" s="151"/>
      <c r="C67" s="124" t="s">
        <v>118</v>
      </c>
      <c r="D67" s="128" t="s">
        <v>237</v>
      </c>
      <c r="E67" s="45" t="s">
        <v>241</v>
      </c>
      <c r="F67" s="46">
        <v>50</v>
      </c>
      <c r="G67" s="126">
        <v>1000000</v>
      </c>
      <c r="H67" s="155" t="s">
        <v>157</v>
      </c>
      <c r="I67" s="156" t="s">
        <v>157</v>
      </c>
      <c r="J67" s="4">
        <f t="shared" si="7"/>
        <v>750000</v>
      </c>
      <c r="K67" s="5">
        <f t="shared" si="5"/>
        <v>50000000</v>
      </c>
      <c r="L67" s="19">
        <f t="shared" si="6"/>
        <v>750000</v>
      </c>
    </row>
    <row r="68" spans="2:12" ht="21.95" customHeight="1" x14ac:dyDescent="0.4">
      <c r="B68" s="151"/>
      <c r="C68" s="124" t="s">
        <v>5</v>
      </c>
      <c r="D68" s="128" t="s">
        <v>40</v>
      </c>
      <c r="E68" s="45"/>
      <c r="F68" s="46"/>
      <c r="G68" s="126"/>
      <c r="H68" s="155" t="s">
        <v>157</v>
      </c>
      <c r="I68" s="156" t="s">
        <v>157</v>
      </c>
      <c r="J68" s="4">
        <f t="shared" si="7"/>
        <v>0</v>
      </c>
      <c r="K68" s="5">
        <f t="shared" si="5"/>
        <v>0</v>
      </c>
      <c r="L68" s="19">
        <f t="shared" si="6"/>
        <v>0</v>
      </c>
    </row>
    <row r="69" spans="2:12" ht="21.95" customHeight="1" x14ac:dyDescent="0.4">
      <c r="B69" s="151"/>
      <c r="C69" s="124" t="s">
        <v>6</v>
      </c>
      <c r="D69" s="128" t="s">
        <v>40</v>
      </c>
      <c r="E69" s="45"/>
      <c r="F69" s="46"/>
      <c r="G69" s="126"/>
      <c r="H69" s="155" t="s">
        <v>157</v>
      </c>
      <c r="I69" s="156" t="s">
        <v>157</v>
      </c>
      <c r="J69" s="4">
        <f t="shared" si="7"/>
        <v>0</v>
      </c>
      <c r="K69" s="5">
        <f t="shared" si="5"/>
        <v>0</v>
      </c>
      <c r="L69" s="19">
        <f t="shared" si="6"/>
        <v>0</v>
      </c>
    </row>
    <row r="70" spans="2:12" ht="21.95" customHeight="1" thickBot="1" x14ac:dyDescent="0.45">
      <c r="B70" s="157"/>
      <c r="C70" s="131" t="s">
        <v>8</v>
      </c>
      <c r="D70" s="132" t="s">
        <v>40</v>
      </c>
      <c r="E70" s="133"/>
      <c r="F70" s="134"/>
      <c r="G70" s="136"/>
      <c r="H70" s="158" t="s">
        <v>157</v>
      </c>
      <c r="I70" s="159" t="s">
        <v>157</v>
      </c>
      <c r="J70" s="213">
        <f t="shared" si="7"/>
        <v>0</v>
      </c>
      <c r="K70" s="6">
        <f t="shared" si="5"/>
        <v>0</v>
      </c>
      <c r="L70" s="20">
        <f t="shared" si="6"/>
        <v>0</v>
      </c>
    </row>
    <row r="71" spans="2:12" ht="36" customHeight="1" thickTop="1" thickBot="1" x14ac:dyDescent="0.45">
      <c r="B71" s="160" t="s">
        <v>9</v>
      </c>
      <c r="C71" s="161"/>
      <c r="D71" s="161"/>
      <c r="E71" s="162"/>
      <c r="F71" s="162"/>
      <c r="G71" s="163">
        <f>SUBTOTAL(9,G46:G58,G60:G61,G64:G70)</f>
        <v>13000000</v>
      </c>
      <c r="H71" s="164"/>
      <c r="I71" s="164"/>
      <c r="J71" s="214"/>
      <c r="K71" s="165"/>
      <c r="L71" s="166">
        <f>ROUNDDOWN((SUBTOTAL(9,L46:L58,L60:L61,L64:L70)),-3)</f>
        <v>13500000</v>
      </c>
    </row>
    <row r="72" spans="2:12" x14ac:dyDescent="0.4">
      <c r="L72" s="167"/>
    </row>
    <row r="73" spans="2:12" x14ac:dyDescent="0.4">
      <c r="L73" s="167"/>
    </row>
    <row r="74" spans="2:12" ht="27.6" customHeight="1" thickBot="1" x14ac:dyDescent="0.45">
      <c r="B74" s="104" t="s">
        <v>20</v>
      </c>
      <c r="C74" s="168"/>
      <c r="D74" s="168"/>
    </row>
    <row r="75" spans="2:12" ht="41.45" customHeight="1" thickBot="1" x14ac:dyDescent="0.45">
      <c r="H75" s="311" t="s">
        <v>41</v>
      </c>
      <c r="I75" s="312"/>
      <c r="L75" s="105" t="s">
        <v>21</v>
      </c>
    </row>
    <row r="76" spans="2:12" ht="45.75" customHeight="1" thickBot="1" x14ac:dyDescent="0.45">
      <c r="B76" s="309" t="s">
        <v>43</v>
      </c>
      <c r="C76" s="310"/>
      <c r="D76" s="200" t="s">
        <v>37</v>
      </c>
      <c r="E76" s="169" t="s">
        <v>14</v>
      </c>
      <c r="F76" s="170" t="s">
        <v>36</v>
      </c>
      <c r="G76" s="26" t="s">
        <v>153</v>
      </c>
      <c r="H76" s="206" t="s">
        <v>154</v>
      </c>
      <c r="I76" s="34" t="s">
        <v>155</v>
      </c>
      <c r="J76" s="109" t="s">
        <v>42</v>
      </c>
      <c r="K76" s="171" t="s">
        <v>105</v>
      </c>
      <c r="L76" s="172" t="s">
        <v>18</v>
      </c>
    </row>
    <row r="77" spans="2:12" ht="30" customHeight="1" thickTop="1" thickBot="1" x14ac:dyDescent="0.45">
      <c r="B77" s="173" t="s">
        <v>158</v>
      </c>
      <c r="C77" s="174"/>
      <c r="D77" s="175" t="s">
        <v>40</v>
      </c>
      <c r="E77" s="176"/>
      <c r="F77" s="177" t="s">
        <v>119</v>
      </c>
      <c r="G77" s="215"/>
      <c r="H77" s="346"/>
      <c r="I77" s="346"/>
      <c r="J77" s="216"/>
      <c r="K77" s="217"/>
      <c r="L77" s="218"/>
    </row>
    <row r="78" spans="2:12" ht="30" customHeight="1" thickTop="1" thickBot="1" x14ac:dyDescent="0.45">
      <c r="B78" s="178" t="s">
        <v>159</v>
      </c>
      <c r="C78" s="179"/>
      <c r="D78" s="180"/>
      <c r="E78" s="180"/>
      <c r="F78" s="33"/>
      <c r="G78" s="180"/>
      <c r="H78" s="347"/>
      <c r="I78" s="349"/>
      <c r="J78" s="219"/>
      <c r="K78" s="36"/>
      <c r="L78" s="220"/>
    </row>
    <row r="79" spans="2:12" ht="30" customHeight="1" thickTop="1" x14ac:dyDescent="0.4">
      <c r="B79" s="32"/>
      <c r="C79" s="181" t="s">
        <v>160</v>
      </c>
      <c r="D79" s="182" t="s">
        <v>40</v>
      </c>
      <c r="E79" s="183"/>
      <c r="F79" s="183"/>
      <c r="G79" s="221"/>
      <c r="H79" s="347"/>
      <c r="I79" s="347"/>
      <c r="J79" s="222"/>
      <c r="K79" s="35"/>
      <c r="L79" s="38"/>
    </row>
    <row r="80" spans="2:12" ht="30" customHeight="1" x14ac:dyDescent="0.4">
      <c r="B80" s="32"/>
      <c r="C80" s="184" t="s">
        <v>160</v>
      </c>
      <c r="D80" s="185" t="s">
        <v>40</v>
      </c>
      <c r="E80" s="74"/>
      <c r="F80" s="74"/>
      <c r="G80" s="223"/>
      <c r="H80" s="347"/>
      <c r="I80" s="347"/>
      <c r="J80" s="222"/>
      <c r="K80" s="35"/>
      <c r="L80" s="38"/>
    </row>
    <row r="81" spans="2:12" ht="30" customHeight="1" x14ac:dyDescent="0.4">
      <c r="B81" s="32"/>
      <c r="C81" s="184" t="s">
        <v>160</v>
      </c>
      <c r="D81" s="185" t="s">
        <v>40</v>
      </c>
      <c r="E81" s="74"/>
      <c r="F81" s="74"/>
      <c r="G81" s="223"/>
      <c r="H81" s="347"/>
      <c r="I81" s="347"/>
      <c r="J81" s="222"/>
      <c r="K81" s="35"/>
      <c r="L81" s="38"/>
    </row>
    <row r="82" spans="2:12" ht="30" customHeight="1" x14ac:dyDescent="0.4">
      <c r="B82" s="32"/>
      <c r="C82" s="184" t="s">
        <v>160</v>
      </c>
      <c r="D82" s="185" t="s">
        <v>40</v>
      </c>
      <c r="E82" s="74"/>
      <c r="F82" s="74"/>
      <c r="G82" s="223"/>
      <c r="H82" s="347"/>
      <c r="I82" s="347"/>
      <c r="J82" s="222"/>
      <c r="K82" s="35"/>
      <c r="L82" s="38"/>
    </row>
    <row r="83" spans="2:12" ht="30" customHeight="1" x14ac:dyDescent="0.4">
      <c r="B83" s="32"/>
      <c r="C83" s="184" t="s">
        <v>160</v>
      </c>
      <c r="D83" s="185" t="s">
        <v>40</v>
      </c>
      <c r="E83" s="74"/>
      <c r="F83" s="74"/>
      <c r="G83" s="223"/>
      <c r="H83" s="347"/>
      <c r="I83" s="347"/>
      <c r="J83" s="222"/>
      <c r="K83" s="35"/>
      <c r="L83" s="38"/>
    </row>
    <row r="84" spans="2:12" ht="30" customHeight="1" x14ac:dyDescent="0.4">
      <c r="B84" s="32"/>
      <c r="C84" s="184" t="s">
        <v>160</v>
      </c>
      <c r="D84" s="185" t="s">
        <v>40</v>
      </c>
      <c r="E84" s="74"/>
      <c r="F84" s="74"/>
      <c r="G84" s="223"/>
      <c r="H84" s="347"/>
      <c r="I84" s="347"/>
      <c r="J84" s="222"/>
      <c r="K84" s="35"/>
      <c r="L84" s="38"/>
    </row>
    <row r="85" spans="2:12" ht="30" customHeight="1" x14ac:dyDescent="0.4">
      <c r="B85" s="32"/>
      <c r="C85" s="186" t="s">
        <v>160</v>
      </c>
      <c r="D85" s="187" t="s">
        <v>40</v>
      </c>
      <c r="E85" s="57"/>
      <c r="F85" s="57"/>
      <c r="G85" s="224"/>
      <c r="H85" s="347"/>
      <c r="I85" s="347"/>
      <c r="J85" s="225"/>
      <c r="K85" s="36"/>
      <c r="L85" s="39"/>
    </row>
    <row r="86" spans="2:12" ht="30" customHeight="1" thickBot="1" x14ac:dyDescent="0.45">
      <c r="B86" s="32"/>
      <c r="C86" s="188" t="s">
        <v>160</v>
      </c>
      <c r="D86" s="189" t="s">
        <v>40</v>
      </c>
      <c r="E86" s="190"/>
      <c r="F86" s="190"/>
      <c r="G86" s="226"/>
      <c r="H86" s="348"/>
      <c r="I86" s="348"/>
      <c r="J86" s="227"/>
      <c r="K86" s="37"/>
      <c r="L86" s="191"/>
    </row>
    <row r="87" spans="2:12" ht="30.75" customHeight="1" thickTop="1" thickBot="1" x14ac:dyDescent="0.45">
      <c r="B87" s="192" t="s">
        <v>9</v>
      </c>
      <c r="C87" s="193"/>
      <c r="D87" s="161"/>
      <c r="E87" s="162"/>
      <c r="F87" s="12"/>
      <c r="G87" s="163">
        <f>SUBTOTAL(9,G77,G79:G86)</f>
        <v>0</v>
      </c>
      <c r="H87" s="12">
        <f>H77</f>
        <v>0</v>
      </c>
      <c r="I87" s="12">
        <f>I77</f>
        <v>0</v>
      </c>
      <c r="J87" s="11">
        <f>ROUNDDOWN(SUM(G87:I87)/4*3,-3)</f>
        <v>0</v>
      </c>
      <c r="K87" s="195">
        <v>10000000</v>
      </c>
      <c r="L87" s="166">
        <f>MIN(J87:K87)</f>
        <v>0</v>
      </c>
    </row>
    <row r="90" spans="2:12" ht="27.6" customHeight="1" thickBot="1" x14ac:dyDescent="0.45">
      <c r="B90" s="104" t="s">
        <v>55</v>
      </c>
      <c r="C90" s="168"/>
      <c r="D90" s="168"/>
    </row>
    <row r="91" spans="2:12" ht="37.9" customHeight="1" thickTop="1" thickBot="1" x14ac:dyDescent="0.45">
      <c r="K91" s="228" t="s">
        <v>161</v>
      </c>
      <c r="L91" s="229"/>
    </row>
    <row r="92" spans="2:12" ht="30" customHeight="1" thickTop="1" thickBot="1" x14ac:dyDescent="0.45">
      <c r="B92" s="350" t="s">
        <v>60</v>
      </c>
      <c r="C92" s="351"/>
      <c r="D92" s="230" t="s">
        <v>37</v>
      </c>
      <c r="E92" s="107" t="s">
        <v>53</v>
      </c>
      <c r="F92" s="108" t="s">
        <v>54</v>
      </c>
      <c r="G92" s="196" t="s">
        <v>42</v>
      </c>
      <c r="H92" s="171" t="s">
        <v>105</v>
      </c>
      <c r="I92" s="172" t="s">
        <v>18</v>
      </c>
      <c r="K92" s="231" t="s">
        <v>162</v>
      </c>
      <c r="L92" s="232"/>
    </row>
    <row r="93" spans="2:12" ht="25.15" customHeight="1" thickTop="1" x14ac:dyDescent="0.4">
      <c r="B93" s="233" t="s">
        <v>85</v>
      </c>
      <c r="C93" s="234"/>
      <c r="D93" s="352" t="s">
        <v>40</v>
      </c>
      <c r="E93" s="355"/>
      <c r="F93" s="358"/>
      <c r="G93" s="361">
        <f>ROUNDDOWN(F93/4*3,-3)</f>
        <v>0</v>
      </c>
      <c r="H93" s="364">
        <v>450000</v>
      </c>
      <c r="I93" s="367">
        <f>MIN(G93,H93)</f>
        <v>0</v>
      </c>
      <c r="K93" s="339">
        <f>L71+L87+I96</f>
        <v>13500000</v>
      </c>
      <c r="L93" s="340"/>
    </row>
    <row r="94" spans="2:12" ht="25.15" customHeight="1" x14ac:dyDescent="0.4">
      <c r="B94" s="235" t="s">
        <v>86</v>
      </c>
      <c r="C94" s="236"/>
      <c r="D94" s="353"/>
      <c r="E94" s="356"/>
      <c r="F94" s="359"/>
      <c r="G94" s="362"/>
      <c r="H94" s="365"/>
      <c r="I94" s="368"/>
      <c r="K94" s="341"/>
      <c r="L94" s="340"/>
    </row>
    <row r="95" spans="2:12" ht="25.15" customHeight="1" thickBot="1" x14ac:dyDescent="0.45">
      <c r="B95" s="237" t="s">
        <v>87</v>
      </c>
      <c r="C95" s="238"/>
      <c r="D95" s="354"/>
      <c r="E95" s="357"/>
      <c r="F95" s="360"/>
      <c r="G95" s="363"/>
      <c r="H95" s="366"/>
      <c r="I95" s="368"/>
      <c r="K95" s="341"/>
      <c r="L95" s="340"/>
    </row>
    <row r="96" spans="2:12" ht="31.5" customHeight="1" thickTop="1" thickBot="1" x14ac:dyDescent="0.45">
      <c r="B96" s="344" t="s">
        <v>9</v>
      </c>
      <c r="C96" s="345"/>
      <c r="D96" s="162"/>
      <c r="E96" s="162"/>
      <c r="F96" s="239">
        <f>F93</f>
        <v>0</v>
      </c>
      <c r="G96" s="194"/>
      <c r="H96" s="197"/>
      <c r="I96" s="166">
        <f>I93</f>
        <v>0</v>
      </c>
      <c r="K96" s="342"/>
      <c r="L96" s="343"/>
    </row>
  </sheetData>
  <mergeCells count="31">
    <mergeCell ref="K93:L96"/>
    <mergeCell ref="B96:C96"/>
    <mergeCell ref="H77:H86"/>
    <mergeCell ref="I77:I86"/>
    <mergeCell ref="B92:C92"/>
    <mergeCell ref="D93:D95"/>
    <mergeCell ref="E93:E95"/>
    <mergeCell ref="F93:F95"/>
    <mergeCell ref="G93:G95"/>
    <mergeCell ref="H93:H95"/>
    <mergeCell ref="I93:I95"/>
    <mergeCell ref="J60:J62"/>
    <mergeCell ref="K60:K62"/>
    <mergeCell ref="L60:L62"/>
    <mergeCell ref="B61:B62"/>
    <mergeCell ref="H75:I75"/>
    <mergeCell ref="B76:C76"/>
    <mergeCell ref="H43:I43"/>
    <mergeCell ref="B44:C44"/>
    <mergeCell ref="D60:D62"/>
    <mergeCell ref="E60:E62"/>
    <mergeCell ref="F60:F62"/>
    <mergeCell ref="G60:G62"/>
    <mergeCell ref="H60:H62"/>
    <mergeCell ref="I60:I62"/>
    <mergeCell ref="E38:E40"/>
    <mergeCell ref="B30:C30"/>
    <mergeCell ref="B33:C33"/>
    <mergeCell ref="A38:B40"/>
    <mergeCell ref="C38:C40"/>
    <mergeCell ref="D38:D40"/>
  </mergeCells>
  <phoneticPr fontId="2"/>
  <conditionalFormatting sqref="C62">
    <cfRule type="expression" dxfId="139" priority="10">
      <formula>$E$38="介護予防認知症対応型共同生活介護"</formula>
    </cfRule>
    <cfRule type="expression" dxfId="138" priority="11">
      <formula>$E$38="介護予防特定施設入居者生活介護"</formula>
    </cfRule>
    <cfRule type="expression" dxfId="137" priority="12">
      <formula>$E$38="介護医療院"</formula>
    </cfRule>
    <cfRule type="expression" dxfId="136" priority="13">
      <formula>$E$38="軽費老人ホーム"</formula>
    </cfRule>
    <cfRule type="expression" dxfId="135" priority="14">
      <formula>$E$38="養護老人ホーム"</formula>
    </cfRule>
    <cfRule type="expression" dxfId="134" priority="15">
      <formula>$E$38="複合型サービス（看護小規模多機能型居宅介護）"</formula>
    </cfRule>
    <cfRule type="expression" dxfId="133" priority="16">
      <formula>$E$38="認知症対応型共同生活介護"</formula>
    </cfRule>
    <cfRule type="expression" dxfId="132" priority="17">
      <formula>$E$38="地域密着型特定施設入居者生活介護"</formula>
    </cfRule>
    <cfRule type="expression" dxfId="131" priority="18">
      <formula>$E$38="特定施設入居者生活介護"</formula>
    </cfRule>
    <cfRule type="expression" dxfId="130" priority="19">
      <formula>$E$38="介護老人保健施設"</formula>
    </cfRule>
    <cfRule type="expression" dxfId="129" priority="20">
      <formula>$E$38="介護老人福祉施設"</formula>
    </cfRule>
  </conditionalFormatting>
  <conditionalFormatting sqref="C61">
    <cfRule type="expression" dxfId="128" priority="9">
      <formula>$C$60="職員数に応じて必要なライセンス数が変動しないもの"</formula>
    </cfRule>
  </conditionalFormatting>
  <conditionalFormatting sqref="F79">
    <cfRule type="expression" dxfId="127" priority="8">
      <formula>$C$79="介護業務支援"</formula>
    </cfRule>
  </conditionalFormatting>
  <conditionalFormatting sqref="F80">
    <cfRule type="expression" dxfId="126" priority="7">
      <formula>$C$80="介護業務支援"</formula>
    </cfRule>
  </conditionalFormatting>
  <conditionalFormatting sqref="F81">
    <cfRule type="expression" dxfId="125" priority="6">
      <formula>$C$81="介護業務支援"</formula>
    </cfRule>
  </conditionalFormatting>
  <conditionalFormatting sqref="F82">
    <cfRule type="expression" dxfId="124" priority="5">
      <formula>$C$82="介護業務支援"</formula>
    </cfRule>
  </conditionalFormatting>
  <conditionalFormatting sqref="F83">
    <cfRule type="expression" dxfId="123" priority="4">
      <formula>$C$83="介護業務支援"</formula>
    </cfRule>
  </conditionalFormatting>
  <conditionalFormatting sqref="F84">
    <cfRule type="expression" dxfId="122" priority="3">
      <formula>$C$84="介護業務支援"</formula>
    </cfRule>
  </conditionalFormatting>
  <conditionalFormatting sqref="F85">
    <cfRule type="expression" dxfId="121" priority="2">
      <formula>$C$85="介護業務支援"</formula>
    </cfRule>
  </conditionalFormatting>
  <conditionalFormatting sqref="F86">
    <cfRule type="expression" dxfId="120" priority="1">
      <formula>$C$86="介護業務支援"</formula>
    </cfRule>
  </conditionalFormatting>
  <dataValidations count="2">
    <dataValidation type="whole" allowBlank="1" showInputMessage="1" showErrorMessage="1" sqref="F79:F86 F64:F70 F46:F58" xr:uid="{BEF5CFB0-AE89-4F0C-854B-6F3A170C00AC}">
      <formula1>1</formula1>
      <formula2>1000</formula2>
    </dataValidation>
    <dataValidation type="whole" operator="greaterThanOrEqual" allowBlank="1" showInputMessage="1" showErrorMessage="1" sqref="F93:F95" xr:uid="{C063B2E9-694A-4BE2-ADAA-69B6916645CA}">
      <formula1>1</formula1>
    </dataValidation>
  </dataValidations>
  <pageMargins left="0.25" right="0.25" top="0.75" bottom="0.75" header="0.3" footer="0.3"/>
  <pageSetup paperSize="9" scale="45" fitToHeight="0" orientation="landscape" r:id="rId1"/>
  <rowBreaks count="1" manualBreakCount="1">
    <brk id="71" max="12" man="1"/>
  </rowBreaks>
  <drawing r:id="rId2"/>
  <extLst>
    <ext xmlns:x14="http://schemas.microsoft.com/office/spreadsheetml/2009/9/main" uri="{CCE6A557-97BC-4b89-ADB6-D9C93CAAB3DF}">
      <x14:dataValidations xmlns:xm="http://schemas.microsoft.com/office/excel/2006/main" count="7">
        <x14:dataValidation type="list" allowBlank="1" showInputMessage="1" showErrorMessage="1" xr:uid="{435C3FF6-C2DD-4980-B9D3-E264E6CBEDE5}">
          <x14:formula1>
            <xm:f>さわらないでください。!$D$3:$D$5</xm:f>
          </x14:formula1>
          <xm:sqref>C60</xm:sqref>
        </x14:dataValidation>
        <x14:dataValidation type="list" allowBlank="1" showInputMessage="1" showErrorMessage="1" xr:uid="{A70FC94E-92E0-4EFD-9A8C-832F40D592E6}">
          <x14:formula1>
            <xm:f>さわらないでください。!$E$3:$E$7</xm:f>
          </x14:formula1>
          <xm:sqref>C61</xm:sqref>
        </x14:dataValidation>
        <x14:dataValidation type="list" allowBlank="1" showInputMessage="1" showErrorMessage="1" xr:uid="{14B8B233-31E2-4C12-A5D3-6EF7FEB68ACD}">
          <x14:formula1>
            <xm:f>さわらないでください。!$G$3:$G$5</xm:f>
          </x14:formula1>
          <xm:sqref>B30 B33</xm:sqref>
        </x14:dataValidation>
        <x14:dataValidation type="list" allowBlank="1" showInputMessage="1" showErrorMessage="1" xr:uid="{F139618A-6980-44BD-ADCA-827AA395D39D}">
          <x14:formula1>
            <xm:f>さわらないでください。!$H$3:$H$4</xm:f>
          </x14:formula1>
          <xm:sqref>D93:D95 D64:D70 D79:D86 D77 D60:D61 D46:D58</xm:sqref>
        </x14:dataValidation>
        <x14:dataValidation type="list" allowBlank="1" showInputMessage="1" showErrorMessage="1" xr:uid="{3BC36974-01C4-402E-864E-BB590BFD1E88}">
          <x14:formula1>
            <xm:f>さわらないでください。!$F$3:$F$4</xm:f>
          </x14:formula1>
          <xm:sqref>C62</xm:sqref>
        </x14:dataValidation>
        <x14:dataValidation type="list" allowBlank="1" showInputMessage="1" showErrorMessage="1" xr:uid="{062F06C6-3CB4-4925-81DC-3FB834B4260F}">
          <x14:formula1>
            <xm:f>さわらないでください。!$K$3:$K$56</xm:f>
          </x14:formula1>
          <xm:sqref>E38:E40</xm:sqref>
        </x14:dataValidation>
        <x14:dataValidation type="list" allowBlank="1" showInputMessage="1" showErrorMessage="1" xr:uid="{92622E36-F690-458E-BBEA-9E81222288C9}">
          <x14:formula1>
            <xm:f>さわらないでください。!$C$3:$C$13</xm:f>
          </x14:formula1>
          <xm:sqref>C79:C86</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024EC9-BDF5-4C53-B3D8-1AE866A05328}">
  <sheetPr>
    <tabColor rgb="FFFFCCFF"/>
    <pageSetUpPr fitToPage="1"/>
  </sheetPr>
  <dimension ref="B19:I44"/>
  <sheetViews>
    <sheetView showGridLines="0" view="pageBreakPreview" zoomScale="70" zoomScaleNormal="85" zoomScaleSheetLayoutView="70" workbookViewId="0">
      <selection activeCell="H28" sqref="H28"/>
    </sheetView>
  </sheetViews>
  <sheetFormatPr defaultColWidth="8.75" defaultRowHeight="15.75" x14ac:dyDescent="0.4"/>
  <cols>
    <col min="1" max="1" width="3.25" style="17" customWidth="1"/>
    <col min="2" max="2" width="25.375" style="17" customWidth="1"/>
    <col min="3" max="3" width="16.5" style="17" customWidth="1"/>
    <col min="4" max="4" width="17.5" style="17" customWidth="1"/>
    <col min="5" max="5" width="27.75" style="17" customWidth="1"/>
    <col min="6" max="6" width="19.875" style="17" customWidth="1"/>
    <col min="7" max="7" width="29.625" style="17" customWidth="1"/>
    <col min="8" max="8" width="18.75" style="17" customWidth="1"/>
    <col min="9" max="9" width="24.125" style="17" customWidth="1"/>
    <col min="10" max="10" width="5" style="17" customWidth="1"/>
    <col min="11" max="16384" width="8.75" style="17"/>
  </cols>
  <sheetData>
    <row r="19" spans="2:5" ht="28.5" x14ac:dyDescent="0.4">
      <c r="B19" s="16" t="s">
        <v>163</v>
      </c>
      <c r="C19" s="16"/>
      <c r="D19" s="16"/>
    </row>
    <row r="20" spans="2:5" ht="28.5" customHeight="1" x14ac:dyDescent="0.4">
      <c r="B20" s="369" t="s">
        <v>164</v>
      </c>
      <c r="C20" s="369"/>
      <c r="D20" s="369"/>
      <c r="E20" s="369"/>
    </row>
    <row r="21" spans="2:5" ht="23.25" customHeight="1" x14ac:dyDescent="0.4">
      <c r="B21" s="369"/>
      <c r="C21" s="369"/>
      <c r="D21" s="369"/>
      <c r="E21" s="369"/>
    </row>
    <row r="22" spans="2:5" ht="20.25" thickBot="1" x14ac:dyDescent="0.45">
      <c r="B22" s="17" t="s">
        <v>165</v>
      </c>
      <c r="E22" s="40"/>
    </row>
    <row r="23" spans="2:5" ht="32.25" thickBot="1" x14ac:dyDescent="0.45">
      <c r="B23" s="7" t="s">
        <v>44</v>
      </c>
      <c r="C23" s="8" t="s">
        <v>37</v>
      </c>
      <c r="D23" s="13" t="s">
        <v>166</v>
      </c>
      <c r="E23" s="199" t="s">
        <v>167</v>
      </c>
    </row>
    <row r="24" spans="2:5" ht="31.5" x14ac:dyDescent="0.4">
      <c r="B24" s="58" t="s">
        <v>115</v>
      </c>
      <c r="C24" s="59" t="s">
        <v>237</v>
      </c>
      <c r="D24" s="60" t="s">
        <v>273</v>
      </c>
      <c r="E24" s="61">
        <v>5000000</v>
      </c>
    </row>
    <row r="25" spans="2:5" ht="31.5" x14ac:dyDescent="0.4">
      <c r="B25" s="58" t="s">
        <v>49</v>
      </c>
      <c r="C25" s="59" t="s">
        <v>40</v>
      </c>
      <c r="D25" s="62"/>
      <c r="E25" s="63"/>
    </row>
    <row r="26" spans="2:5" ht="31.5" x14ac:dyDescent="0.4">
      <c r="B26" s="64" t="s">
        <v>49</v>
      </c>
      <c r="C26" s="65" t="s">
        <v>40</v>
      </c>
      <c r="D26" s="66"/>
      <c r="E26" s="67"/>
    </row>
    <row r="27" spans="2:5" ht="31.5" x14ac:dyDescent="0.4">
      <c r="B27" s="64" t="s">
        <v>49</v>
      </c>
      <c r="C27" s="65" t="s">
        <v>40</v>
      </c>
      <c r="D27" s="66"/>
      <c r="E27" s="67"/>
    </row>
    <row r="28" spans="2:5" ht="32.25" thickBot="1" x14ac:dyDescent="0.45">
      <c r="B28" s="64" t="s">
        <v>49</v>
      </c>
      <c r="C28" s="65" t="s">
        <v>40</v>
      </c>
      <c r="D28" s="66"/>
      <c r="E28" s="67"/>
    </row>
    <row r="29" spans="2:5" ht="16.5" thickBot="1" x14ac:dyDescent="0.45">
      <c r="B29" s="21" t="s">
        <v>9</v>
      </c>
      <c r="C29" s="11"/>
      <c r="D29" s="22"/>
      <c r="E29" s="23">
        <f>SUBTOTAL(9,E24:E28)</f>
        <v>5000000</v>
      </c>
    </row>
    <row r="33" spans="2:9" ht="28.5" x14ac:dyDescent="0.4">
      <c r="B33" s="16" t="s">
        <v>168</v>
      </c>
      <c r="C33" s="16"/>
      <c r="D33" s="16"/>
    </row>
    <row r="34" spans="2:9" ht="26.45" customHeight="1" thickBot="1" x14ac:dyDescent="0.45">
      <c r="B34" s="17" t="s">
        <v>169</v>
      </c>
      <c r="I34" s="40" t="s">
        <v>21</v>
      </c>
    </row>
    <row r="35" spans="2:9" ht="32.25" thickBot="1" x14ac:dyDescent="0.45">
      <c r="B35" s="7" t="s">
        <v>44</v>
      </c>
      <c r="C35" s="8" t="s">
        <v>170</v>
      </c>
      <c r="D35" s="8" t="s">
        <v>37</v>
      </c>
      <c r="E35" s="8" t="s">
        <v>171</v>
      </c>
      <c r="F35" s="9" t="s">
        <v>172</v>
      </c>
      <c r="G35" s="9" t="s">
        <v>173</v>
      </c>
      <c r="H35" s="9" t="s">
        <v>174</v>
      </c>
      <c r="I35" s="10" t="s">
        <v>32</v>
      </c>
    </row>
    <row r="36" spans="2:9" ht="31.5" x14ac:dyDescent="0.4">
      <c r="B36" s="58" t="s">
        <v>50</v>
      </c>
      <c r="C36" s="74" t="s">
        <v>46</v>
      </c>
      <c r="D36" s="59" t="s">
        <v>40</v>
      </c>
      <c r="E36" s="74"/>
      <c r="F36" s="74"/>
      <c r="G36" s="74"/>
      <c r="H36" s="75">
        <v>133333</v>
      </c>
      <c r="I36" s="24">
        <f>F36*MIN(G36, H36)</f>
        <v>0</v>
      </c>
    </row>
    <row r="37" spans="2:9" ht="31.5" x14ac:dyDescent="0.4">
      <c r="B37" s="58" t="s">
        <v>50</v>
      </c>
      <c r="C37" s="74" t="s">
        <v>45</v>
      </c>
      <c r="D37" s="44" t="s">
        <v>40</v>
      </c>
      <c r="E37" s="74"/>
      <c r="F37" s="68"/>
      <c r="G37" s="68"/>
      <c r="H37" s="14">
        <v>133333</v>
      </c>
      <c r="I37" s="18">
        <f t="shared" ref="I37:I43" si="0">F37*MIN(G37, H37)</f>
        <v>0</v>
      </c>
    </row>
    <row r="38" spans="2:9" ht="31.5" x14ac:dyDescent="0.4">
      <c r="B38" s="64" t="s">
        <v>50</v>
      </c>
      <c r="C38" s="57" t="s">
        <v>45</v>
      </c>
      <c r="D38" s="48" t="s">
        <v>40</v>
      </c>
      <c r="E38" s="57"/>
      <c r="F38" s="47"/>
      <c r="G38" s="47"/>
      <c r="H38" s="3">
        <v>133333</v>
      </c>
      <c r="I38" s="19">
        <f t="shared" si="0"/>
        <v>0</v>
      </c>
    </row>
    <row r="39" spans="2:9" ht="31.5" x14ac:dyDescent="0.4">
      <c r="B39" s="64" t="s">
        <v>49</v>
      </c>
      <c r="C39" s="57" t="s">
        <v>45</v>
      </c>
      <c r="D39" s="48" t="s">
        <v>40</v>
      </c>
      <c r="E39" s="57"/>
      <c r="F39" s="47"/>
      <c r="G39" s="47"/>
      <c r="H39" s="3">
        <v>133333</v>
      </c>
      <c r="I39" s="19">
        <f t="shared" si="0"/>
        <v>0</v>
      </c>
    </row>
    <row r="40" spans="2:9" ht="31.5" x14ac:dyDescent="0.4">
      <c r="B40" s="64" t="s">
        <v>49</v>
      </c>
      <c r="C40" s="57" t="s">
        <v>45</v>
      </c>
      <c r="D40" s="48" t="s">
        <v>40</v>
      </c>
      <c r="E40" s="57"/>
      <c r="F40" s="47"/>
      <c r="G40" s="47"/>
      <c r="H40" s="3">
        <v>133333</v>
      </c>
      <c r="I40" s="19">
        <f t="shared" si="0"/>
        <v>0</v>
      </c>
    </row>
    <row r="41" spans="2:9" ht="31.5" x14ac:dyDescent="0.4">
      <c r="B41" s="64" t="s">
        <v>49</v>
      </c>
      <c r="C41" s="57" t="s">
        <v>45</v>
      </c>
      <c r="D41" s="69" t="s">
        <v>39</v>
      </c>
      <c r="E41" s="57"/>
      <c r="F41" s="47"/>
      <c r="G41" s="47"/>
      <c r="H41" s="3">
        <v>133333</v>
      </c>
      <c r="I41" s="19">
        <f t="shared" si="0"/>
        <v>0</v>
      </c>
    </row>
    <row r="42" spans="2:9" ht="31.5" x14ac:dyDescent="0.4">
      <c r="B42" s="64" t="s">
        <v>175</v>
      </c>
      <c r="C42" s="57" t="s">
        <v>45</v>
      </c>
      <c r="D42" s="69" t="s">
        <v>39</v>
      </c>
      <c r="E42" s="57"/>
      <c r="F42" s="47"/>
      <c r="G42" s="47"/>
      <c r="H42" s="3">
        <v>133333</v>
      </c>
      <c r="I42" s="19">
        <f t="shared" si="0"/>
        <v>0</v>
      </c>
    </row>
    <row r="43" spans="2:9" ht="32.25" thickBot="1" x14ac:dyDescent="0.45">
      <c r="B43" s="70" t="s">
        <v>49</v>
      </c>
      <c r="C43" s="71" t="s">
        <v>45</v>
      </c>
      <c r="D43" s="72" t="s">
        <v>39</v>
      </c>
      <c r="E43" s="71"/>
      <c r="F43" s="73"/>
      <c r="G43" s="73"/>
      <c r="H43" s="15">
        <v>133333</v>
      </c>
      <c r="I43" s="20">
        <f t="shared" si="0"/>
        <v>0</v>
      </c>
    </row>
    <row r="44" spans="2:9" ht="16.5" thickBot="1" x14ac:dyDescent="0.45">
      <c r="B44" s="21" t="s">
        <v>9</v>
      </c>
      <c r="C44" s="11"/>
      <c r="D44" s="11"/>
      <c r="E44" s="11"/>
      <c r="F44" s="11"/>
      <c r="G44" s="11"/>
      <c r="H44" s="11"/>
      <c r="I44" s="23">
        <f>SUBTOTAL(9,I36:I43)</f>
        <v>0</v>
      </c>
    </row>
  </sheetData>
  <mergeCells count="1">
    <mergeCell ref="B20:E21"/>
  </mergeCells>
  <phoneticPr fontId="2"/>
  <dataValidations count="2">
    <dataValidation type="whole" allowBlank="1" showInputMessage="1" showErrorMessage="1" sqref="F36:F43" xr:uid="{5940B074-29A1-4763-BB65-B93767F6C537}">
      <formula1>1</formula1>
      <formula2>1000</formula2>
    </dataValidation>
    <dataValidation type="whole" operator="greaterThanOrEqual" allowBlank="1" showInputMessage="1" showErrorMessage="1" sqref="G36:G43" xr:uid="{50F360BA-D1A4-4466-B2F2-A641B50D4667}">
      <formula1>1</formula1>
    </dataValidation>
  </dataValidations>
  <pageMargins left="0.7" right="0.7" top="0.75" bottom="0.75" header="0.3" footer="0.3"/>
  <pageSetup paperSize="9" scale="58" fitToWidth="0" orientation="landscape"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B9107999-CD8B-4A5E-A610-BC19E0708C8E}">
          <x14:formula1>
            <xm:f>さわらないでください。!$B$3:$B$6</xm:f>
          </x14:formula1>
          <xm:sqref>C36:C43 D41:D43</xm:sqref>
        </x14:dataValidation>
        <x14:dataValidation type="list" allowBlank="1" showInputMessage="1" showErrorMessage="1" xr:uid="{B7F4F6C4-4CD7-43AD-9F6B-D64DC2626E54}">
          <x14:formula1>
            <xm:f>さわらないでください。!$H$3:$H$4</xm:f>
          </x14:formula1>
          <xm:sqref>D36:D40 C24:C28</xm:sqref>
        </x14:dataValidation>
        <x14:dataValidation type="list" allowBlank="1" showInputMessage="1" showErrorMessage="1" xr:uid="{F4C0D9B6-FCD6-4468-B688-7C81FCCDBE5A}">
          <x14:formula1>
            <xm:f>さわらないでください。!$I$3:$I$15</xm:f>
          </x14:formula1>
          <xm:sqref>B24:B28 B36:B43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3EA966-3AFD-44F0-A8B9-71C9EC2C1EF5}">
  <sheetPr>
    <tabColor rgb="FFFCE1D8"/>
    <pageSetUpPr fitToPage="1"/>
  </sheetPr>
  <dimension ref="A25:N96"/>
  <sheetViews>
    <sheetView showGridLines="0" view="pageBreakPreview" zoomScale="70" zoomScaleNormal="70" zoomScaleSheetLayoutView="70" workbookViewId="0">
      <selection activeCell="H44" sqref="H44"/>
    </sheetView>
  </sheetViews>
  <sheetFormatPr defaultColWidth="8.75" defaultRowHeight="15.75" x14ac:dyDescent="0.4"/>
  <cols>
    <col min="1" max="1" width="6.75" style="85" customWidth="1"/>
    <col min="2" max="2" width="2.5" style="85" customWidth="1"/>
    <col min="3" max="3" width="70.875" style="85" customWidth="1"/>
    <col min="4" max="4" width="13.875" style="85" customWidth="1"/>
    <col min="5" max="5" width="34.75" style="85" customWidth="1"/>
    <col min="6" max="6" width="19.625" style="85" customWidth="1"/>
    <col min="7" max="7" width="26.25" style="85" customWidth="1"/>
    <col min="8" max="8" width="34.25" style="85" customWidth="1"/>
    <col min="9" max="9" width="28.75" style="85" customWidth="1"/>
    <col min="10" max="12" width="16.625" style="85" customWidth="1"/>
    <col min="13" max="13" width="2.625" style="85" customWidth="1"/>
    <col min="14" max="16384" width="8.75" style="85"/>
  </cols>
  <sheetData>
    <row r="25" spans="1:12" ht="44.45" customHeight="1" x14ac:dyDescent="0.4">
      <c r="A25" s="205" t="s">
        <v>150</v>
      </c>
    </row>
    <row r="26" spans="1:12" ht="7.15" customHeight="1" thickBot="1" x14ac:dyDescent="0.45"/>
    <row r="27" spans="1:12" ht="24" customHeight="1" x14ac:dyDescent="0.4">
      <c r="B27" s="97" t="s">
        <v>33</v>
      </c>
      <c r="C27" s="49"/>
      <c r="D27" s="49"/>
      <c r="E27" s="49"/>
      <c r="F27" s="49"/>
      <c r="G27" s="49"/>
      <c r="H27" s="49"/>
      <c r="I27" s="49"/>
      <c r="J27" s="49"/>
      <c r="K27" s="49"/>
      <c r="L27" s="50"/>
    </row>
    <row r="28" spans="1:12" ht="4.9000000000000004" customHeight="1" x14ac:dyDescent="0.4">
      <c r="B28" s="51"/>
      <c r="C28" s="98"/>
      <c r="D28" s="98"/>
      <c r="E28" s="98"/>
      <c r="F28" s="98"/>
      <c r="G28" s="98"/>
      <c r="H28" s="98"/>
      <c r="I28" s="98"/>
      <c r="J28" s="98"/>
      <c r="K28" s="98"/>
      <c r="L28" s="52"/>
    </row>
    <row r="29" spans="1:12" ht="21.75" thickBot="1" x14ac:dyDescent="0.45">
      <c r="B29" s="53" t="s">
        <v>151</v>
      </c>
      <c r="C29" s="99"/>
      <c r="D29" s="99"/>
      <c r="E29" s="98"/>
      <c r="F29" s="98"/>
      <c r="G29" s="98"/>
      <c r="H29" s="98"/>
      <c r="I29" s="98"/>
      <c r="J29" s="98"/>
      <c r="K29" s="98"/>
      <c r="L29" s="52"/>
    </row>
    <row r="30" spans="1:12" ht="22.5" thickTop="1" thickBot="1" x14ac:dyDescent="0.45">
      <c r="B30" s="298" t="s">
        <v>52</v>
      </c>
      <c r="C30" s="299"/>
      <c r="D30" s="100"/>
      <c r="E30" s="98"/>
      <c r="F30" s="98"/>
      <c r="G30" s="98"/>
      <c r="H30" s="98"/>
      <c r="I30" s="98"/>
      <c r="J30" s="98"/>
      <c r="K30" s="98"/>
      <c r="L30" s="52"/>
    </row>
    <row r="31" spans="1:12" ht="5.45" customHeight="1" thickTop="1" x14ac:dyDescent="0.4">
      <c r="B31" s="54"/>
      <c r="C31" s="98"/>
      <c r="D31" s="98"/>
      <c r="E31" s="98"/>
      <c r="F31" s="98"/>
      <c r="G31" s="98"/>
      <c r="H31" s="98"/>
      <c r="I31" s="98"/>
      <c r="J31" s="98"/>
      <c r="K31" s="98"/>
      <c r="L31" s="52"/>
    </row>
    <row r="32" spans="1:12" ht="21.75" thickBot="1" x14ac:dyDescent="0.45">
      <c r="B32" s="53" t="s">
        <v>152</v>
      </c>
      <c r="C32" s="101"/>
      <c r="D32" s="101"/>
      <c r="E32" s="98"/>
      <c r="F32" s="98"/>
      <c r="G32" s="98"/>
      <c r="H32" s="98"/>
      <c r="I32" s="98"/>
      <c r="J32" s="98"/>
      <c r="K32" s="98"/>
      <c r="L32" s="52"/>
    </row>
    <row r="33" spans="1:12" ht="22.5" thickTop="1" thickBot="1" x14ac:dyDescent="0.45">
      <c r="B33" s="298" t="s">
        <v>61</v>
      </c>
      <c r="C33" s="299"/>
      <c r="D33" s="100"/>
      <c r="E33" s="98"/>
      <c r="F33" s="98"/>
      <c r="G33" s="98"/>
      <c r="H33" s="98"/>
      <c r="I33" s="98"/>
      <c r="J33" s="98"/>
      <c r="K33" s="98"/>
      <c r="L33" s="52"/>
    </row>
    <row r="34" spans="1:12" ht="8.25" customHeight="1" thickTop="1" x14ac:dyDescent="0.4">
      <c r="B34" s="54"/>
      <c r="C34" s="98"/>
      <c r="D34" s="98"/>
      <c r="E34" s="98"/>
      <c r="F34" s="98"/>
      <c r="G34" s="98"/>
      <c r="H34" s="98"/>
      <c r="I34" s="98"/>
      <c r="J34" s="98"/>
      <c r="K34" s="98"/>
      <c r="L34" s="52"/>
    </row>
    <row r="35" spans="1:12" ht="35.25" customHeight="1" x14ac:dyDescent="0.4">
      <c r="B35" s="102" t="str">
        <f>IF(B30="（プルダウンから選択）", "", IF(B30="いいえ", "『（１）介護テクノロジーの導入支援』の表に入力してください。", IF(AND(B30="はい", B33="いいえ"), "『（１）介護テクノロジーの導入支援』の表に入力してください。", IF(AND(B30="はい", B33="はい"), "『（２）介護テクノロジーのパッケージ型導入支援』の表に入力してください。（ただし、介護ソフトと連動しないテクノロジーについては『（１）介護テクノロジーの導入支援』の表に入力してください。）", "②に回答してください。"))))</f>
        <v>『（１）介護テクノロジーの導入支援』の表に入力してください。</v>
      </c>
      <c r="C35" s="98"/>
      <c r="D35" s="98"/>
      <c r="E35" s="98"/>
      <c r="F35" s="98"/>
      <c r="G35" s="98"/>
      <c r="H35" s="98"/>
      <c r="I35" s="98"/>
      <c r="J35" s="98"/>
      <c r="K35" s="98"/>
      <c r="L35" s="52"/>
    </row>
    <row r="36" spans="1:12" ht="25.15" customHeight="1" thickBot="1" x14ac:dyDescent="0.45">
      <c r="B36" s="103" t="s">
        <v>112</v>
      </c>
      <c r="C36" s="55"/>
      <c r="D36" s="55"/>
      <c r="E36" s="55"/>
      <c r="F36" s="55"/>
      <c r="G36" s="55"/>
      <c r="H36" s="55"/>
      <c r="I36" s="55"/>
      <c r="J36" s="55"/>
      <c r="K36" s="55"/>
      <c r="L36" s="56"/>
    </row>
    <row r="37" spans="1:12" ht="11.25" customHeight="1" thickBot="1" x14ac:dyDescent="0.45"/>
    <row r="38" spans="1:12" ht="18.75" customHeight="1" thickTop="1" x14ac:dyDescent="0.4">
      <c r="A38" s="300" t="s">
        <v>113</v>
      </c>
      <c r="B38" s="301"/>
      <c r="C38" s="306" t="s">
        <v>236</v>
      </c>
      <c r="D38" s="301" t="s">
        <v>114</v>
      </c>
      <c r="E38" s="295" t="s">
        <v>179</v>
      </c>
    </row>
    <row r="39" spans="1:12" ht="12" customHeight="1" x14ac:dyDescent="0.4">
      <c r="A39" s="302"/>
      <c r="B39" s="303"/>
      <c r="C39" s="307"/>
      <c r="D39" s="303"/>
      <c r="E39" s="296"/>
    </row>
    <row r="40" spans="1:12" ht="11.25" customHeight="1" thickBot="1" x14ac:dyDescent="0.45">
      <c r="A40" s="304"/>
      <c r="B40" s="305"/>
      <c r="C40" s="308"/>
      <c r="D40" s="305"/>
      <c r="E40" s="297"/>
    </row>
    <row r="41" spans="1:12" ht="12" customHeight="1" x14ac:dyDescent="0.4"/>
    <row r="42" spans="1:12" ht="29.25" thickBot="1" x14ac:dyDescent="0.45">
      <c r="B42" s="104" t="s">
        <v>19</v>
      </c>
    </row>
    <row r="43" spans="1:12" ht="44.45" customHeight="1" thickBot="1" x14ac:dyDescent="0.45">
      <c r="H43" s="311" t="s">
        <v>41</v>
      </c>
      <c r="I43" s="312"/>
      <c r="L43" s="105" t="s">
        <v>21</v>
      </c>
    </row>
    <row r="44" spans="1:12" ht="39.75" customHeight="1" thickBot="1" x14ac:dyDescent="0.45">
      <c r="B44" s="309" t="s">
        <v>43</v>
      </c>
      <c r="C44" s="310"/>
      <c r="D44" s="106" t="s">
        <v>37</v>
      </c>
      <c r="E44" s="107" t="s">
        <v>14</v>
      </c>
      <c r="F44" s="108" t="s">
        <v>36</v>
      </c>
      <c r="G44" s="26" t="s">
        <v>153</v>
      </c>
      <c r="H44" s="206" t="s">
        <v>154</v>
      </c>
      <c r="I44" s="34" t="s">
        <v>155</v>
      </c>
      <c r="J44" s="109" t="s">
        <v>42</v>
      </c>
      <c r="K44" s="108" t="s">
        <v>105</v>
      </c>
      <c r="L44" s="110" t="s">
        <v>18</v>
      </c>
    </row>
    <row r="45" spans="1:12" ht="21.95" customHeight="1" thickBot="1" x14ac:dyDescent="0.45">
      <c r="B45" s="111" t="s">
        <v>7</v>
      </c>
      <c r="C45" s="112"/>
      <c r="D45" s="113"/>
      <c r="E45" s="113"/>
      <c r="F45" s="113"/>
      <c r="G45" s="113"/>
      <c r="H45" s="113"/>
      <c r="I45" s="113"/>
      <c r="J45" s="30"/>
      <c r="K45" s="30"/>
      <c r="L45" s="31"/>
    </row>
    <row r="46" spans="1:12" ht="21.95" customHeight="1" thickTop="1" x14ac:dyDescent="0.4">
      <c r="B46" s="114"/>
      <c r="C46" s="115" t="s">
        <v>22</v>
      </c>
      <c r="D46" s="116" t="s">
        <v>40</v>
      </c>
      <c r="E46" s="117"/>
      <c r="F46" s="118"/>
      <c r="G46" s="119"/>
      <c r="H46" s="119"/>
      <c r="I46" s="120"/>
      <c r="J46" s="207">
        <f>ROUNDDOWN(SUM(G46:I46)/4*3,-3)</f>
        <v>0</v>
      </c>
      <c r="K46" s="121">
        <f>F46*1000000</f>
        <v>0</v>
      </c>
      <c r="L46" s="122">
        <f>MIN(J46:K46)</f>
        <v>0</v>
      </c>
    </row>
    <row r="47" spans="1:12" ht="21.95" customHeight="1" x14ac:dyDescent="0.4">
      <c r="B47" s="123"/>
      <c r="C47" s="124" t="s">
        <v>23</v>
      </c>
      <c r="D47" s="125" t="s">
        <v>40</v>
      </c>
      <c r="E47" s="45"/>
      <c r="F47" s="46"/>
      <c r="G47" s="47"/>
      <c r="H47" s="47"/>
      <c r="I47" s="126"/>
      <c r="J47" s="208">
        <f t="shared" ref="J47:J58" si="0">ROUNDDOWN(SUM(G47:I47)/4*3,-3)</f>
        <v>0</v>
      </c>
      <c r="K47" s="5">
        <f>F47*300000</f>
        <v>0</v>
      </c>
      <c r="L47" s="127">
        <f t="shared" ref="L47:L58" si="1">MIN(J47:K47)</f>
        <v>0</v>
      </c>
    </row>
    <row r="48" spans="1:12" ht="21.95" customHeight="1" x14ac:dyDescent="0.4">
      <c r="B48" s="123"/>
      <c r="C48" s="124" t="s">
        <v>24</v>
      </c>
      <c r="D48" s="128" t="s">
        <v>40</v>
      </c>
      <c r="E48" s="45"/>
      <c r="F48" s="46"/>
      <c r="G48" s="47"/>
      <c r="H48" s="47"/>
      <c r="I48" s="126"/>
      <c r="J48" s="208">
        <f t="shared" si="0"/>
        <v>0</v>
      </c>
      <c r="K48" s="129">
        <f>F48*300000</f>
        <v>0</v>
      </c>
      <c r="L48" s="127">
        <f t="shared" si="1"/>
        <v>0</v>
      </c>
    </row>
    <row r="49" spans="2:14" ht="21.95" customHeight="1" x14ac:dyDescent="0.4">
      <c r="B49" s="123"/>
      <c r="C49" s="124" t="s">
        <v>17</v>
      </c>
      <c r="D49" s="128" t="s">
        <v>40</v>
      </c>
      <c r="E49" s="45"/>
      <c r="F49" s="46"/>
      <c r="G49" s="47"/>
      <c r="H49" s="47"/>
      <c r="I49" s="126"/>
      <c r="J49" s="208">
        <f t="shared" si="0"/>
        <v>0</v>
      </c>
      <c r="K49" s="5">
        <f t="shared" ref="K49" si="2">F49*1000000</f>
        <v>0</v>
      </c>
      <c r="L49" s="127">
        <f t="shared" si="1"/>
        <v>0</v>
      </c>
    </row>
    <row r="50" spans="2:14" ht="21.95" customHeight="1" x14ac:dyDescent="0.4">
      <c r="B50" s="123"/>
      <c r="C50" s="124" t="s">
        <v>115</v>
      </c>
      <c r="D50" s="128" t="s">
        <v>40</v>
      </c>
      <c r="E50" s="45"/>
      <c r="F50" s="46"/>
      <c r="G50" s="47"/>
      <c r="H50" s="47"/>
      <c r="I50" s="126"/>
      <c r="J50" s="208">
        <f t="shared" si="0"/>
        <v>0</v>
      </c>
      <c r="K50" s="5">
        <f t="shared" ref="K50:K58" si="3">F50*300000</f>
        <v>0</v>
      </c>
      <c r="L50" s="127">
        <f t="shared" si="1"/>
        <v>0</v>
      </c>
    </row>
    <row r="51" spans="2:14" ht="21.95" customHeight="1" x14ac:dyDescent="0.4">
      <c r="B51" s="123"/>
      <c r="C51" s="124" t="s">
        <v>116</v>
      </c>
      <c r="D51" s="128" t="s">
        <v>40</v>
      </c>
      <c r="E51" s="45"/>
      <c r="F51" s="46"/>
      <c r="G51" s="47"/>
      <c r="H51" s="47"/>
      <c r="I51" s="126"/>
      <c r="J51" s="208">
        <f t="shared" si="0"/>
        <v>0</v>
      </c>
      <c r="K51" s="5">
        <f t="shared" si="3"/>
        <v>0</v>
      </c>
      <c r="L51" s="127">
        <f t="shared" si="1"/>
        <v>0</v>
      </c>
    </row>
    <row r="52" spans="2:14" ht="21.95" customHeight="1" x14ac:dyDescent="0.4">
      <c r="B52" s="123"/>
      <c r="C52" s="124" t="s">
        <v>1</v>
      </c>
      <c r="D52" s="128" t="s">
        <v>40</v>
      </c>
      <c r="E52" s="45"/>
      <c r="F52" s="46"/>
      <c r="G52" s="47"/>
      <c r="H52" s="47"/>
      <c r="I52" s="126"/>
      <c r="J52" s="208">
        <f t="shared" si="0"/>
        <v>0</v>
      </c>
      <c r="K52" s="5">
        <f t="shared" si="3"/>
        <v>0</v>
      </c>
      <c r="L52" s="127">
        <f t="shared" si="1"/>
        <v>0</v>
      </c>
    </row>
    <row r="53" spans="2:14" ht="21.95" customHeight="1" x14ac:dyDescent="0.4">
      <c r="B53" s="123"/>
      <c r="C53" s="124" t="s">
        <v>1</v>
      </c>
      <c r="D53" s="128" t="s">
        <v>40</v>
      </c>
      <c r="E53" s="45"/>
      <c r="F53" s="46"/>
      <c r="G53" s="47"/>
      <c r="H53" s="47"/>
      <c r="I53" s="126"/>
      <c r="J53" s="208">
        <f t="shared" si="0"/>
        <v>0</v>
      </c>
      <c r="K53" s="5">
        <f t="shared" si="3"/>
        <v>0</v>
      </c>
      <c r="L53" s="127">
        <f t="shared" si="1"/>
        <v>0</v>
      </c>
    </row>
    <row r="54" spans="2:14" ht="21.95" customHeight="1" x14ac:dyDescent="0.4">
      <c r="B54" s="123"/>
      <c r="C54" s="124" t="s">
        <v>1</v>
      </c>
      <c r="D54" s="128" t="s">
        <v>40</v>
      </c>
      <c r="E54" s="45"/>
      <c r="F54" s="46"/>
      <c r="G54" s="47"/>
      <c r="H54" s="47"/>
      <c r="I54" s="126"/>
      <c r="J54" s="208">
        <f t="shared" si="0"/>
        <v>0</v>
      </c>
      <c r="K54" s="5">
        <f t="shared" si="3"/>
        <v>0</v>
      </c>
      <c r="L54" s="127">
        <f t="shared" si="1"/>
        <v>0</v>
      </c>
    </row>
    <row r="55" spans="2:14" ht="21.95" customHeight="1" x14ac:dyDescent="0.4">
      <c r="B55" s="123"/>
      <c r="C55" s="124" t="s">
        <v>1</v>
      </c>
      <c r="D55" s="128" t="s">
        <v>40</v>
      </c>
      <c r="E55" s="45"/>
      <c r="F55" s="46"/>
      <c r="G55" s="47"/>
      <c r="H55" s="47"/>
      <c r="I55" s="126"/>
      <c r="J55" s="208">
        <f t="shared" si="0"/>
        <v>0</v>
      </c>
      <c r="K55" s="5">
        <f t="shared" si="3"/>
        <v>0</v>
      </c>
      <c r="L55" s="127">
        <f t="shared" si="1"/>
        <v>0</v>
      </c>
    </row>
    <row r="56" spans="2:14" ht="21.95" customHeight="1" x14ac:dyDescent="0.4">
      <c r="B56" s="123"/>
      <c r="C56" s="124" t="s">
        <v>11</v>
      </c>
      <c r="D56" s="128" t="s">
        <v>40</v>
      </c>
      <c r="E56" s="45"/>
      <c r="F56" s="46"/>
      <c r="G56" s="47"/>
      <c r="H56" s="47"/>
      <c r="I56" s="126"/>
      <c r="J56" s="208">
        <f t="shared" si="0"/>
        <v>0</v>
      </c>
      <c r="K56" s="5">
        <f t="shared" si="3"/>
        <v>0</v>
      </c>
      <c r="L56" s="127">
        <f t="shared" si="1"/>
        <v>0</v>
      </c>
    </row>
    <row r="57" spans="2:14" ht="21.95" customHeight="1" x14ac:dyDescent="0.4">
      <c r="B57" s="123"/>
      <c r="C57" s="124" t="s">
        <v>12</v>
      </c>
      <c r="D57" s="128" t="s">
        <v>40</v>
      </c>
      <c r="E57" s="45"/>
      <c r="F57" s="46"/>
      <c r="G57" s="47"/>
      <c r="H57" s="47"/>
      <c r="I57" s="126"/>
      <c r="J57" s="208">
        <f t="shared" si="0"/>
        <v>0</v>
      </c>
      <c r="K57" s="5">
        <f t="shared" si="3"/>
        <v>0</v>
      </c>
      <c r="L57" s="127">
        <f t="shared" si="1"/>
        <v>0</v>
      </c>
    </row>
    <row r="58" spans="2:14" ht="21.95" customHeight="1" thickBot="1" x14ac:dyDescent="0.45">
      <c r="B58" s="130"/>
      <c r="C58" s="131" t="s">
        <v>13</v>
      </c>
      <c r="D58" s="132" t="s">
        <v>40</v>
      </c>
      <c r="E58" s="133"/>
      <c r="F58" s="134"/>
      <c r="G58" s="135"/>
      <c r="H58" s="135"/>
      <c r="I58" s="136"/>
      <c r="J58" s="209">
        <f t="shared" si="0"/>
        <v>0</v>
      </c>
      <c r="K58" s="6">
        <f t="shared" si="3"/>
        <v>0</v>
      </c>
      <c r="L58" s="137">
        <f t="shared" si="1"/>
        <v>0</v>
      </c>
    </row>
    <row r="59" spans="2:14" ht="21.95" customHeight="1" thickBot="1" x14ac:dyDescent="0.45">
      <c r="B59" s="138" t="s">
        <v>0</v>
      </c>
      <c r="C59" s="139"/>
      <c r="D59" s="140"/>
      <c r="E59" s="140"/>
      <c r="F59" s="141"/>
      <c r="G59" s="142"/>
      <c r="H59" s="142"/>
      <c r="I59" s="142"/>
      <c r="J59" s="27"/>
      <c r="K59" s="28"/>
      <c r="L59" s="29"/>
    </row>
    <row r="60" spans="2:14" ht="21.95" customHeight="1" thickTop="1" x14ac:dyDescent="0.4">
      <c r="B60" s="201"/>
      <c r="C60" s="143" t="s">
        <v>64</v>
      </c>
      <c r="D60" s="313" t="s">
        <v>237</v>
      </c>
      <c r="E60" s="370" t="s">
        <v>242</v>
      </c>
      <c r="F60" s="373" t="s">
        <v>117</v>
      </c>
      <c r="G60" s="376">
        <v>2500000</v>
      </c>
      <c r="H60" s="325">
        <v>40000</v>
      </c>
      <c r="I60" s="379">
        <v>320000</v>
      </c>
      <c r="J60" s="328">
        <f t="shared" ref="J60" si="4">ROUNDDOWN(SUM(G60:I60)/4*3,0)</f>
        <v>2145000</v>
      </c>
      <c r="K60" s="331">
        <f>IF(C60="（契約方法を選択する）", 0, IF(OR(C61="", C62="", C62="ケアプランデータ連携システムのデータ連携について選択"), "条件が不正です", IF(AND(C60="職員数に応じて必要なライセンス数が変動するもの", C61="（職員数をプルダウンから選択）"), "条件が不正です", IF(C60="職員数に応じて必要なライセンス数が変動しないもの", 2500000 + IF(C62="5事業所以上と連携する", 50000, 0), IF(C60="職員数に応じて必要なライセンス数が変動するもの", IF(C61="１名以上10名以下", 1000000, IF(C61="11名以上20名以下", 1500000, IF(C61="21名以上30名以下", 2000000, IF(C61="31名以上", 2500000, "条件が不正です")))) + IF(C62="5事業所以上と連携する", 50000, 0), "条件が不正です")))))</f>
        <v>2000000</v>
      </c>
      <c r="L60" s="334">
        <f>MIN(J60:K60)</f>
        <v>2000000</v>
      </c>
      <c r="N60" s="210"/>
    </row>
    <row r="61" spans="2:14" ht="21.95" customHeight="1" x14ac:dyDescent="0.4">
      <c r="B61" s="337"/>
      <c r="C61" s="144" t="s">
        <v>27</v>
      </c>
      <c r="D61" s="314"/>
      <c r="E61" s="371"/>
      <c r="F61" s="374"/>
      <c r="G61" s="377"/>
      <c r="H61" s="326"/>
      <c r="I61" s="380"/>
      <c r="J61" s="329"/>
      <c r="K61" s="332"/>
      <c r="L61" s="335"/>
    </row>
    <row r="62" spans="2:14" ht="22.5" customHeight="1" thickBot="1" x14ac:dyDescent="0.45">
      <c r="B62" s="338"/>
      <c r="C62" s="211" t="s">
        <v>156</v>
      </c>
      <c r="D62" s="315"/>
      <c r="E62" s="372"/>
      <c r="F62" s="375"/>
      <c r="G62" s="378"/>
      <c r="H62" s="327"/>
      <c r="I62" s="381"/>
      <c r="J62" s="330"/>
      <c r="K62" s="333"/>
      <c r="L62" s="336"/>
    </row>
    <row r="63" spans="2:14" ht="21" customHeight="1" thickBot="1" x14ac:dyDescent="0.45">
      <c r="B63" s="145" t="s">
        <v>10</v>
      </c>
      <c r="C63" s="146"/>
      <c r="D63" s="147"/>
      <c r="E63" s="147"/>
      <c r="F63" s="148"/>
      <c r="G63" s="149"/>
      <c r="H63" s="150"/>
      <c r="I63" s="150"/>
      <c r="J63" s="42"/>
      <c r="K63" s="41"/>
      <c r="L63" s="43"/>
    </row>
    <row r="64" spans="2:14" ht="21.6" customHeight="1" thickTop="1" x14ac:dyDescent="0.4">
      <c r="B64" s="151"/>
      <c r="C64" s="115" t="s">
        <v>2</v>
      </c>
      <c r="D64" s="152" t="s">
        <v>40</v>
      </c>
      <c r="E64" s="117"/>
      <c r="F64" s="118"/>
      <c r="G64" s="120"/>
      <c r="H64" s="153" t="s">
        <v>157</v>
      </c>
      <c r="I64" s="154" t="s">
        <v>157</v>
      </c>
      <c r="J64" s="1">
        <f>ROUNDDOWN(SUM(G64:I64)/4*3,-3)</f>
        <v>0</v>
      </c>
      <c r="K64" s="2">
        <f t="shared" ref="K64:K70" si="5">F64*1000000</f>
        <v>0</v>
      </c>
      <c r="L64" s="212">
        <f t="shared" ref="L64:L70" si="6">MIN(J64:K64)</f>
        <v>0</v>
      </c>
    </row>
    <row r="65" spans="2:12" ht="33" x14ac:dyDescent="0.4">
      <c r="B65" s="151"/>
      <c r="C65" s="124" t="s">
        <v>3</v>
      </c>
      <c r="D65" s="128" t="s">
        <v>40</v>
      </c>
      <c r="E65" s="45"/>
      <c r="F65" s="46"/>
      <c r="G65" s="126"/>
      <c r="H65" s="155" t="s">
        <v>157</v>
      </c>
      <c r="I65" s="156" t="s">
        <v>157</v>
      </c>
      <c r="J65" s="4">
        <f t="shared" ref="J65:J70" si="7">ROUNDDOWN(SUM(G65:I65)/4*3,-3)</f>
        <v>0</v>
      </c>
      <c r="K65" s="5">
        <f t="shared" si="5"/>
        <v>0</v>
      </c>
      <c r="L65" s="19">
        <f t="shared" si="6"/>
        <v>0</v>
      </c>
    </row>
    <row r="66" spans="2:12" ht="33" x14ac:dyDescent="0.4">
      <c r="B66" s="151"/>
      <c r="C66" s="124" t="s">
        <v>4</v>
      </c>
      <c r="D66" s="128" t="s">
        <v>40</v>
      </c>
      <c r="E66" s="45"/>
      <c r="F66" s="46"/>
      <c r="G66" s="126"/>
      <c r="H66" s="155" t="s">
        <v>157</v>
      </c>
      <c r="I66" s="156" t="s">
        <v>157</v>
      </c>
      <c r="J66" s="4">
        <f t="shared" si="7"/>
        <v>0</v>
      </c>
      <c r="K66" s="5">
        <f t="shared" si="5"/>
        <v>0</v>
      </c>
      <c r="L66" s="19">
        <f t="shared" si="6"/>
        <v>0</v>
      </c>
    </row>
    <row r="67" spans="2:12" ht="42.75" customHeight="1" x14ac:dyDescent="0.4">
      <c r="B67" s="151"/>
      <c r="C67" s="124" t="s">
        <v>118</v>
      </c>
      <c r="D67" s="128" t="s">
        <v>40</v>
      </c>
      <c r="E67" s="45"/>
      <c r="F67" s="46"/>
      <c r="G67" s="126"/>
      <c r="H67" s="155" t="s">
        <v>157</v>
      </c>
      <c r="I67" s="156" t="s">
        <v>157</v>
      </c>
      <c r="J67" s="4">
        <f t="shared" si="7"/>
        <v>0</v>
      </c>
      <c r="K67" s="5">
        <f t="shared" si="5"/>
        <v>0</v>
      </c>
      <c r="L67" s="19">
        <f t="shared" si="6"/>
        <v>0</v>
      </c>
    </row>
    <row r="68" spans="2:12" ht="21.95" customHeight="1" x14ac:dyDescent="0.4">
      <c r="B68" s="151"/>
      <c r="C68" s="124" t="s">
        <v>5</v>
      </c>
      <c r="D68" s="128" t="s">
        <v>40</v>
      </c>
      <c r="E68" s="45"/>
      <c r="F68" s="46"/>
      <c r="G68" s="126"/>
      <c r="H68" s="155" t="s">
        <v>157</v>
      </c>
      <c r="I68" s="156" t="s">
        <v>157</v>
      </c>
      <c r="J68" s="4">
        <f t="shared" si="7"/>
        <v>0</v>
      </c>
      <c r="K68" s="5">
        <f t="shared" si="5"/>
        <v>0</v>
      </c>
      <c r="L68" s="19">
        <f t="shared" si="6"/>
        <v>0</v>
      </c>
    </row>
    <row r="69" spans="2:12" ht="21.95" customHeight="1" x14ac:dyDescent="0.4">
      <c r="B69" s="151"/>
      <c r="C69" s="124" t="s">
        <v>6</v>
      </c>
      <c r="D69" s="128" t="s">
        <v>40</v>
      </c>
      <c r="E69" s="45"/>
      <c r="F69" s="46"/>
      <c r="G69" s="126"/>
      <c r="H69" s="155" t="s">
        <v>157</v>
      </c>
      <c r="I69" s="156" t="s">
        <v>157</v>
      </c>
      <c r="J69" s="4">
        <f t="shared" si="7"/>
        <v>0</v>
      </c>
      <c r="K69" s="5">
        <f t="shared" si="5"/>
        <v>0</v>
      </c>
      <c r="L69" s="19">
        <f t="shared" si="6"/>
        <v>0</v>
      </c>
    </row>
    <row r="70" spans="2:12" ht="21.95" customHeight="1" thickBot="1" x14ac:dyDescent="0.45">
      <c r="B70" s="157"/>
      <c r="C70" s="131" t="s">
        <v>8</v>
      </c>
      <c r="D70" s="132" t="s">
        <v>40</v>
      </c>
      <c r="E70" s="133"/>
      <c r="F70" s="134"/>
      <c r="G70" s="136"/>
      <c r="H70" s="158" t="s">
        <v>157</v>
      </c>
      <c r="I70" s="159" t="s">
        <v>157</v>
      </c>
      <c r="J70" s="213">
        <f t="shared" si="7"/>
        <v>0</v>
      </c>
      <c r="K70" s="6">
        <f t="shared" si="5"/>
        <v>0</v>
      </c>
      <c r="L70" s="20">
        <f t="shared" si="6"/>
        <v>0</v>
      </c>
    </row>
    <row r="71" spans="2:12" ht="36" customHeight="1" thickTop="1" thickBot="1" x14ac:dyDescent="0.45">
      <c r="B71" s="160" t="s">
        <v>9</v>
      </c>
      <c r="C71" s="161"/>
      <c r="D71" s="161"/>
      <c r="E71" s="162"/>
      <c r="F71" s="162"/>
      <c r="G71" s="163">
        <f>SUBTOTAL(9,G46:G58,G60:G61,G64:G70)</f>
        <v>2500000</v>
      </c>
      <c r="H71" s="164"/>
      <c r="I71" s="164"/>
      <c r="J71" s="214"/>
      <c r="K71" s="165"/>
      <c r="L71" s="166">
        <f>ROUNDDOWN((SUBTOTAL(9,L46:L58,L60:L61,L64:L70)),-3)</f>
        <v>2000000</v>
      </c>
    </row>
    <row r="72" spans="2:12" x14ac:dyDescent="0.4">
      <c r="L72" s="167"/>
    </row>
    <row r="73" spans="2:12" x14ac:dyDescent="0.4">
      <c r="L73" s="167"/>
    </row>
    <row r="74" spans="2:12" ht="27.6" customHeight="1" thickBot="1" x14ac:dyDescent="0.45">
      <c r="B74" s="104" t="s">
        <v>20</v>
      </c>
      <c r="C74" s="168"/>
      <c r="D74" s="168"/>
    </row>
    <row r="75" spans="2:12" ht="41.45" customHeight="1" thickBot="1" x14ac:dyDescent="0.45">
      <c r="H75" s="311" t="s">
        <v>41</v>
      </c>
      <c r="I75" s="312"/>
      <c r="L75" s="105" t="s">
        <v>21</v>
      </c>
    </row>
    <row r="76" spans="2:12" ht="45.75" customHeight="1" thickBot="1" x14ac:dyDescent="0.45">
      <c r="B76" s="309" t="s">
        <v>43</v>
      </c>
      <c r="C76" s="310"/>
      <c r="D76" s="200" t="s">
        <v>37</v>
      </c>
      <c r="E76" s="169" t="s">
        <v>14</v>
      </c>
      <c r="F76" s="170" t="s">
        <v>36</v>
      </c>
      <c r="G76" s="26" t="s">
        <v>153</v>
      </c>
      <c r="H76" s="206" t="s">
        <v>154</v>
      </c>
      <c r="I76" s="34" t="s">
        <v>155</v>
      </c>
      <c r="J76" s="109" t="s">
        <v>42</v>
      </c>
      <c r="K76" s="171" t="s">
        <v>105</v>
      </c>
      <c r="L76" s="172" t="s">
        <v>18</v>
      </c>
    </row>
    <row r="77" spans="2:12" ht="30" customHeight="1" thickTop="1" thickBot="1" x14ac:dyDescent="0.45">
      <c r="B77" s="173" t="s">
        <v>158</v>
      </c>
      <c r="C77" s="174"/>
      <c r="D77" s="175" t="s">
        <v>40</v>
      </c>
      <c r="E77" s="176"/>
      <c r="F77" s="177" t="s">
        <v>119</v>
      </c>
      <c r="G77" s="215"/>
      <c r="H77" s="346"/>
      <c r="I77" s="346"/>
      <c r="J77" s="216"/>
      <c r="K77" s="217"/>
      <c r="L77" s="218"/>
    </row>
    <row r="78" spans="2:12" ht="30" customHeight="1" thickTop="1" thickBot="1" x14ac:dyDescent="0.45">
      <c r="B78" s="178" t="s">
        <v>159</v>
      </c>
      <c r="C78" s="179"/>
      <c r="D78" s="180"/>
      <c r="E78" s="180"/>
      <c r="F78" s="33"/>
      <c r="G78" s="180"/>
      <c r="H78" s="347"/>
      <c r="I78" s="349"/>
      <c r="J78" s="219"/>
      <c r="K78" s="36"/>
      <c r="L78" s="220"/>
    </row>
    <row r="79" spans="2:12" ht="30" customHeight="1" thickTop="1" x14ac:dyDescent="0.4">
      <c r="B79" s="32"/>
      <c r="C79" s="181" t="s">
        <v>160</v>
      </c>
      <c r="D79" s="182" t="s">
        <v>40</v>
      </c>
      <c r="E79" s="183"/>
      <c r="F79" s="183"/>
      <c r="G79" s="221"/>
      <c r="H79" s="347"/>
      <c r="I79" s="347"/>
      <c r="J79" s="222"/>
      <c r="K79" s="35"/>
      <c r="L79" s="38"/>
    </row>
    <row r="80" spans="2:12" ht="30" customHeight="1" x14ac:dyDescent="0.4">
      <c r="B80" s="32"/>
      <c r="C80" s="184" t="s">
        <v>160</v>
      </c>
      <c r="D80" s="185" t="s">
        <v>40</v>
      </c>
      <c r="E80" s="74"/>
      <c r="F80" s="74"/>
      <c r="G80" s="223"/>
      <c r="H80" s="347"/>
      <c r="I80" s="347"/>
      <c r="J80" s="222"/>
      <c r="K80" s="35"/>
      <c r="L80" s="38"/>
    </row>
    <row r="81" spans="2:12" ht="30" customHeight="1" x14ac:dyDescent="0.4">
      <c r="B81" s="32"/>
      <c r="C81" s="184" t="s">
        <v>160</v>
      </c>
      <c r="D81" s="185" t="s">
        <v>40</v>
      </c>
      <c r="E81" s="74"/>
      <c r="F81" s="74"/>
      <c r="G81" s="223"/>
      <c r="H81" s="347"/>
      <c r="I81" s="347"/>
      <c r="J81" s="222"/>
      <c r="K81" s="35"/>
      <c r="L81" s="38"/>
    </row>
    <row r="82" spans="2:12" ht="30" customHeight="1" x14ac:dyDescent="0.4">
      <c r="B82" s="32"/>
      <c r="C82" s="184" t="s">
        <v>160</v>
      </c>
      <c r="D82" s="185" t="s">
        <v>40</v>
      </c>
      <c r="E82" s="74"/>
      <c r="F82" s="74"/>
      <c r="G82" s="223"/>
      <c r="H82" s="347"/>
      <c r="I82" s="347"/>
      <c r="J82" s="222"/>
      <c r="K82" s="35"/>
      <c r="L82" s="38"/>
    </row>
    <row r="83" spans="2:12" ht="30" customHeight="1" x14ac:dyDescent="0.4">
      <c r="B83" s="32"/>
      <c r="C83" s="184" t="s">
        <v>160</v>
      </c>
      <c r="D83" s="185" t="s">
        <v>40</v>
      </c>
      <c r="E83" s="74"/>
      <c r="F83" s="74"/>
      <c r="G83" s="223"/>
      <c r="H83" s="347"/>
      <c r="I83" s="347"/>
      <c r="J83" s="222"/>
      <c r="K83" s="35"/>
      <c r="L83" s="38"/>
    </row>
    <row r="84" spans="2:12" ht="30" customHeight="1" x14ac:dyDescent="0.4">
      <c r="B84" s="32"/>
      <c r="C84" s="184" t="s">
        <v>160</v>
      </c>
      <c r="D84" s="185" t="s">
        <v>40</v>
      </c>
      <c r="E84" s="74"/>
      <c r="F84" s="74"/>
      <c r="G84" s="223"/>
      <c r="H84" s="347"/>
      <c r="I84" s="347"/>
      <c r="J84" s="222"/>
      <c r="K84" s="35"/>
      <c r="L84" s="38"/>
    </row>
    <row r="85" spans="2:12" ht="30" customHeight="1" x14ac:dyDescent="0.4">
      <c r="B85" s="32"/>
      <c r="C85" s="186" t="s">
        <v>160</v>
      </c>
      <c r="D85" s="187" t="s">
        <v>40</v>
      </c>
      <c r="E85" s="57"/>
      <c r="F85" s="57"/>
      <c r="G85" s="224"/>
      <c r="H85" s="347"/>
      <c r="I85" s="347"/>
      <c r="J85" s="225"/>
      <c r="K85" s="36"/>
      <c r="L85" s="39"/>
    </row>
    <row r="86" spans="2:12" ht="30" customHeight="1" thickBot="1" x14ac:dyDescent="0.45">
      <c r="B86" s="32"/>
      <c r="C86" s="188" t="s">
        <v>160</v>
      </c>
      <c r="D86" s="189" t="s">
        <v>40</v>
      </c>
      <c r="E86" s="190"/>
      <c r="F86" s="190"/>
      <c r="G86" s="226"/>
      <c r="H86" s="348"/>
      <c r="I86" s="348"/>
      <c r="J86" s="227"/>
      <c r="K86" s="37"/>
      <c r="L86" s="191"/>
    </row>
    <row r="87" spans="2:12" ht="30.75" customHeight="1" thickTop="1" thickBot="1" x14ac:dyDescent="0.45">
      <c r="B87" s="192" t="s">
        <v>9</v>
      </c>
      <c r="C87" s="193"/>
      <c r="D87" s="161"/>
      <c r="E87" s="162"/>
      <c r="F87" s="12"/>
      <c r="G87" s="163">
        <f>SUBTOTAL(9,G77,G79:G86)</f>
        <v>0</v>
      </c>
      <c r="H87" s="12">
        <f>H77</f>
        <v>0</v>
      </c>
      <c r="I87" s="12">
        <f>I77</f>
        <v>0</v>
      </c>
      <c r="J87" s="11">
        <f>ROUNDDOWN(SUM(G87:I87)/4*3,-3)</f>
        <v>0</v>
      </c>
      <c r="K87" s="195">
        <v>10000000</v>
      </c>
      <c r="L87" s="166">
        <f>MIN(J87:K87)</f>
        <v>0</v>
      </c>
    </row>
    <row r="90" spans="2:12" ht="27.6" customHeight="1" thickBot="1" x14ac:dyDescent="0.45">
      <c r="B90" s="104" t="s">
        <v>55</v>
      </c>
      <c r="C90" s="168"/>
      <c r="D90" s="168"/>
    </row>
    <row r="91" spans="2:12" ht="37.9" customHeight="1" thickTop="1" thickBot="1" x14ac:dyDescent="0.45">
      <c r="K91" s="228" t="s">
        <v>161</v>
      </c>
      <c r="L91" s="229"/>
    </row>
    <row r="92" spans="2:12" ht="30" customHeight="1" thickTop="1" thickBot="1" x14ac:dyDescent="0.45">
      <c r="B92" s="350" t="s">
        <v>60</v>
      </c>
      <c r="C92" s="351"/>
      <c r="D92" s="230" t="s">
        <v>37</v>
      </c>
      <c r="E92" s="107" t="s">
        <v>53</v>
      </c>
      <c r="F92" s="108" t="s">
        <v>54</v>
      </c>
      <c r="G92" s="196" t="s">
        <v>42</v>
      </c>
      <c r="H92" s="171" t="s">
        <v>105</v>
      </c>
      <c r="I92" s="172" t="s">
        <v>18</v>
      </c>
      <c r="K92" s="231" t="s">
        <v>162</v>
      </c>
      <c r="L92" s="232"/>
    </row>
    <row r="93" spans="2:12" ht="25.15" customHeight="1" thickTop="1" x14ac:dyDescent="0.4">
      <c r="B93" s="233" t="s">
        <v>85</v>
      </c>
      <c r="C93" s="234"/>
      <c r="D93" s="352" t="s">
        <v>40</v>
      </c>
      <c r="E93" s="355"/>
      <c r="F93" s="358"/>
      <c r="G93" s="361">
        <f>ROUNDDOWN(F93/4*3,-3)</f>
        <v>0</v>
      </c>
      <c r="H93" s="364">
        <v>450000</v>
      </c>
      <c r="I93" s="367">
        <f>MIN(G93,H93)</f>
        <v>0</v>
      </c>
      <c r="K93" s="339">
        <f>L71+L87+I96</f>
        <v>2000000</v>
      </c>
      <c r="L93" s="340"/>
    </row>
    <row r="94" spans="2:12" ht="25.15" customHeight="1" x14ac:dyDescent="0.4">
      <c r="B94" s="235" t="s">
        <v>86</v>
      </c>
      <c r="C94" s="236"/>
      <c r="D94" s="353"/>
      <c r="E94" s="356"/>
      <c r="F94" s="359"/>
      <c r="G94" s="362"/>
      <c r="H94" s="365"/>
      <c r="I94" s="368"/>
      <c r="K94" s="341"/>
      <c r="L94" s="340"/>
    </row>
    <row r="95" spans="2:12" ht="25.15" customHeight="1" thickBot="1" x14ac:dyDescent="0.45">
      <c r="B95" s="237" t="s">
        <v>87</v>
      </c>
      <c r="C95" s="238"/>
      <c r="D95" s="354"/>
      <c r="E95" s="357"/>
      <c r="F95" s="360"/>
      <c r="G95" s="363"/>
      <c r="H95" s="366"/>
      <c r="I95" s="368"/>
      <c r="K95" s="341"/>
      <c r="L95" s="340"/>
    </row>
    <row r="96" spans="2:12" ht="31.5" customHeight="1" thickTop="1" thickBot="1" x14ac:dyDescent="0.45">
      <c r="B96" s="344" t="s">
        <v>9</v>
      </c>
      <c r="C96" s="345"/>
      <c r="D96" s="162"/>
      <c r="E96" s="162"/>
      <c r="F96" s="239">
        <f>F93</f>
        <v>0</v>
      </c>
      <c r="G96" s="194"/>
      <c r="H96" s="197"/>
      <c r="I96" s="166">
        <f>I93</f>
        <v>0</v>
      </c>
      <c r="K96" s="342"/>
      <c r="L96" s="343"/>
    </row>
  </sheetData>
  <mergeCells count="31">
    <mergeCell ref="K93:L96"/>
    <mergeCell ref="B96:C96"/>
    <mergeCell ref="H77:H86"/>
    <mergeCell ref="I77:I86"/>
    <mergeCell ref="B92:C92"/>
    <mergeCell ref="D93:D95"/>
    <mergeCell ref="E93:E95"/>
    <mergeCell ref="F93:F95"/>
    <mergeCell ref="G93:G95"/>
    <mergeCell ref="H93:H95"/>
    <mergeCell ref="I93:I95"/>
    <mergeCell ref="J60:J62"/>
    <mergeCell ref="K60:K62"/>
    <mergeCell ref="L60:L62"/>
    <mergeCell ref="B61:B62"/>
    <mergeCell ref="H75:I75"/>
    <mergeCell ref="B76:C76"/>
    <mergeCell ref="H43:I43"/>
    <mergeCell ref="B44:C44"/>
    <mergeCell ref="D60:D62"/>
    <mergeCell ref="E60:E62"/>
    <mergeCell ref="F60:F62"/>
    <mergeCell ref="G60:G62"/>
    <mergeCell ref="H60:H62"/>
    <mergeCell ref="I60:I62"/>
    <mergeCell ref="E38:E40"/>
    <mergeCell ref="B30:C30"/>
    <mergeCell ref="B33:C33"/>
    <mergeCell ref="A38:B40"/>
    <mergeCell ref="C38:C40"/>
    <mergeCell ref="D38:D40"/>
  </mergeCells>
  <phoneticPr fontId="2"/>
  <conditionalFormatting sqref="C62">
    <cfRule type="expression" dxfId="119" priority="10">
      <formula>$E$38="介護予防認知症対応型共同生活介護"</formula>
    </cfRule>
    <cfRule type="expression" dxfId="118" priority="11">
      <formula>$E$38="介護予防特定施設入居者生活介護"</formula>
    </cfRule>
    <cfRule type="expression" dxfId="117" priority="12">
      <formula>$E$38="介護医療院"</formula>
    </cfRule>
    <cfRule type="expression" dxfId="116" priority="13">
      <formula>$E$38="軽費老人ホーム"</formula>
    </cfRule>
    <cfRule type="expression" dxfId="115" priority="14">
      <formula>$E$38="養護老人ホーム"</formula>
    </cfRule>
    <cfRule type="expression" dxfId="114" priority="15">
      <formula>$E$38="複合型サービス（看護小規模多機能型居宅介護）"</formula>
    </cfRule>
    <cfRule type="expression" dxfId="113" priority="16">
      <formula>$E$38="認知症対応型共同生活介護"</formula>
    </cfRule>
    <cfRule type="expression" dxfId="112" priority="17">
      <formula>$E$38="地域密着型特定施設入居者生活介護"</formula>
    </cfRule>
    <cfRule type="expression" dxfId="111" priority="18">
      <formula>$E$38="特定施設入居者生活介護"</formula>
    </cfRule>
    <cfRule type="expression" dxfId="110" priority="19">
      <formula>$E$38="介護老人保健施設"</formula>
    </cfRule>
    <cfRule type="expression" dxfId="109" priority="20">
      <formula>$E$38="介護老人福祉施設"</formula>
    </cfRule>
  </conditionalFormatting>
  <conditionalFormatting sqref="C61">
    <cfRule type="expression" dxfId="108" priority="9">
      <formula>$C$60="職員数に応じて必要なライセンス数が変動しないもの"</formula>
    </cfRule>
  </conditionalFormatting>
  <conditionalFormatting sqref="F79">
    <cfRule type="expression" dxfId="107" priority="8">
      <formula>$C$79="介護業務支援"</formula>
    </cfRule>
  </conditionalFormatting>
  <conditionalFormatting sqref="F80">
    <cfRule type="expression" dxfId="106" priority="7">
      <formula>$C$80="介護業務支援"</formula>
    </cfRule>
  </conditionalFormatting>
  <conditionalFormatting sqref="F81">
    <cfRule type="expression" dxfId="105" priority="6">
      <formula>$C$81="介護業務支援"</formula>
    </cfRule>
  </conditionalFormatting>
  <conditionalFormatting sqref="F82">
    <cfRule type="expression" dxfId="104" priority="5">
      <formula>$C$82="介護業務支援"</formula>
    </cfRule>
  </conditionalFormatting>
  <conditionalFormatting sqref="F83">
    <cfRule type="expression" dxfId="103" priority="4">
      <formula>$C$83="介護業務支援"</formula>
    </cfRule>
  </conditionalFormatting>
  <conditionalFormatting sqref="F84">
    <cfRule type="expression" dxfId="102" priority="3">
      <formula>$C$84="介護業務支援"</formula>
    </cfRule>
  </conditionalFormatting>
  <conditionalFormatting sqref="F85">
    <cfRule type="expression" dxfId="101" priority="2">
      <formula>$C$85="介護業務支援"</formula>
    </cfRule>
  </conditionalFormatting>
  <conditionalFormatting sqref="F86">
    <cfRule type="expression" dxfId="100" priority="1">
      <formula>$C$86="介護業務支援"</formula>
    </cfRule>
  </conditionalFormatting>
  <dataValidations count="2">
    <dataValidation type="whole" allowBlank="1" showInputMessage="1" showErrorMessage="1" sqref="F79:F86 F64:F70 F46:F58" xr:uid="{3CB3FB94-B4DB-4DED-940B-E0CB48E7B124}">
      <formula1>1</formula1>
      <formula2>1000</formula2>
    </dataValidation>
    <dataValidation type="whole" operator="greaterThanOrEqual" allowBlank="1" showInputMessage="1" showErrorMessage="1" sqref="F93:F95" xr:uid="{80F4FAD5-2771-4942-88C4-464CA0BB71AB}">
      <formula1>1</formula1>
    </dataValidation>
  </dataValidations>
  <pageMargins left="0.25" right="0.25" top="0.75" bottom="0.75" header="0.3" footer="0.3"/>
  <pageSetup paperSize="9" scale="45" fitToHeight="0" orientation="landscape" r:id="rId1"/>
  <rowBreaks count="1" manualBreakCount="1">
    <brk id="71" max="12" man="1"/>
  </rowBreaks>
  <drawing r:id="rId2"/>
  <extLst>
    <ext xmlns:x14="http://schemas.microsoft.com/office/spreadsheetml/2009/9/main" uri="{CCE6A557-97BC-4b89-ADB6-D9C93CAAB3DF}">
      <x14:dataValidations xmlns:xm="http://schemas.microsoft.com/office/excel/2006/main" count="7">
        <x14:dataValidation type="list" allowBlank="1" showInputMessage="1" showErrorMessage="1" xr:uid="{CC8EE51D-3455-48AD-9932-BCC7A1DE53AD}">
          <x14:formula1>
            <xm:f>さわらないでください。!$D$3:$D$5</xm:f>
          </x14:formula1>
          <xm:sqref>C60</xm:sqref>
        </x14:dataValidation>
        <x14:dataValidation type="list" allowBlank="1" showInputMessage="1" showErrorMessage="1" xr:uid="{FA4C6F50-427E-4A9F-9E40-08EF6CFC7588}">
          <x14:formula1>
            <xm:f>さわらないでください。!$E$3:$E$7</xm:f>
          </x14:formula1>
          <xm:sqref>C61</xm:sqref>
        </x14:dataValidation>
        <x14:dataValidation type="list" allowBlank="1" showInputMessage="1" showErrorMessage="1" xr:uid="{5B308224-7340-4B67-B743-E877E14B61CB}">
          <x14:formula1>
            <xm:f>さわらないでください。!$G$3:$G$5</xm:f>
          </x14:formula1>
          <xm:sqref>B30 B33</xm:sqref>
        </x14:dataValidation>
        <x14:dataValidation type="list" allowBlank="1" showInputMessage="1" showErrorMessage="1" xr:uid="{80E962DD-A425-4460-8129-27143B07B7A9}">
          <x14:formula1>
            <xm:f>さわらないでください。!$H$3:$H$4</xm:f>
          </x14:formula1>
          <xm:sqref>D93:D95 D64:D70 D79:D86 D77 D60:D61 D46:D58</xm:sqref>
        </x14:dataValidation>
        <x14:dataValidation type="list" allowBlank="1" showInputMessage="1" showErrorMessage="1" xr:uid="{18ADDCA4-F98E-45D5-B97A-BCAC095266FA}">
          <x14:formula1>
            <xm:f>さわらないでください。!$F$3:$F$4</xm:f>
          </x14:formula1>
          <xm:sqref>C62</xm:sqref>
        </x14:dataValidation>
        <x14:dataValidation type="list" allowBlank="1" showInputMessage="1" showErrorMessage="1" xr:uid="{2F506176-E1FA-49A8-B7B5-851B279974FB}">
          <x14:formula1>
            <xm:f>さわらないでください。!$K$3:$K$56</xm:f>
          </x14:formula1>
          <xm:sqref>E38:E40</xm:sqref>
        </x14:dataValidation>
        <x14:dataValidation type="list" allowBlank="1" showInputMessage="1" showErrorMessage="1" xr:uid="{AE196CEA-27F8-4E0B-8C3C-72283B7374C5}">
          <x14:formula1>
            <xm:f>さわらないでください。!$C$3:$C$13</xm:f>
          </x14:formula1>
          <xm:sqref>C79:C86</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2E7CD3-650E-4794-9FE8-4C5A335FB5EF}">
  <sheetPr>
    <tabColor rgb="FFFCE1D8"/>
    <pageSetUpPr fitToPage="1"/>
  </sheetPr>
  <dimension ref="B19:I44"/>
  <sheetViews>
    <sheetView showGridLines="0" view="pageBreakPreview" zoomScale="70" zoomScaleNormal="85" zoomScaleSheetLayoutView="70" workbookViewId="0">
      <selection activeCell="D25" sqref="D25"/>
    </sheetView>
  </sheetViews>
  <sheetFormatPr defaultColWidth="8.75" defaultRowHeight="15.75" x14ac:dyDescent="0.4"/>
  <cols>
    <col min="1" max="1" width="3.25" style="17" customWidth="1"/>
    <col min="2" max="2" width="25.375" style="17" customWidth="1"/>
    <col min="3" max="3" width="16.5" style="17" customWidth="1"/>
    <col min="4" max="4" width="17.5" style="17" customWidth="1"/>
    <col min="5" max="5" width="27.75" style="17" customWidth="1"/>
    <col min="6" max="6" width="19.875" style="17" customWidth="1"/>
    <col min="7" max="7" width="29.625" style="17" customWidth="1"/>
    <col min="8" max="8" width="18.75" style="17" customWidth="1"/>
    <col min="9" max="9" width="24.125" style="17" customWidth="1"/>
    <col min="10" max="10" width="5" style="17" customWidth="1"/>
    <col min="11" max="16384" width="8.75" style="17"/>
  </cols>
  <sheetData>
    <row r="19" spans="2:5" ht="28.5" x14ac:dyDescent="0.4">
      <c r="B19" s="16" t="s">
        <v>163</v>
      </c>
      <c r="C19" s="16"/>
      <c r="D19" s="16"/>
    </row>
    <row r="20" spans="2:5" ht="28.5" customHeight="1" x14ac:dyDescent="0.4">
      <c r="B20" s="369" t="s">
        <v>164</v>
      </c>
      <c r="C20" s="369"/>
      <c r="D20" s="369"/>
      <c r="E20" s="369"/>
    </row>
    <row r="21" spans="2:5" ht="23.25" customHeight="1" x14ac:dyDescent="0.4">
      <c r="B21" s="369"/>
      <c r="C21" s="369"/>
      <c r="D21" s="369"/>
      <c r="E21" s="369"/>
    </row>
    <row r="22" spans="2:5" ht="20.25" thickBot="1" x14ac:dyDescent="0.45">
      <c r="B22" s="17" t="s">
        <v>165</v>
      </c>
      <c r="E22" s="40"/>
    </row>
    <row r="23" spans="2:5" ht="32.25" thickBot="1" x14ac:dyDescent="0.45">
      <c r="B23" s="7" t="s">
        <v>44</v>
      </c>
      <c r="C23" s="8" t="s">
        <v>37</v>
      </c>
      <c r="D23" s="13" t="s">
        <v>166</v>
      </c>
      <c r="E23" s="199" t="s">
        <v>167</v>
      </c>
    </row>
    <row r="24" spans="2:5" x14ac:dyDescent="0.4">
      <c r="B24" s="58" t="s">
        <v>0</v>
      </c>
      <c r="C24" s="59" t="s">
        <v>40</v>
      </c>
      <c r="D24" s="60" t="s">
        <v>273</v>
      </c>
      <c r="E24" s="61">
        <v>40000</v>
      </c>
    </row>
    <row r="25" spans="2:5" ht="31.5" x14ac:dyDescent="0.4">
      <c r="B25" s="58" t="s">
        <v>49</v>
      </c>
      <c r="C25" s="59" t="s">
        <v>40</v>
      </c>
      <c r="D25" s="62"/>
      <c r="E25" s="63"/>
    </row>
    <row r="26" spans="2:5" ht="31.5" x14ac:dyDescent="0.4">
      <c r="B26" s="64" t="s">
        <v>49</v>
      </c>
      <c r="C26" s="65" t="s">
        <v>40</v>
      </c>
      <c r="D26" s="66"/>
      <c r="E26" s="67"/>
    </row>
    <row r="27" spans="2:5" ht="31.5" x14ac:dyDescent="0.4">
      <c r="B27" s="64" t="s">
        <v>49</v>
      </c>
      <c r="C27" s="65" t="s">
        <v>40</v>
      </c>
      <c r="D27" s="66"/>
      <c r="E27" s="67"/>
    </row>
    <row r="28" spans="2:5" ht="32.25" thickBot="1" x14ac:dyDescent="0.45">
      <c r="B28" s="64" t="s">
        <v>49</v>
      </c>
      <c r="C28" s="65" t="s">
        <v>40</v>
      </c>
      <c r="D28" s="66"/>
      <c r="E28" s="67"/>
    </row>
    <row r="29" spans="2:5" ht="16.5" thickBot="1" x14ac:dyDescent="0.45">
      <c r="B29" s="21" t="s">
        <v>9</v>
      </c>
      <c r="C29" s="11"/>
      <c r="D29" s="22"/>
      <c r="E29" s="23">
        <f>SUBTOTAL(9,E24:E28)</f>
        <v>40000</v>
      </c>
    </row>
    <row r="33" spans="2:9" ht="28.5" x14ac:dyDescent="0.4">
      <c r="B33" s="16" t="s">
        <v>168</v>
      </c>
      <c r="C33" s="16"/>
      <c r="D33" s="16"/>
    </row>
    <row r="34" spans="2:9" ht="26.45" customHeight="1" thickBot="1" x14ac:dyDescent="0.45">
      <c r="B34" s="17" t="s">
        <v>169</v>
      </c>
      <c r="I34" s="40" t="s">
        <v>21</v>
      </c>
    </row>
    <row r="35" spans="2:9" ht="32.25" thickBot="1" x14ac:dyDescent="0.45">
      <c r="B35" s="7" t="s">
        <v>44</v>
      </c>
      <c r="C35" s="8" t="s">
        <v>170</v>
      </c>
      <c r="D35" s="8" t="s">
        <v>37</v>
      </c>
      <c r="E35" s="8" t="s">
        <v>171</v>
      </c>
      <c r="F35" s="9" t="s">
        <v>172</v>
      </c>
      <c r="G35" s="9" t="s">
        <v>173</v>
      </c>
      <c r="H35" s="9" t="s">
        <v>174</v>
      </c>
      <c r="I35" s="10" t="s">
        <v>32</v>
      </c>
    </row>
    <row r="36" spans="2:9" x14ac:dyDescent="0.4">
      <c r="B36" s="58" t="s">
        <v>0</v>
      </c>
      <c r="C36" s="74" t="s">
        <v>63</v>
      </c>
      <c r="D36" s="59" t="s">
        <v>237</v>
      </c>
      <c r="E36" s="74" t="s">
        <v>240</v>
      </c>
      <c r="F36" s="74">
        <v>10</v>
      </c>
      <c r="G36" s="74">
        <v>20000</v>
      </c>
      <c r="H36" s="75">
        <v>133333</v>
      </c>
      <c r="I36" s="24">
        <f>F36*MIN(G36, H36)</f>
        <v>200000</v>
      </c>
    </row>
    <row r="37" spans="2:9" x14ac:dyDescent="0.4">
      <c r="B37" s="58" t="s">
        <v>0</v>
      </c>
      <c r="C37" s="74" t="s">
        <v>62</v>
      </c>
      <c r="D37" s="44" t="s">
        <v>237</v>
      </c>
      <c r="E37" s="74" t="s">
        <v>239</v>
      </c>
      <c r="F37" s="68">
        <v>1</v>
      </c>
      <c r="G37" s="68">
        <v>120000</v>
      </c>
      <c r="H37" s="14">
        <v>133333</v>
      </c>
      <c r="I37" s="18">
        <f t="shared" ref="I37:I43" si="0">F37*MIN(G37, H37)</f>
        <v>120000</v>
      </c>
    </row>
    <row r="38" spans="2:9" ht="31.5" x14ac:dyDescent="0.4">
      <c r="B38" s="64" t="s">
        <v>50</v>
      </c>
      <c r="C38" s="57" t="s">
        <v>45</v>
      </c>
      <c r="D38" s="48" t="s">
        <v>40</v>
      </c>
      <c r="E38" s="57"/>
      <c r="F38" s="47"/>
      <c r="G38" s="47"/>
      <c r="H38" s="3">
        <v>133333</v>
      </c>
      <c r="I38" s="19">
        <f t="shared" si="0"/>
        <v>0</v>
      </c>
    </row>
    <row r="39" spans="2:9" ht="31.5" x14ac:dyDescent="0.4">
      <c r="B39" s="64" t="s">
        <v>49</v>
      </c>
      <c r="C39" s="57" t="s">
        <v>45</v>
      </c>
      <c r="D39" s="48" t="s">
        <v>40</v>
      </c>
      <c r="E39" s="57"/>
      <c r="F39" s="47"/>
      <c r="G39" s="47"/>
      <c r="H39" s="3">
        <v>133333</v>
      </c>
      <c r="I39" s="19">
        <f t="shared" si="0"/>
        <v>0</v>
      </c>
    </row>
    <row r="40" spans="2:9" ht="31.5" x14ac:dyDescent="0.4">
      <c r="B40" s="64" t="s">
        <v>49</v>
      </c>
      <c r="C40" s="57" t="s">
        <v>45</v>
      </c>
      <c r="D40" s="48" t="s">
        <v>40</v>
      </c>
      <c r="E40" s="57"/>
      <c r="F40" s="47"/>
      <c r="G40" s="47"/>
      <c r="H40" s="3">
        <v>133333</v>
      </c>
      <c r="I40" s="19">
        <f t="shared" si="0"/>
        <v>0</v>
      </c>
    </row>
    <row r="41" spans="2:9" ht="31.5" x14ac:dyDescent="0.4">
      <c r="B41" s="64" t="s">
        <v>49</v>
      </c>
      <c r="C41" s="57" t="s">
        <v>45</v>
      </c>
      <c r="D41" s="69" t="s">
        <v>39</v>
      </c>
      <c r="E41" s="57"/>
      <c r="F41" s="47"/>
      <c r="G41" s="47"/>
      <c r="H41" s="3">
        <v>133333</v>
      </c>
      <c r="I41" s="19">
        <f t="shared" si="0"/>
        <v>0</v>
      </c>
    </row>
    <row r="42" spans="2:9" ht="31.5" x14ac:dyDescent="0.4">
      <c r="B42" s="64" t="s">
        <v>175</v>
      </c>
      <c r="C42" s="57" t="s">
        <v>45</v>
      </c>
      <c r="D42" s="69" t="s">
        <v>39</v>
      </c>
      <c r="E42" s="57"/>
      <c r="F42" s="47"/>
      <c r="G42" s="47"/>
      <c r="H42" s="3">
        <v>133333</v>
      </c>
      <c r="I42" s="19">
        <f t="shared" si="0"/>
        <v>0</v>
      </c>
    </row>
    <row r="43" spans="2:9" ht="32.25" thickBot="1" x14ac:dyDescent="0.45">
      <c r="B43" s="70" t="s">
        <v>49</v>
      </c>
      <c r="C43" s="71" t="s">
        <v>45</v>
      </c>
      <c r="D43" s="72" t="s">
        <v>39</v>
      </c>
      <c r="E43" s="71"/>
      <c r="F43" s="73"/>
      <c r="G43" s="73"/>
      <c r="H43" s="15">
        <v>133333</v>
      </c>
      <c r="I43" s="20">
        <f t="shared" si="0"/>
        <v>0</v>
      </c>
    </row>
    <row r="44" spans="2:9" ht="16.5" thickBot="1" x14ac:dyDescent="0.45">
      <c r="B44" s="21" t="s">
        <v>9</v>
      </c>
      <c r="C44" s="11"/>
      <c r="D44" s="11"/>
      <c r="E44" s="11"/>
      <c r="F44" s="11"/>
      <c r="G44" s="11"/>
      <c r="H44" s="11"/>
      <c r="I44" s="23">
        <f>SUBTOTAL(9,I36:I43)</f>
        <v>320000</v>
      </c>
    </row>
  </sheetData>
  <mergeCells count="1">
    <mergeCell ref="B20:E21"/>
  </mergeCells>
  <phoneticPr fontId="2"/>
  <dataValidations count="2">
    <dataValidation type="whole" allowBlank="1" showInputMessage="1" showErrorMessage="1" sqref="F36:F43" xr:uid="{286F815E-E8A1-4D54-92D8-01920BB3D977}">
      <formula1>1</formula1>
      <formula2>1000</formula2>
    </dataValidation>
    <dataValidation type="whole" operator="greaterThanOrEqual" allowBlank="1" showInputMessage="1" showErrorMessage="1" sqref="G36:G43" xr:uid="{FE8F69D3-1E63-4F01-A923-FE39D2224540}">
      <formula1>1</formula1>
    </dataValidation>
  </dataValidations>
  <pageMargins left="0.7" right="0.7" top="0.75" bottom="0.75" header="0.3" footer="0.3"/>
  <pageSetup paperSize="9" scale="61" fitToWidth="0" orientation="landscape"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3865E3C3-6C92-4C5C-96CE-86B3BEAF01E0}">
          <x14:formula1>
            <xm:f>さわらないでください。!$B$3:$B$6</xm:f>
          </x14:formula1>
          <xm:sqref>C36:C43 D41:D43</xm:sqref>
        </x14:dataValidation>
        <x14:dataValidation type="list" allowBlank="1" showInputMessage="1" showErrorMessage="1" xr:uid="{96BD4253-17F7-47A9-A491-BF718090EE1A}">
          <x14:formula1>
            <xm:f>さわらないでください。!$H$3:$H$4</xm:f>
          </x14:formula1>
          <xm:sqref>D36:D40 C24:C28</xm:sqref>
        </x14:dataValidation>
        <x14:dataValidation type="list" allowBlank="1" showInputMessage="1" showErrorMessage="1" xr:uid="{8482C2F6-3332-4086-9DCB-2E179FBB299A}">
          <x14:formula1>
            <xm:f>さわらないでください。!$I$3:$I$15</xm:f>
          </x14:formula1>
          <xm:sqref>B24:B28 B36:B43</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19</vt:i4>
      </vt:variant>
      <vt:variant>
        <vt:lpstr>名前付き一覧</vt:lpstr>
      </vt:variant>
      <vt:variant>
        <vt:i4>18</vt:i4>
      </vt:variant>
    </vt:vector>
  </HeadingPairs>
  <TitlesOfParts>
    <vt:vector size="37" baseType="lpstr">
      <vt:lpstr>目次</vt:lpstr>
      <vt:lpstr>手順 </vt:lpstr>
      <vt:lpstr>14★積算様式 </vt:lpstr>
      <vt:lpstr>15★積算様式 </vt:lpstr>
      <vt:lpstr>15付帯経費、PC等計算表 </vt:lpstr>
      <vt:lpstr>16★積算様式 </vt:lpstr>
      <vt:lpstr>16付帯経費、PC等計算表 </vt:lpstr>
      <vt:lpstr>17★積算様式 </vt:lpstr>
      <vt:lpstr>17付帯経費、PC等計算表 </vt:lpstr>
      <vt:lpstr>18★積算様式 </vt:lpstr>
      <vt:lpstr>18付帯経費、PC等計算表 </vt:lpstr>
      <vt:lpstr>19★積算様式</vt:lpstr>
      <vt:lpstr>21★積算様式 </vt:lpstr>
      <vt:lpstr>21付帯経費、PC等計算表 </vt:lpstr>
      <vt:lpstr>22★積算様式 </vt:lpstr>
      <vt:lpstr>22付帯経費、PC等計算表 </vt:lpstr>
      <vt:lpstr>記載例独自★積算様式</vt:lpstr>
      <vt:lpstr>記載例独自付帯経費、PC等計算表 </vt:lpstr>
      <vt:lpstr>さわらないでください。</vt:lpstr>
      <vt:lpstr>'14★積算様式 '!Print_Area</vt:lpstr>
      <vt:lpstr>'15★積算様式 '!Print_Area</vt:lpstr>
      <vt:lpstr>'15付帯経費、PC等計算表 '!Print_Area</vt:lpstr>
      <vt:lpstr>'16★積算様式 '!Print_Area</vt:lpstr>
      <vt:lpstr>'16付帯経費、PC等計算表 '!Print_Area</vt:lpstr>
      <vt:lpstr>'17★積算様式 '!Print_Area</vt:lpstr>
      <vt:lpstr>'17付帯経費、PC等計算表 '!Print_Area</vt:lpstr>
      <vt:lpstr>'18★積算様式 '!Print_Area</vt:lpstr>
      <vt:lpstr>'18付帯経費、PC等計算表 '!Print_Area</vt:lpstr>
      <vt:lpstr>'19★積算様式'!Print_Area</vt:lpstr>
      <vt:lpstr>'21★積算様式 '!Print_Area</vt:lpstr>
      <vt:lpstr>'21付帯経費、PC等計算表 '!Print_Area</vt:lpstr>
      <vt:lpstr>'22★積算様式 '!Print_Area</vt:lpstr>
      <vt:lpstr>'22付帯経費、PC等計算表 '!Print_Area</vt:lpstr>
      <vt:lpstr>記載例独自★積算様式!Print_Area</vt:lpstr>
      <vt:lpstr>'記載例独自付帯経費、PC等計算表 '!Print_Area</vt:lpstr>
      <vt:lpstr>'手順 '!Print_Area</vt:lpstr>
      <vt:lpstr>目次!Print_Area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2025-06-11T02:44:54Z</dcterms:created>
  <dcterms:modified xsi:type="dcterms:W3CDTF">2025-06-11T02:53:36Z</dcterms:modified>
</cp:coreProperties>
</file>