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7ABA643F-75DC-4111-AEA5-0DF2B71831FB}" xr6:coauthVersionLast="47" xr6:coauthVersionMax="47" xr10:uidLastSave="{00000000-0000-0000-0000-000000000000}"/>
  <bookViews>
    <workbookView xWindow="168" yWindow="312" windowWidth="23028" windowHeight="13356" tabRatio="908" xr2:uid="{00000000-000D-0000-FFFF-FFFF00000000}"/>
  </bookViews>
  <sheets>
    <sheet name="3-1" sheetId="1" r:id="rId1"/>
    <sheet name="3-2" sheetId="2" r:id="rId2"/>
    <sheet name="3-3" sheetId="3" r:id="rId3"/>
    <sheet name="3-4" sheetId="4" r:id="rId4"/>
    <sheet name="3-5" sheetId="5" r:id="rId5"/>
    <sheet name="3-6" sheetId="6" r:id="rId6"/>
    <sheet name="3-7" sheetId="7" r:id="rId7"/>
    <sheet name="3-8" sheetId="8" r:id="rId8"/>
    <sheet name="3-9" sheetId="9" r:id="rId9"/>
    <sheet name="3-10" sheetId="10" r:id="rId10"/>
    <sheet name="3-11" sheetId="25" r:id="rId11"/>
    <sheet name="3-12" sheetId="11" r:id="rId12"/>
    <sheet name="3-13" sheetId="12" r:id="rId13"/>
    <sheet name="3-14" sheetId="13" r:id="rId14"/>
    <sheet name="3-15" sheetId="26" r:id="rId15"/>
    <sheet name="3-16" sheetId="14" r:id="rId16"/>
    <sheet name="3-17" sheetId="27" r:id="rId17"/>
    <sheet name="3-18" sheetId="28" r:id="rId18"/>
    <sheet name="3-19" sheetId="22" r:id="rId19"/>
    <sheet name="3-20" sheetId="15" r:id="rId20"/>
    <sheet name="3-21" sheetId="16" r:id="rId21"/>
    <sheet name="3-22" sheetId="17" r:id="rId22"/>
    <sheet name="3-23" sheetId="24" r:id="rId23"/>
    <sheet name="3-24" sheetId="19" r:id="rId24"/>
    <sheet name="3-25" sheetId="20" r:id="rId25"/>
  </sheets>
  <definedNames>
    <definedName name="_xlnm._FilterDatabase" localSheetId="21" hidden="1">'3-22'!$N$10:$O$94</definedName>
    <definedName name="_xlnm._FilterDatabase" localSheetId="6" hidden="1">'3-7'!$A$2:$A$62</definedName>
    <definedName name="_Q030" localSheetId="24">#REF!</definedName>
    <definedName name="_Q030">#REF!</definedName>
    <definedName name="_Q040" localSheetId="24">#REF!</definedName>
    <definedName name="_Q040">#REF!</definedName>
    <definedName name="_Q050" localSheetId="24">#REF!</definedName>
    <definedName name="_Q050">#REF!</definedName>
    <definedName name="_Q060" localSheetId="24">#REF!</definedName>
    <definedName name="_Q060">#REF!</definedName>
    <definedName name="_Q080" localSheetId="24">#REF!</definedName>
    <definedName name="_Q080">#REF!</definedName>
    <definedName name="_Q090" localSheetId="24">#REF!</definedName>
    <definedName name="_Q090">#REF!</definedName>
    <definedName name="_Q100" localSheetId="24">#REF!</definedName>
    <definedName name="_Q100">#REF!</definedName>
    <definedName name="_xlnm.Print_Area" localSheetId="0">'3-1'!$A$1:$X$69</definedName>
    <definedName name="_xlnm.Print_Area" localSheetId="9">'3-10'!$A$1:$X$72</definedName>
    <definedName name="_xlnm.Print_Area" localSheetId="10">'3-11'!$A$1:$U$14</definedName>
    <definedName name="_xlnm.Print_Area" localSheetId="11">'3-12'!$A$1:$K$73</definedName>
    <definedName name="_xlnm.Print_Area" localSheetId="12">'3-13'!$A$1:$N$78</definedName>
    <definedName name="_xlnm.Print_Area" localSheetId="13">'3-14'!$A$1:$AB$76</definedName>
    <definedName name="_xlnm.Print_Area" localSheetId="14">'3-15'!$A$1:$L$30</definedName>
    <definedName name="_xlnm.Print_Area" localSheetId="15">'3-16'!$A$1:$V$22</definedName>
    <definedName name="_xlnm.Print_Area" localSheetId="16">'3-17'!$A$1:$J$34</definedName>
    <definedName name="_xlnm.Print_Area" localSheetId="17">'3-18'!$A$1:$N$25</definedName>
    <definedName name="_xlnm.Print_Area" localSheetId="18">'3-19'!$A$1:$R$61</definedName>
    <definedName name="_xlnm.Print_Area" localSheetId="1">'3-2'!$A$1:$V$62</definedName>
    <definedName name="_xlnm.Print_Area" localSheetId="19">'3-20'!$A$1:$S$128</definedName>
    <definedName name="_xlnm.Print_Area" localSheetId="20">'3-21'!$A$1:$I$75</definedName>
    <definedName name="_xlnm.Print_Area" localSheetId="21">'3-22'!$A$1:$O$94</definedName>
    <definedName name="_xlnm.Print_Area" localSheetId="22">'3-23'!$A$1:$T$123</definedName>
    <definedName name="_xlnm.Print_Area" localSheetId="23">'3-24'!$A$1:$K$72</definedName>
    <definedName name="_xlnm.Print_Area" localSheetId="2">'3-3'!$A$1:$U$62</definedName>
    <definedName name="_xlnm.Print_Area" localSheetId="3">'3-4'!$A$1:$U$62</definedName>
    <definedName name="_xlnm.Print_Area" localSheetId="4">'3-5'!$A$1:$U$62</definedName>
    <definedName name="_xlnm.Print_Area" localSheetId="5">'3-6'!$A$1:$X$134</definedName>
    <definedName name="_xlnm.Print_Area" localSheetId="6">'3-7'!$A$1:$BW$62</definedName>
    <definedName name="_xlnm.Print_Area" localSheetId="7">'3-8'!$A$1:$G$76</definedName>
    <definedName name="_xlnm.Print_Area" localSheetId="8">'3-9'!$A$1:$I$93</definedName>
    <definedName name="q_050" localSheetId="24">#REF!</definedName>
    <definedName name="q_050">#REF!</definedName>
    <definedName name="q_060" localSheetId="24">#REF!</definedName>
    <definedName name="q_060">#REF!</definedName>
    <definedName name="q_070" localSheetId="24">#REF!</definedName>
    <definedName name="q_070">#REF!</definedName>
    <definedName name="q_080" localSheetId="24">#REF!</definedName>
    <definedName name="q_080">#REF!</definedName>
    <definedName name="q_090" localSheetId="24">#REF!</definedName>
    <definedName name="q_090">#REF!</definedName>
    <definedName name="q_100" localSheetId="24">#REF!</definedName>
    <definedName name="q_100">#REF!</definedName>
    <definedName name="temp" localSheetId="24">#REF!</definedName>
    <definedName name="temp">#REF!</definedName>
    <definedName name="temp1" localSheetId="24">#REF!</definedName>
    <definedName name="temp1">#REF!</definedName>
    <definedName name="temp3" localSheetId="24">#REF!</definedName>
    <definedName name="temp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3" i="16" l="1"/>
  <c r="E72" i="16"/>
  <c r="E71" i="16"/>
  <c r="E70" i="16"/>
  <c r="E69" i="16"/>
  <c r="E67" i="16"/>
  <c r="E66" i="16"/>
  <c r="E65" i="16"/>
  <c r="E64" i="16"/>
  <c r="E63" i="16"/>
  <c r="E61" i="16"/>
  <c r="E60" i="16"/>
  <c r="E59" i="16"/>
  <c r="E57" i="16"/>
  <c r="E17" i="16" s="1"/>
  <c r="E56" i="16"/>
  <c r="E55" i="16"/>
  <c r="E54" i="16"/>
  <c r="E53" i="16"/>
  <c r="E51" i="16"/>
  <c r="E50" i="16"/>
  <c r="E49" i="16"/>
  <c r="E48" i="16"/>
  <c r="E47" i="16"/>
  <c r="E45" i="16"/>
  <c r="E20" i="16" s="1"/>
  <c r="E44" i="16"/>
  <c r="E43" i="16"/>
  <c r="E42" i="16"/>
  <c r="E41" i="16"/>
  <c r="E39" i="16"/>
  <c r="E38" i="16"/>
  <c r="E37" i="16"/>
  <c r="E18" i="16" s="1"/>
  <c r="E36" i="16"/>
  <c r="E35" i="16"/>
  <c r="E33" i="16"/>
  <c r="E32" i="16"/>
  <c r="E31" i="16"/>
  <c r="E30" i="16"/>
  <c r="E29" i="16"/>
  <c r="E15" i="16" s="1"/>
  <c r="E27" i="16"/>
  <c r="E26" i="16"/>
  <c r="E16" i="16" s="1"/>
  <c r="E25" i="16"/>
  <c r="E24" i="16"/>
  <c r="E23" i="16"/>
  <c r="E14" i="16" s="1"/>
  <c r="I21" i="16"/>
  <c r="H21" i="16"/>
  <c r="G21" i="16"/>
  <c r="F21" i="16"/>
  <c r="E21" i="16"/>
  <c r="D21" i="16"/>
  <c r="C21" i="16"/>
  <c r="I20" i="16"/>
  <c r="H20" i="16"/>
  <c r="G20" i="16"/>
  <c r="F20" i="16"/>
  <c r="D20" i="16"/>
  <c r="C20" i="16"/>
  <c r="I19" i="16"/>
  <c r="H19" i="16"/>
  <c r="G19" i="16"/>
  <c r="F19" i="16"/>
  <c r="E19" i="16"/>
  <c r="D19" i="16"/>
  <c r="C19" i="16"/>
  <c r="I18" i="16"/>
  <c r="H18" i="16"/>
  <c r="G18" i="16"/>
  <c r="F18" i="16"/>
  <c r="D18" i="16"/>
  <c r="C18" i="16"/>
  <c r="I17" i="16"/>
  <c r="H17" i="16"/>
  <c r="G17" i="16"/>
  <c r="F17" i="16"/>
  <c r="D17" i="16"/>
  <c r="C17" i="16"/>
  <c r="I16" i="16"/>
  <c r="H16" i="16"/>
  <c r="G16" i="16"/>
  <c r="F16" i="16"/>
  <c r="D16" i="16"/>
  <c r="C16" i="16"/>
  <c r="I15" i="16"/>
  <c r="H15" i="16"/>
  <c r="G15" i="16"/>
  <c r="F15" i="16"/>
  <c r="D15" i="16"/>
  <c r="D12" i="16" s="1"/>
  <c r="C15" i="16"/>
  <c r="I14" i="16"/>
  <c r="I12" i="16" s="1"/>
  <c r="H14" i="16"/>
  <c r="H12" i="16" s="1"/>
  <c r="G14" i="16"/>
  <c r="G12" i="16" s="1"/>
  <c r="F14" i="16"/>
  <c r="F12" i="16" s="1"/>
  <c r="D14" i="16"/>
  <c r="C14" i="16"/>
  <c r="C12" i="16" s="1"/>
  <c r="E12" i="16" l="1"/>
  <c r="I51" i="22" l="1"/>
  <c r="I20" i="22"/>
  <c r="I18" i="22"/>
  <c r="I17" i="22"/>
  <c r="I16" i="22"/>
  <c r="I15" i="22"/>
  <c r="I9" i="22" s="1"/>
  <c r="I14" i="22"/>
  <c r="I13" i="22"/>
  <c r="I12" i="22"/>
  <c r="I11" i="22"/>
  <c r="H60" i="7" l="1"/>
  <c r="H59" i="7"/>
  <c r="H58" i="7"/>
  <c r="AS57" i="7"/>
  <c r="H57" i="7"/>
  <c r="AS56" i="7"/>
  <c r="H56" i="7"/>
  <c r="AS55" i="7"/>
  <c r="H55" i="7"/>
  <c r="AS54" i="7"/>
  <c r="H54" i="7"/>
  <c r="AS53" i="7"/>
  <c r="T52" i="7"/>
  <c r="T18" i="7" s="1"/>
  <c r="N52" i="7"/>
  <c r="N18" i="7" s="1"/>
  <c r="AS51" i="7"/>
  <c r="AS50" i="7"/>
  <c r="H50" i="7"/>
  <c r="AS49" i="7"/>
  <c r="H49" i="7"/>
  <c r="AS48" i="7"/>
  <c r="H48" i="7"/>
  <c r="AS47" i="7"/>
  <c r="H47" i="7"/>
  <c r="AS45" i="7"/>
  <c r="H45" i="7"/>
  <c r="AS44" i="7"/>
  <c r="H44" i="7"/>
  <c r="AS43" i="7"/>
  <c r="H43" i="7"/>
  <c r="AS42" i="7"/>
  <c r="H42" i="7"/>
  <c r="AS41" i="7"/>
  <c r="H41" i="7"/>
  <c r="AS40" i="7"/>
  <c r="H39" i="7"/>
  <c r="AS38" i="7"/>
  <c r="H38" i="7"/>
  <c r="AS37" i="7"/>
  <c r="H37" i="7"/>
  <c r="AS36" i="7"/>
  <c r="H36" i="7"/>
  <c r="AS35" i="7"/>
  <c r="H35" i="7"/>
  <c r="AS34" i="7"/>
  <c r="H33" i="7"/>
  <c r="AS32" i="7"/>
  <c r="H32" i="7"/>
  <c r="AS31" i="7"/>
  <c r="H31" i="7"/>
  <c r="AS30" i="7"/>
  <c r="H30" i="7"/>
  <c r="AS29" i="7"/>
  <c r="H29" i="7"/>
  <c r="AS28" i="7"/>
  <c r="H27" i="7"/>
  <c r="AS26" i="7"/>
  <c r="H26" i="7"/>
  <c r="AS25" i="7"/>
  <c r="H25" i="7"/>
  <c r="AS24" i="7"/>
  <c r="H24" i="7"/>
  <c r="AS23" i="7"/>
  <c r="H23" i="7"/>
  <c r="AS22" i="7"/>
  <c r="T21" i="7"/>
  <c r="N21" i="7"/>
  <c r="N12" i="7" s="1"/>
  <c r="AS20" i="7"/>
  <c r="AS19" i="7"/>
  <c r="T19" i="7"/>
  <c r="N19" i="7"/>
  <c r="AS18" i="7"/>
  <c r="AS17" i="7"/>
  <c r="T17" i="7"/>
  <c r="N17" i="7"/>
  <c r="AS16" i="7"/>
  <c r="T16" i="7"/>
  <c r="N16" i="7"/>
  <c r="T15" i="7"/>
  <c r="N15" i="7"/>
  <c r="H15" i="7"/>
  <c r="AS14" i="7"/>
  <c r="T14" i="7"/>
  <c r="N14" i="7"/>
  <c r="AS13" i="7"/>
  <c r="T13" i="7"/>
  <c r="N13" i="7"/>
  <c r="AS12" i="7"/>
  <c r="T12" i="7"/>
  <c r="AS11" i="7"/>
  <c r="AS10" i="7"/>
  <c r="H13" i="7" l="1"/>
  <c r="H21" i="7"/>
  <c r="H12" i="7" s="1"/>
  <c r="H16" i="7"/>
  <c r="H17" i="7"/>
  <c r="H52" i="7"/>
  <c r="H18" i="7" s="1"/>
  <c r="H19" i="7"/>
  <c r="H14" i="7"/>
  <c r="N10" i="7"/>
  <c r="T10" i="7"/>
  <c r="G131" i="6"/>
  <c r="D131" i="6"/>
  <c r="G130" i="6"/>
  <c r="D130" i="6"/>
  <c r="G129" i="6"/>
  <c r="D129" i="6"/>
  <c r="G128" i="6"/>
  <c r="D128" i="6"/>
  <c r="G127" i="6"/>
  <c r="D127" i="6"/>
  <c r="G124" i="6"/>
  <c r="D124" i="6"/>
  <c r="G123" i="6"/>
  <c r="D123" i="6"/>
  <c r="G122" i="6"/>
  <c r="D122" i="6"/>
  <c r="G121" i="6"/>
  <c r="D121" i="6"/>
  <c r="G120" i="6"/>
  <c r="D120" i="6"/>
  <c r="G117" i="6"/>
  <c r="D117" i="6"/>
  <c r="G116" i="6"/>
  <c r="D116" i="6"/>
  <c r="G115" i="6"/>
  <c r="D115" i="6"/>
  <c r="G114" i="6"/>
  <c r="D114" i="6"/>
  <c r="G113" i="6"/>
  <c r="D113" i="6"/>
  <c r="G112" i="6"/>
  <c r="D112" i="6"/>
  <c r="G109" i="6"/>
  <c r="D109" i="6"/>
  <c r="G108" i="6"/>
  <c r="D108" i="6"/>
  <c r="G107" i="6"/>
  <c r="D107" i="6"/>
  <c r="G106" i="6"/>
  <c r="D106" i="6"/>
  <c r="G105" i="6"/>
  <c r="D105" i="6"/>
  <c r="G102" i="6"/>
  <c r="G101" i="6"/>
  <c r="G100" i="6"/>
  <c r="G99" i="6"/>
  <c r="G98" i="6"/>
  <c r="G95" i="6"/>
  <c r="D95" i="6"/>
  <c r="G94" i="6"/>
  <c r="D94" i="6"/>
  <c r="G93" i="6"/>
  <c r="D93" i="6"/>
  <c r="G92" i="6"/>
  <c r="D92" i="6"/>
  <c r="G91" i="6"/>
  <c r="D91" i="6"/>
  <c r="G88" i="6"/>
  <c r="D88" i="6"/>
  <c r="G87" i="6"/>
  <c r="D87" i="6"/>
  <c r="G86" i="6"/>
  <c r="D86" i="6"/>
  <c r="G85" i="6"/>
  <c r="D85" i="6"/>
  <c r="G84" i="6"/>
  <c r="D84" i="6"/>
  <c r="G81" i="6"/>
  <c r="D81" i="6"/>
  <c r="G80" i="6"/>
  <c r="D80" i="6"/>
  <c r="G79" i="6"/>
  <c r="D79" i="6"/>
  <c r="G78" i="6"/>
  <c r="D78" i="6"/>
  <c r="G77" i="6"/>
  <c r="D77" i="6"/>
  <c r="G65" i="6"/>
  <c r="D65" i="6"/>
  <c r="G64" i="6"/>
  <c r="D64" i="6"/>
  <c r="G63" i="6"/>
  <c r="D63" i="6"/>
  <c r="G62" i="6"/>
  <c r="D62" i="6"/>
  <c r="G61" i="6"/>
  <c r="D61" i="6"/>
  <c r="G60" i="6"/>
  <c r="D60" i="6"/>
  <c r="G59" i="6"/>
  <c r="D59" i="6"/>
  <c r="X57" i="6"/>
  <c r="X23" i="6" s="1"/>
  <c r="W57" i="6"/>
  <c r="W23" i="6" s="1"/>
  <c r="V57" i="6"/>
  <c r="V23" i="6" s="1"/>
  <c r="U57" i="6"/>
  <c r="U23" i="6" s="1"/>
  <c r="T57" i="6"/>
  <c r="T23" i="6" s="1"/>
  <c r="S57" i="6"/>
  <c r="S23" i="6" s="1"/>
  <c r="R57" i="6"/>
  <c r="R23" i="6" s="1"/>
  <c r="Q57" i="6"/>
  <c r="Q23" i="6" s="1"/>
  <c r="P57" i="6"/>
  <c r="P23" i="6" s="1"/>
  <c r="O57" i="6"/>
  <c r="O23" i="6" s="1"/>
  <c r="N57" i="6"/>
  <c r="N23" i="6" s="1"/>
  <c r="M57" i="6"/>
  <c r="M23" i="6" s="1"/>
  <c r="I57" i="6"/>
  <c r="I23" i="6" s="1"/>
  <c r="H57" i="6"/>
  <c r="H23" i="6" s="1"/>
  <c r="F57" i="6"/>
  <c r="E57" i="6"/>
  <c r="D57" i="6"/>
  <c r="C57" i="6"/>
  <c r="C23" i="6" s="1"/>
  <c r="G55" i="6"/>
  <c r="D55" i="6"/>
  <c r="G54" i="6"/>
  <c r="D54" i="6"/>
  <c r="G53" i="6"/>
  <c r="D53" i="6"/>
  <c r="G52" i="6"/>
  <c r="D52" i="6"/>
  <c r="G50" i="6"/>
  <c r="D50" i="6"/>
  <c r="G49" i="6"/>
  <c r="D49" i="6"/>
  <c r="G48" i="6"/>
  <c r="D48" i="6"/>
  <c r="G47" i="6"/>
  <c r="D47" i="6"/>
  <c r="G46" i="6"/>
  <c r="D46" i="6"/>
  <c r="G44" i="6"/>
  <c r="D44" i="6"/>
  <c r="G43" i="6"/>
  <c r="D43" i="6"/>
  <c r="G42" i="6"/>
  <c r="D42" i="6"/>
  <c r="G41" i="6"/>
  <c r="D41" i="6"/>
  <c r="G40" i="6"/>
  <c r="D40" i="6"/>
  <c r="G38" i="6"/>
  <c r="D38" i="6"/>
  <c r="G37" i="6"/>
  <c r="D37" i="6"/>
  <c r="G36" i="6"/>
  <c r="D36" i="6"/>
  <c r="G35" i="6"/>
  <c r="D35" i="6"/>
  <c r="G34" i="6"/>
  <c r="D34" i="6"/>
  <c r="G32" i="6"/>
  <c r="D32" i="6"/>
  <c r="G31" i="6"/>
  <c r="D31" i="6"/>
  <c r="G30" i="6"/>
  <c r="D30" i="6"/>
  <c r="G29" i="6"/>
  <c r="D29" i="6"/>
  <c r="G28" i="6"/>
  <c r="D28" i="6"/>
  <c r="X26" i="6"/>
  <c r="X17" i="6" s="1"/>
  <c r="W26" i="6"/>
  <c r="W17" i="6" s="1"/>
  <c r="V26" i="6"/>
  <c r="V17" i="6" s="1"/>
  <c r="U26" i="6"/>
  <c r="T26" i="6"/>
  <c r="S26" i="6"/>
  <c r="R26" i="6"/>
  <c r="R17" i="6" s="1"/>
  <c r="Q26" i="6"/>
  <c r="Q17" i="6" s="1"/>
  <c r="P26" i="6"/>
  <c r="O26" i="6"/>
  <c r="O17" i="6" s="1"/>
  <c r="N26" i="6"/>
  <c r="N17" i="6" s="1"/>
  <c r="M26" i="6"/>
  <c r="M17" i="6" s="1"/>
  <c r="I26" i="6"/>
  <c r="I17" i="6" s="1"/>
  <c r="H26" i="6"/>
  <c r="H17" i="6" s="1"/>
  <c r="F26" i="6"/>
  <c r="F17" i="6" s="1"/>
  <c r="E26" i="6"/>
  <c r="E17" i="6" s="1"/>
  <c r="C26" i="6"/>
  <c r="C17" i="6" s="1"/>
  <c r="X24" i="6"/>
  <c r="W24" i="6"/>
  <c r="V24" i="6"/>
  <c r="U24" i="6"/>
  <c r="T24" i="6"/>
  <c r="S24" i="6"/>
  <c r="R24" i="6"/>
  <c r="Q24" i="6"/>
  <c r="P24" i="6"/>
  <c r="O24" i="6"/>
  <c r="N24" i="6"/>
  <c r="M24" i="6"/>
  <c r="I24" i="6"/>
  <c r="H24" i="6"/>
  <c r="F24" i="6"/>
  <c r="E24" i="6"/>
  <c r="C24" i="6"/>
  <c r="F23" i="6"/>
  <c r="E23" i="6"/>
  <c r="X22" i="6"/>
  <c r="W22" i="6"/>
  <c r="V22" i="6"/>
  <c r="U22" i="6"/>
  <c r="T22" i="6"/>
  <c r="S22" i="6"/>
  <c r="R22" i="6"/>
  <c r="Q22" i="6"/>
  <c r="P22" i="6"/>
  <c r="O22" i="6"/>
  <c r="N22" i="6"/>
  <c r="M22" i="6"/>
  <c r="I22" i="6"/>
  <c r="H22" i="6"/>
  <c r="F22" i="6"/>
  <c r="E22" i="6"/>
  <c r="C22" i="6"/>
  <c r="X21" i="6"/>
  <c r="W21" i="6"/>
  <c r="V21" i="6"/>
  <c r="U21" i="6"/>
  <c r="T21" i="6"/>
  <c r="S21" i="6"/>
  <c r="R21" i="6"/>
  <c r="Q21" i="6"/>
  <c r="P21" i="6"/>
  <c r="O21" i="6"/>
  <c r="N21" i="6"/>
  <c r="M21" i="6"/>
  <c r="I21" i="6"/>
  <c r="H21" i="6"/>
  <c r="F21" i="6"/>
  <c r="E21" i="6"/>
  <c r="C21" i="6"/>
  <c r="X20" i="6"/>
  <c r="W20" i="6"/>
  <c r="V20" i="6"/>
  <c r="U20" i="6"/>
  <c r="T20" i="6"/>
  <c r="S20" i="6"/>
  <c r="R20" i="6"/>
  <c r="Q20" i="6"/>
  <c r="P20" i="6"/>
  <c r="O20" i="6"/>
  <c r="N20" i="6"/>
  <c r="M20" i="6"/>
  <c r="I20" i="6"/>
  <c r="H20" i="6"/>
  <c r="F20" i="6"/>
  <c r="E20" i="6"/>
  <c r="C20" i="6"/>
  <c r="X19" i="6"/>
  <c r="W19" i="6"/>
  <c r="V19" i="6"/>
  <c r="U19" i="6"/>
  <c r="T19" i="6"/>
  <c r="S19" i="6"/>
  <c r="R19" i="6"/>
  <c r="Q19" i="6"/>
  <c r="P19" i="6"/>
  <c r="O19" i="6"/>
  <c r="N19" i="6"/>
  <c r="M19" i="6"/>
  <c r="I19" i="6"/>
  <c r="H19" i="6"/>
  <c r="F19" i="6"/>
  <c r="E19" i="6"/>
  <c r="C19" i="6"/>
  <c r="X18" i="6"/>
  <c r="W18" i="6"/>
  <c r="V18" i="6"/>
  <c r="U18" i="6"/>
  <c r="T18" i="6"/>
  <c r="S18" i="6"/>
  <c r="R18" i="6"/>
  <c r="Q18" i="6"/>
  <c r="P18" i="6"/>
  <c r="O18" i="6"/>
  <c r="N18" i="6"/>
  <c r="M18" i="6"/>
  <c r="I18" i="6"/>
  <c r="H18" i="6"/>
  <c r="F18" i="6"/>
  <c r="E18" i="6"/>
  <c r="C18" i="6"/>
  <c r="U17" i="6"/>
  <c r="T17" i="6"/>
  <c r="S17" i="6"/>
  <c r="P17" i="6"/>
  <c r="D26" i="6" l="1"/>
  <c r="D17" i="6" s="1"/>
  <c r="R15" i="6"/>
  <c r="G24" i="6"/>
  <c r="H10" i="7"/>
  <c r="G26" i="6"/>
  <c r="G17" i="6" s="1"/>
  <c r="G18" i="6"/>
  <c r="G20" i="6"/>
  <c r="D24" i="6"/>
  <c r="G57" i="6"/>
  <c r="G23" i="6" s="1"/>
  <c r="G19" i="6"/>
  <c r="G21" i="6"/>
  <c r="D18" i="6"/>
  <c r="M15" i="6"/>
  <c r="U15" i="6"/>
  <c r="O15" i="6"/>
  <c r="W15" i="6"/>
  <c r="N15" i="6"/>
  <c r="V15" i="6"/>
  <c r="H15" i="6"/>
  <c r="S15" i="6"/>
  <c r="G22" i="6"/>
  <c r="P15" i="6"/>
  <c r="X15" i="6"/>
  <c r="E15" i="6"/>
  <c r="Q15" i="6"/>
  <c r="C15" i="6"/>
  <c r="F15" i="6"/>
  <c r="I15" i="6"/>
  <c r="T15" i="6"/>
  <c r="G15" i="6" l="1"/>
  <c r="K52" i="5"/>
  <c r="K21" i="5"/>
  <c r="K12" i="5" s="1"/>
  <c r="K19" i="5"/>
  <c r="K18" i="5"/>
  <c r="K17" i="5"/>
  <c r="K16" i="5"/>
  <c r="K15" i="5"/>
  <c r="K14" i="5"/>
  <c r="K13" i="5"/>
  <c r="K10" i="5" l="1"/>
  <c r="K52" i="4"/>
  <c r="K21" i="4"/>
  <c r="K12" i="4" s="1"/>
  <c r="K19" i="4"/>
  <c r="K18" i="4"/>
  <c r="K17" i="4"/>
  <c r="K16" i="4"/>
  <c r="K15" i="4"/>
  <c r="K14" i="4"/>
  <c r="K13" i="4"/>
  <c r="K10" i="4" l="1"/>
  <c r="K52" i="3"/>
  <c r="K21" i="3"/>
  <c r="K12" i="3" s="1"/>
  <c r="K19" i="3"/>
  <c r="K18" i="3"/>
  <c r="K17" i="3"/>
  <c r="K16" i="3"/>
  <c r="K15" i="3"/>
  <c r="K14" i="3"/>
  <c r="K13" i="3"/>
  <c r="K10" i="3" l="1"/>
  <c r="K52" i="2"/>
  <c r="K21" i="2"/>
  <c r="K19" i="2"/>
  <c r="K18" i="2"/>
  <c r="K17" i="2"/>
  <c r="K16" i="2"/>
  <c r="K15" i="2"/>
  <c r="K14" i="2"/>
  <c r="K10" i="2" s="1"/>
  <c r="K13" i="2"/>
  <c r="K12" i="2"/>
  <c r="X67" i="1" l="1"/>
  <c r="K70" i="19"/>
  <c r="J70" i="19"/>
  <c r="I70" i="19" s="1"/>
  <c r="K69" i="19"/>
  <c r="J69" i="19"/>
  <c r="I69" i="19"/>
  <c r="K67" i="19"/>
  <c r="J67" i="19"/>
  <c r="I67" i="19" s="1"/>
  <c r="K66" i="19"/>
  <c r="J66" i="19"/>
  <c r="K65" i="19"/>
  <c r="J65" i="19"/>
  <c r="I65" i="19"/>
  <c r="K64" i="19"/>
  <c r="J64" i="19"/>
  <c r="I64" i="19" s="1"/>
  <c r="K63" i="19"/>
  <c r="J63" i="19"/>
  <c r="I63" i="19" s="1"/>
  <c r="K61" i="19"/>
  <c r="J61" i="19"/>
  <c r="I61" i="19"/>
  <c r="K60" i="19"/>
  <c r="J60" i="19"/>
  <c r="I60" i="19"/>
  <c r="K59" i="19"/>
  <c r="J59" i="19"/>
  <c r="I59" i="19" s="1"/>
  <c r="K58" i="19"/>
  <c r="J58" i="19"/>
  <c r="I58" i="19" s="1"/>
  <c r="K57" i="19"/>
  <c r="J57" i="19"/>
  <c r="I57" i="19"/>
  <c r="K55" i="19"/>
  <c r="J55" i="19"/>
  <c r="I55" i="19" s="1"/>
  <c r="K54" i="19"/>
  <c r="J54" i="19"/>
  <c r="K53" i="19"/>
  <c r="J53" i="19"/>
  <c r="I53" i="19"/>
  <c r="K52" i="19"/>
  <c r="J52" i="19"/>
  <c r="I52" i="19" s="1"/>
  <c r="K51" i="19"/>
  <c r="J51" i="19"/>
  <c r="I51" i="19" s="1"/>
  <c r="K49" i="19"/>
  <c r="J49" i="19"/>
  <c r="I49" i="19"/>
  <c r="K48" i="19"/>
  <c r="J48" i="19"/>
  <c r="I48" i="19" s="1"/>
  <c r="K47" i="19"/>
  <c r="J47" i="19"/>
  <c r="I47" i="19"/>
  <c r="K45" i="19"/>
  <c r="J45" i="19"/>
  <c r="I45" i="19"/>
  <c r="K43" i="19"/>
  <c r="J43" i="19"/>
  <c r="I43" i="19" s="1"/>
  <c r="K42" i="19"/>
  <c r="J42" i="19"/>
  <c r="I42" i="19"/>
  <c r="K41" i="19"/>
  <c r="J41" i="19"/>
  <c r="I41" i="19"/>
  <c r="K40" i="19"/>
  <c r="J40" i="19"/>
  <c r="I40" i="19" s="1"/>
  <c r="K39" i="19"/>
  <c r="J39" i="19"/>
  <c r="I39" i="19"/>
  <c r="K37" i="19"/>
  <c r="J37" i="19"/>
  <c r="I37" i="19" s="1"/>
  <c r="K36" i="19"/>
  <c r="J36" i="19"/>
  <c r="I36" i="19" s="1"/>
  <c r="K35" i="19"/>
  <c r="J35" i="19"/>
  <c r="I35" i="19"/>
  <c r="K34" i="19"/>
  <c r="J34" i="19"/>
  <c r="K33" i="19"/>
  <c r="J33" i="19"/>
  <c r="I33" i="19" s="1"/>
  <c r="K31" i="19"/>
  <c r="J31" i="19"/>
  <c r="K30" i="19"/>
  <c r="J30" i="19"/>
  <c r="I30" i="19" s="1"/>
  <c r="K29" i="19"/>
  <c r="J29" i="19"/>
  <c r="K28" i="19"/>
  <c r="J28" i="19"/>
  <c r="I28" i="19" s="1"/>
  <c r="K27" i="19"/>
  <c r="J27" i="19"/>
  <c r="I27" i="19"/>
  <c r="K25" i="19"/>
  <c r="J25" i="19"/>
  <c r="I25" i="19" s="1"/>
  <c r="K24" i="19"/>
  <c r="J24" i="19"/>
  <c r="K23" i="19"/>
  <c r="J23" i="19"/>
  <c r="K22" i="19"/>
  <c r="J22" i="19"/>
  <c r="I22" i="19" s="1"/>
  <c r="K21" i="19"/>
  <c r="J21" i="19"/>
  <c r="I21" i="19" s="1"/>
  <c r="K19" i="19"/>
  <c r="J19" i="19"/>
  <c r="I19" i="19" s="1"/>
  <c r="K18" i="19"/>
  <c r="J18" i="19"/>
  <c r="K17" i="19"/>
  <c r="J17" i="19"/>
  <c r="I17" i="19"/>
  <c r="K16" i="19"/>
  <c r="J16" i="19"/>
  <c r="K15" i="19"/>
  <c r="J15" i="19"/>
  <c r="H13" i="19"/>
  <c r="G13" i="19"/>
  <c r="F13" i="19"/>
  <c r="E13" i="19"/>
  <c r="D13" i="19"/>
  <c r="C13" i="19"/>
  <c r="I31" i="19" l="1"/>
  <c r="I23" i="19"/>
  <c r="I16" i="19"/>
  <c r="I29" i="19"/>
  <c r="I54" i="19"/>
  <c r="K13" i="19"/>
  <c r="I66" i="19"/>
  <c r="I24" i="19"/>
  <c r="J13" i="19"/>
  <c r="I34" i="19"/>
  <c r="I15" i="19"/>
  <c r="I18" i="19"/>
  <c r="I13" i="19" l="1"/>
  <c r="G74" i="8" l="1"/>
  <c r="G73" i="8"/>
  <c r="G72" i="8"/>
  <c r="G71" i="8"/>
  <c r="G70" i="8"/>
  <c r="G68" i="8"/>
  <c r="G67" i="8"/>
  <c r="G66" i="8"/>
  <c r="G65" i="8"/>
  <c r="G64" i="8"/>
  <c r="G62" i="8"/>
  <c r="G61" i="8"/>
  <c r="G60" i="8"/>
  <c r="G58" i="8"/>
  <c r="G57" i="8"/>
  <c r="G56" i="8"/>
  <c r="G55" i="8"/>
  <c r="G54" i="8"/>
  <c r="G52" i="8"/>
  <c r="G51" i="8"/>
  <c r="G50" i="8"/>
  <c r="G49" i="8"/>
  <c r="G48" i="8"/>
  <c r="G46" i="8"/>
  <c r="G45" i="8"/>
  <c r="G44" i="8"/>
  <c r="G43" i="8"/>
  <c r="G42" i="8"/>
  <c r="G40" i="8"/>
  <c r="G39" i="8"/>
  <c r="G38" i="8"/>
  <c r="G37" i="8"/>
  <c r="G36" i="8"/>
  <c r="G34" i="8"/>
  <c r="G33" i="8"/>
  <c r="G32" i="8"/>
  <c r="G31" i="8"/>
  <c r="G30" i="8"/>
  <c r="G28" i="8"/>
  <c r="G27" i="8"/>
  <c r="G26" i="8"/>
  <c r="G25" i="8"/>
  <c r="G24" i="8"/>
  <c r="F22" i="8"/>
  <c r="E22" i="8"/>
  <c r="D22" i="8"/>
  <c r="C22" i="8"/>
  <c r="F21" i="8"/>
  <c r="E21" i="8"/>
  <c r="D21" i="8"/>
  <c r="C21" i="8"/>
  <c r="F20" i="8"/>
  <c r="E20" i="8"/>
  <c r="D20" i="8"/>
  <c r="G20" i="8" s="1"/>
  <c r="C20" i="8"/>
  <c r="C13" i="8" s="1"/>
  <c r="F19" i="8"/>
  <c r="E19" i="8"/>
  <c r="D19" i="8"/>
  <c r="C19" i="8"/>
  <c r="F18" i="8"/>
  <c r="E18" i="8"/>
  <c r="D18" i="8"/>
  <c r="G18" i="8" s="1"/>
  <c r="C18" i="8"/>
  <c r="F17" i="8"/>
  <c r="E17" i="8"/>
  <c r="D17" i="8"/>
  <c r="C17" i="8"/>
  <c r="F16" i="8"/>
  <c r="E16" i="8"/>
  <c r="D16" i="8"/>
  <c r="G16" i="8" s="1"/>
  <c r="C16" i="8"/>
  <c r="F15" i="8"/>
  <c r="E15" i="8"/>
  <c r="D15" i="8"/>
  <c r="G15" i="8" s="1"/>
  <c r="C15" i="8"/>
  <c r="G22" i="8" l="1"/>
  <c r="G17" i="8"/>
  <c r="E13" i="8"/>
  <c r="G19" i="8"/>
  <c r="F13" i="8"/>
  <c r="G21" i="8"/>
  <c r="D13" i="8"/>
  <c r="G13" i="8" s="1"/>
</calcChain>
</file>

<file path=xl/sharedStrings.xml><?xml version="1.0" encoding="utf-8"?>
<sst xmlns="http://schemas.openxmlformats.org/spreadsheetml/2006/main" count="2542" uniqueCount="934">
  <si>
    <t xml:space="preserve">         ３－１</t>
    <phoneticPr fontId="4"/>
  </si>
  <si>
    <t>登録人口、現住人口及び世帯数の推移</t>
    <rPh sb="0" eb="2">
      <t>トウロク</t>
    </rPh>
    <phoneticPr fontId="4"/>
  </si>
  <si>
    <t xml:space="preserve">        イ）大正９年及び昭和25年は出生地人口、昭和27年～42年は住民登録人口、昭和43年～平成25年は各年３月31日現在の住民基本台帳人口、</t>
    <rPh sb="10" eb="12">
      <t>タイショウ</t>
    </rPh>
    <rPh sb="13" eb="14">
      <t>ネン</t>
    </rPh>
    <rPh sb="14" eb="15">
      <t>オヨ</t>
    </rPh>
    <rPh sb="16" eb="18">
      <t>ショウワ</t>
    </rPh>
    <rPh sb="20" eb="21">
      <t>ネン</t>
    </rPh>
    <rPh sb="22" eb="25">
      <t>シュッセイチ</t>
    </rPh>
    <rPh sb="25" eb="27">
      <t>ジンコウ</t>
    </rPh>
    <rPh sb="28" eb="30">
      <t>ショウワ</t>
    </rPh>
    <rPh sb="32" eb="33">
      <t>ネン</t>
    </rPh>
    <rPh sb="36" eb="37">
      <t>ネン</t>
    </rPh>
    <rPh sb="38" eb="40">
      <t>ジュウミン</t>
    </rPh>
    <rPh sb="40" eb="42">
      <t>トウロク</t>
    </rPh>
    <rPh sb="42" eb="44">
      <t>ジンコウ</t>
    </rPh>
    <rPh sb="45" eb="47">
      <t>ショウワ</t>
    </rPh>
    <rPh sb="49" eb="50">
      <t>ネン</t>
    </rPh>
    <rPh sb="51" eb="53">
      <t>ヘイセイ</t>
    </rPh>
    <rPh sb="55" eb="56">
      <t>ネン</t>
    </rPh>
    <rPh sb="57" eb="59">
      <t>カクネン</t>
    </rPh>
    <rPh sb="60" eb="61">
      <t>ガツ</t>
    </rPh>
    <rPh sb="63" eb="64">
      <t>ニチ</t>
    </rPh>
    <rPh sb="64" eb="66">
      <t>ゲンザイ</t>
    </rPh>
    <rPh sb="67" eb="69">
      <t>ジュウミン</t>
    </rPh>
    <rPh sb="69" eb="71">
      <t>キホン</t>
    </rPh>
    <rPh sb="71" eb="73">
      <t>ダイチョウ</t>
    </rPh>
    <rPh sb="73" eb="75">
      <t>ジンコウ</t>
    </rPh>
    <phoneticPr fontId="4"/>
  </si>
  <si>
    <t xml:space="preserve">        １）国勢調査、人口調査及び大阪府がまとめた人口調査並びに推計によるもの。</t>
    <rPh sb="10" eb="14">
      <t>コクセイチョウサ</t>
    </rPh>
    <rPh sb="15" eb="17">
      <t>ジンコウ</t>
    </rPh>
    <rPh sb="17" eb="19">
      <t>チョウサ</t>
    </rPh>
    <rPh sb="19" eb="20">
      <t>オヨ</t>
    </rPh>
    <rPh sb="21" eb="24">
      <t>オオサカフ</t>
    </rPh>
    <rPh sb="29" eb="31">
      <t>ジンコウ</t>
    </rPh>
    <rPh sb="31" eb="33">
      <t>チョウサ</t>
    </rPh>
    <rPh sb="33" eb="34">
      <t>ナラ</t>
    </rPh>
    <rPh sb="36" eb="38">
      <t>スイケイ</t>
    </rPh>
    <phoneticPr fontId="4"/>
  </si>
  <si>
    <t xml:space="preserve">        ウ）大正11年及び昭和24年並びに昭和26年以降の国勢調査年を除く各年は推計人口である。昭和28年～44年の国勢調査年を除く各年の男女別人口は、</t>
    <phoneticPr fontId="4"/>
  </si>
  <si>
    <t xml:space="preserve">            総務省統計局「都道府県人口の推計」による性比を用いて算出した。　　</t>
    <phoneticPr fontId="4"/>
  </si>
  <si>
    <t xml:space="preserve">        エ）大正９年、14年、昭和５年及び７年以降は世帯数である。また、昭和50年までの調査においては、会社や官公庁の独身寮を棟ごとにまとめて</t>
    <rPh sb="10" eb="12">
      <t>タイショウ</t>
    </rPh>
    <rPh sb="13" eb="14">
      <t>ネン</t>
    </rPh>
    <rPh sb="17" eb="18">
      <t>ネン</t>
    </rPh>
    <rPh sb="19" eb="21">
      <t>ショウワ</t>
    </rPh>
    <rPh sb="22" eb="23">
      <t>ネン</t>
    </rPh>
    <rPh sb="23" eb="24">
      <t>オヨ</t>
    </rPh>
    <rPh sb="26" eb="29">
      <t>ネンイコウ</t>
    </rPh>
    <rPh sb="30" eb="33">
      <t>セタイスウ</t>
    </rPh>
    <rPh sb="40" eb="42">
      <t>ショウワ</t>
    </rPh>
    <rPh sb="44" eb="45">
      <t>ネン</t>
    </rPh>
    <rPh sb="48" eb="50">
      <t>チョウサ</t>
    </rPh>
    <phoneticPr fontId="4"/>
  </si>
  <si>
    <t xml:space="preserve">            昭和25年～34年は国土交通省地理調査調、昭和35年以降は国土交通省国土地理院の「全国都道府県市区町村別面積調」による。</t>
    <phoneticPr fontId="4"/>
  </si>
  <si>
    <t>　　　　　  １世帯としているが、昭和55年からは一人を１世帯としている。　</t>
    <phoneticPr fontId="4"/>
  </si>
  <si>
    <t xml:space="preserve">            なお、平成26年に面積計測方法が変更された。</t>
    <rPh sb="15" eb="17">
      <t>ヘイセイ</t>
    </rPh>
    <rPh sb="19" eb="20">
      <t>ネン</t>
    </rPh>
    <rPh sb="23" eb="25">
      <t>ケイソク</t>
    </rPh>
    <phoneticPr fontId="4"/>
  </si>
  <si>
    <r>
      <t>年</t>
    </r>
    <r>
      <rPr>
        <sz val="11"/>
        <rFont val="ＭＳ 明朝"/>
        <family val="1"/>
        <charset val="128"/>
      </rPr>
      <t>次</t>
    </r>
    <phoneticPr fontId="4"/>
  </si>
  <si>
    <t>ア）面積</t>
    <phoneticPr fontId="4"/>
  </si>
  <si>
    <r>
      <t>エ)</t>
    </r>
    <r>
      <rPr>
        <sz val="11"/>
        <rFont val="ＭＳ 明朝"/>
        <family val="1"/>
        <charset val="128"/>
      </rPr>
      <t>戸数又は
世帯数</t>
    </r>
    <phoneticPr fontId="4"/>
  </si>
  <si>
    <r>
      <t>オ）人口密度
(１km</t>
    </r>
    <r>
      <rPr>
        <vertAlign val="superscript"/>
        <sz val="11"/>
        <rFont val="ＭＳ 明朝"/>
        <family val="1"/>
        <charset val="128"/>
      </rPr>
      <t>2</t>
    </r>
    <r>
      <rPr>
        <sz val="11"/>
        <rFont val="ＭＳ 明朝"/>
        <family val="1"/>
        <charset val="128"/>
      </rPr>
      <t>当たり)</t>
    </r>
    <phoneticPr fontId="4"/>
  </si>
  <si>
    <r>
      <t>総</t>
    </r>
    <r>
      <rPr>
        <sz val="11"/>
        <rFont val="ＭＳ 明朝"/>
        <family val="1"/>
        <charset val="128"/>
      </rPr>
      <t>数</t>
    </r>
    <phoneticPr fontId="4"/>
  </si>
  <si>
    <t>男</t>
  </si>
  <si>
    <t>女</t>
  </si>
  <si>
    <r>
      <t>ｋm</t>
    </r>
    <r>
      <rPr>
        <vertAlign val="superscript"/>
        <sz val="11"/>
        <rFont val="ＭＳ 明朝"/>
        <family val="1"/>
        <charset val="128"/>
      </rPr>
      <t>2</t>
    </r>
    <phoneticPr fontId="4"/>
  </si>
  <si>
    <t>人</t>
  </si>
  <si>
    <t>世帯</t>
  </si>
  <si>
    <t>a)</t>
  </si>
  <si>
    <t xml:space="preserve">      ７</t>
  </si>
  <si>
    <t xml:space="preserve">      ８</t>
  </si>
  <si>
    <t xml:space="preserve">      ９</t>
  </si>
  <si>
    <t>…</t>
  </si>
  <si>
    <t xml:space="preserve">  昭和元年</t>
  </si>
  <si>
    <t xml:space="preserve">      ２</t>
  </si>
  <si>
    <t xml:space="preserve">      ３</t>
  </si>
  <si>
    <t xml:space="preserve">      ４</t>
  </si>
  <si>
    <t xml:space="preserve">      ５</t>
  </si>
  <si>
    <t xml:space="preserve">      ６</t>
  </si>
  <si>
    <t>c)</t>
  </si>
  <si>
    <t>b)</t>
  </si>
  <si>
    <t xml:space="preserve">         ３－２</t>
    <phoneticPr fontId="4"/>
  </si>
  <si>
    <t>市区町村別各年世帯数</t>
    <phoneticPr fontId="4"/>
  </si>
  <si>
    <t xml:space="preserve">        １）大阪府がまとめた推計人口によるものである。</t>
    <phoneticPr fontId="4"/>
  </si>
  <si>
    <t xml:space="preserve">        ア）国勢調査結果である。</t>
    <phoneticPr fontId="4"/>
  </si>
  <si>
    <t>　</t>
  </si>
  <si>
    <t>　　　　　　(各年10月１日現在）</t>
    <phoneticPr fontId="4"/>
  </si>
  <si>
    <t>市区町村</t>
  </si>
  <si>
    <t>令和元年</t>
    <rPh sb="0" eb="2">
      <t>レイワ</t>
    </rPh>
    <rPh sb="2" eb="3">
      <t>モト</t>
    </rPh>
    <phoneticPr fontId="1"/>
  </si>
  <si>
    <t>令和２年</t>
    <rPh sb="0" eb="2">
      <t>レイワ</t>
    </rPh>
    <phoneticPr fontId="1"/>
  </si>
  <si>
    <t>令和３年</t>
    <rPh sb="0" eb="2">
      <t>レイワ</t>
    </rPh>
    <phoneticPr fontId="1"/>
  </si>
  <si>
    <t>令和４年</t>
    <rPh sb="0" eb="2">
      <t>レイワ</t>
    </rPh>
    <phoneticPr fontId="1"/>
  </si>
  <si>
    <t>世帯</t>
    <rPh sb="0" eb="2">
      <t>セタイ</t>
    </rPh>
    <phoneticPr fontId="4"/>
  </si>
  <si>
    <t>大阪府</t>
  </si>
  <si>
    <t>岸和田市</t>
    <phoneticPr fontId="4"/>
  </si>
  <si>
    <t>豊中市</t>
  </si>
  <si>
    <t>大阪市地域</t>
  </si>
  <si>
    <t>池田市</t>
  </si>
  <si>
    <t>三島地域</t>
  </si>
  <si>
    <t>吹田市</t>
  </si>
  <si>
    <t>豊能地域</t>
  </si>
  <si>
    <t>泉大津市</t>
  </si>
  <si>
    <t>北河内地域</t>
  </si>
  <si>
    <t>中河内地域</t>
  </si>
  <si>
    <t>高槻市</t>
  </si>
  <si>
    <t>南河内地域</t>
  </si>
  <si>
    <t>貝塚市</t>
  </si>
  <si>
    <t>泉北地域</t>
  </si>
  <si>
    <t>守口市</t>
  </si>
  <si>
    <t>泉南地域</t>
  </si>
  <si>
    <t>枚方市</t>
  </si>
  <si>
    <t>茨木市</t>
  </si>
  <si>
    <t>大阪市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</si>
  <si>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</si>
  <si>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</si>
  <si>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</si>
  <si>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</si>
  <si>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</si>
  <si>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</si>
  <si>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</si>
  <si>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</si>
  <si>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</si>
  <si>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</si>
  <si>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</si>
  <si>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</si>
  <si>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</si>
  <si>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</si>
  <si>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</si>
  <si>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</si>
  <si>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</si>
  <si>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</si>
  <si>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</si>
  <si>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</si>
  <si>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</si>
  <si>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</si>
  <si>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</si>
  <si>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</si>
  <si>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</si>
  <si>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</si>
  <si>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堺市</t>
    <phoneticPr fontId="1"/>
  </si>
  <si>
    <t>田尻町</t>
  </si>
  <si>
    <t>岬町</t>
    <phoneticPr fontId="4"/>
  </si>
  <si>
    <t>太子町</t>
  </si>
  <si>
    <t>河南町</t>
  </si>
  <si>
    <t>千早赤阪村</t>
  </si>
  <si>
    <t xml:space="preserve"> </t>
    <phoneticPr fontId="4"/>
  </si>
  <si>
    <t>堺市</t>
  </si>
  <si>
    <t>豊能町</t>
    <rPh sb="0" eb="3">
      <t>トヨノチョウ</t>
    </rPh>
    <phoneticPr fontId="4"/>
  </si>
  <si>
    <t>島本町</t>
    <phoneticPr fontId="4"/>
  </si>
  <si>
    <t/>
  </si>
  <si>
    <t>四條畷市</t>
    <rPh sb="0" eb="3">
      <t>シジョウナワテ</t>
    </rPh>
    <rPh sb="3" eb="4">
      <t>シ</t>
    </rPh>
    <phoneticPr fontId="4"/>
  </si>
  <si>
    <t>岸和田市</t>
  </si>
  <si>
    <t>人</t>
    <rPh sb="0" eb="1">
      <t>ヒト</t>
    </rPh>
    <phoneticPr fontId="1"/>
  </si>
  <si>
    <t>人</t>
    <rPh sb="0" eb="1">
      <t>ヒト</t>
    </rPh>
    <phoneticPr fontId="4"/>
  </si>
  <si>
    <t>ア）</t>
  </si>
  <si>
    <t>　　　　</t>
    <phoneticPr fontId="4"/>
  </si>
  <si>
    <t>市区町村別各年人口</t>
    <rPh sb="7" eb="9">
      <t>ジンコウ</t>
    </rPh>
    <phoneticPr fontId="4"/>
  </si>
  <si>
    <t xml:space="preserve">         ３－３</t>
    <phoneticPr fontId="4"/>
  </si>
  <si>
    <t>岬町</t>
  </si>
  <si>
    <t>　　　　(各年10月１日現在）</t>
    <rPh sb="5" eb="7">
      <t>カクトシ</t>
    </rPh>
    <rPh sb="7" eb="10">
      <t>１０ガツ</t>
    </rPh>
    <rPh sb="11" eb="12">
      <t>ヒ</t>
    </rPh>
    <rPh sb="12" eb="14">
      <t>ゲンザイ</t>
    </rPh>
    <phoneticPr fontId="4"/>
  </si>
  <si>
    <t xml:space="preserve">        ア）国勢調査結果である。 </t>
    <phoneticPr fontId="4"/>
  </si>
  <si>
    <t>市区町村別各年男性人口</t>
    <rPh sb="7" eb="9">
      <t>ダンセイ</t>
    </rPh>
    <rPh sb="9" eb="11">
      <t>ジンコウ</t>
    </rPh>
    <phoneticPr fontId="4"/>
  </si>
  <si>
    <t xml:space="preserve">         ３－４</t>
    <phoneticPr fontId="4"/>
  </si>
  <si>
    <t>市区町村別各年女性人口</t>
    <rPh sb="7" eb="9">
      <t>ジョセイ</t>
    </rPh>
    <rPh sb="9" eb="11">
      <t>ジンコウ</t>
    </rPh>
    <phoneticPr fontId="4"/>
  </si>
  <si>
    <t xml:space="preserve">         ３－５</t>
    <phoneticPr fontId="4"/>
  </si>
  <si>
    <t>河南町</t>
    <rPh sb="0" eb="3">
      <t>カナンチョウ</t>
    </rPh>
    <phoneticPr fontId="4"/>
  </si>
  <si>
    <t>％</t>
  </si>
  <si>
    <t>12月</t>
    <phoneticPr fontId="4"/>
  </si>
  <si>
    <t>11月</t>
    <phoneticPr fontId="4"/>
  </si>
  <si>
    <t>10月</t>
    <phoneticPr fontId="4"/>
  </si>
  <si>
    <t>９月</t>
    <phoneticPr fontId="4"/>
  </si>
  <si>
    <t>８月</t>
    <phoneticPr fontId="4"/>
  </si>
  <si>
    <t>７月</t>
    <phoneticPr fontId="4"/>
  </si>
  <si>
    <t>６月</t>
    <rPh sb="1" eb="2">
      <t>ガツ</t>
    </rPh>
    <phoneticPr fontId="4"/>
  </si>
  <si>
    <t>５月</t>
    <phoneticPr fontId="4"/>
  </si>
  <si>
    <t>４月</t>
    <phoneticPr fontId="4"/>
  </si>
  <si>
    <t>３月</t>
    <phoneticPr fontId="4"/>
  </si>
  <si>
    <t>２月</t>
    <phoneticPr fontId="4"/>
  </si>
  <si>
    <t>１月</t>
    <phoneticPr fontId="4"/>
  </si>
  <si>
    <t>社会増減</t>
    <rPh sb="3" eb="4">
      <t>ゲン</t>
    </rPh>
    <phoneticPr fontId="4"/>
  </si>
  <si>
    <t>自然増減</t>
  </si>
  <si>
    <t>総数</t>
    <phoneticPr fontId="4"/>
  </si>
  <si>
    <t>総  数</t>
  </si>
  <si>
    <t>人口
増減率</t>
    <phoneticPr fontId="4"/>
  </si>
  <si>
    <t>１世帯
当たり
人員</t>
    <phoneticPr fontId="4"/>
  </si>
  <si>
    <r>
      <t xml:space="preserve">人口密度
</t>
    </r>
    <r>
      <rPr>
        <sz val="9"/>
        <color indexed="8"/>
        <rFont val="ＭＳ 明朝"/>
        <family val="1"/>
        <charset val="128"/>
      </rPr>
      <t>(１km</t>
    </r>
    <r>
      <rPr>
        <vertAlign val="superscript"/>
        <sz val="9"/>
        <color indexed="8"/>
        <rFont val="ＭＳ 明朝"/>
        <family val="1"/>
        <charset val="128"/>
      </rPr>
      <t>2</t>
    </r>
    <r>
      <rPr>
        <sz val="9"/>
        <color indexed="8"/>
        <rFont val="ＭＳ 明朝"/>
        <family val="1"/>
        <charset val="128"/>
      </rPr>
      <t>当たり)</t>
    </r>
    <rPh sb="0" eb="1">
      <t>ジンコウ</t>
    </rPh>
    <rPh sb="1" eb="3">
      <t>ミツド</t>
    </rPh>
    <phoneticPr fontId="4"/>
  </si>
  <si>
    <t>ア）</t>
    <phoneticPr fontId="4"/>
  </si>
  <si>
    <t>人口増減数</t>
  </si>
  <si>
    <t>人口</t>
    <rPh sb="0" eb="2">
      <t>ジンコウ</t>
    </rPh>
    <phoneticPr fontId="4"/>
  </si>
  <si>
    <t>世帯数</t>
    <phoneticPr fontId="4"/>
  </si>
  <si>
    <t xml:space="preserve"> 人 口 密 度 、月 別 人 口 等 (続)</t>
    <phoneticPr fontId="4"/>
  </si>
  <si>
    <t xml:space="preserve">市 区 町 村 別 世 帯 数 、 </t>
    <phoneticPr fontId="4"/>
  </si>
  <si>
    <t xml:space="preserve">         ３－６</t>
    <phoneticPr fontId="4"/>
  </si>
  <si>
    <t>大阪市地域</t>
    <phoneticPr fontId="4"/>
  </si>
  <si>
    <t>自然増減</t>
    <rPh sb="3" eb="4">
      <t>ゲン</t>
    </rPh>
    <phoneticPr fontId="4"/>
  </si>
  <si>
    <t>人口増減数</t>
    <phoneticPr fontId="4"/>
  </si>
  <si>
    <t>市区町村</t>
    <phoneticPr fontId="4"/>
  </si>
  <si>
    <r>
      <t xml:space="preserve">      　</t>
    </r>
    <r>
      <rPr>
        <sz val="10"/>
        <color indexed="8"/>
        <rFont val="ＭＳ 明朝"/>
        <family val="1"/>
        <charset val="128"/>
      </rPr>
      <t>ア）前年10月から各年９月までの１年間についてとりまとめたものである。</t>
    </r>
    <rPh sb="9" eb="10">
      <t>マエ</t>
    </rPh>
    <phoneticPr fontId="4"/>
  </si>
  <si>
    <t>市区町村別世帯数、人口密度、月別人口等</t>
    <phoneticPr fontId="4"/>
  </si>
  <si>
    <t>％</t>
    <phoneticPr fontId="4"/>
  </si>
  <si>
    <t>人</t>
    <rPh sb="0" eb="1">
      <t>ニン</t>
    </rPh>
    <phoneticPr fontId="4"/>
  </si>
  <si>
    <t>３年～
４年</t>
    <rPh sb="1" eb="2">
      <t>ネン</t>
    </rPh>
    <phoneticPr fontId="4"/>
  </si>
  <si>
    <t>２年～
３年</t>
    <rPh sb="1" eb="2">
      <t>ネン</t>
    </rPh>
    <phoneticPr fontId="4"/>
  </si>
  <si>
    <t>元年～
２年</t>
    <rPh sb="0" eb="2">
      <t>ガンネン</t>
    </rPh>
    <phoneticPr fontId="4"/>
  </si>
  <si>
    <t>社会増減</t>
    <phoneticPr fontId="4"/>
  </si>
  <si>
    <t>自然増減</t>
    <phoneticPr fontId="4"/>
  </si>
  <si>
    <t>増減数</t>
    <phoneticPr fontId="4"/>
  </si>
  <si>
    <t xml:space="preserve">        １）前年10月から各年９月までの１年間についてとりまとめたものである。</t>
    <rPh sb="10" eb="12">
      <t>ゼンネン</t>
    </rPh>
    <rPh sb="17" eb="19">
      <t>カクネン</t>
    </rPh>
    <rPh sb="20" eb="21">
      <t>ガツ</t>
    </rPh>
    <rPh sb="25" eb="27">
      <t>ネンカン</t>
    </rPh>
    <phoneticPr fontId="4"/>
  </si>
  <si>
    <t>（続）</t>
    <rPh sb="0" eb="1">
      <t>ツヅ</t>
    </rPh>
    <phoneticPr fontId="4"/>
  </si>
  <si>
    <t xml:space="preserve">市区町村別人口増減数の推移 </t>
    <rPh sb="5" eb="6">
      <t>クチ</t>
    </rPh>
    <phoneticPr fontId="4"/>
  </si>
  <si>
    <t xml:space="preserve">         ３－７</t>
    <phoneticPr fontId="4"/>
  </si>
  <si>
    <t xml:space="preserve">  資料    総務省「住民基本台帳に基づく人口、人口動態及び世帯数調査」</t>
    <phoneticPr fontId="4"/>
  </si>
  <si>
    <t>中河内地域</t>
    <phoneticPr fontId="4"/>
  </si>
  <si>
    <t>１世帯当たり人員</t>
    <phoneticPr fontId="4"/>
  </si>
  <si>
    <t>人口</t>
    <phoneticPr fontId="4"/>
  </si>
  <si>
    <t>市町村</t>
    <phoneticPr fontId="4"/>
  </si>
  <si>
    <t>(各年１月１日現在)</t>
    <rPh sb="6" eb="7">
      <t>ニチ</t>
    </rPh>
    <phoneticPr fontId="4"/>
  </si>
  <si>
    <t>男女別人口及び１世帯当たり人員</t>
    <rPh sb="5" eb="6">
      <t>オヨ</t>
    </rPh>
    <phoneticPr fontId="4"/>
  </si>
  <si>
    <t>市町村別住民基本台帳に基づく世帯数、</t>
    <phoneticPr fontId="4"/>
  </si>
  <si>
    <t xml:space="preserve">         ３－８</t>
    <phoneticPr fontId="4"/>
  </si>
  <si>
    <t xml:space="preserve">          厚生労働省｢人口動態統計｣</t>
    <phoneticPr fontId="4"/>
  </si>
  <si>
    <t xml:space="preserve">  資料    大阪府総務部統計課「大阪府の推計人口」</t>
    <phoneticPr fontId="4"/>
  </si>
  <si>
    <r>
      <rPr>
        <sz val="11"/>
        <color theme="0"/>
        <rFont val="ＭＳ 明朝"/>
        <family val="1"/>
        <charset val="128"/>
      </rPr>
      <t>令和</t>
    </r>
    <r>
      <rPr>
        <sz val="11"/>
        <rFont val="ＭＳ 明朝"/>
        <family val="1"/>
        <charset val="128"/>
      </rPr>
      <t>２</t>
    </r>
    <r>
      <rPr>
        <sz val="11"/>
        <color indexed="9"/>
        <rFont val="ＭＳ 明朝"/>
        <family val="1"/>
        <charset val="128"/>
      </rPr>
      <t>年</t>
    </r>
    <rPh sb="0" eb="1">
      <t>レイワ</t>
    </rPh>
    <phoneticPr fontId="4"/>
  </si>
  <si>
    <r>
      <t>令和元</t>
    </r>
    <r>
      <rPr>
        <sz val="11"/>
        <color indexed="9"/>
        <rFont val="ＭＳ 明朝"/>
        <family val="1"/>
        <charset val="128"/>
      </rPr>
      <t>年</t>
    </r>
    <rPh sb="0" eb="1">
      <t>レイワ</t>
    </rPh>
    <rPh sb="2" eb="3">
      <t>ネン</t>
    </rPh>
    <phoneticPr fontId="4"/>
  </si>
  <si>
    <r>
      <t>平成元</t>
    </r>
    <r>
      <rPr>
        <sz val="11"/>
        <color indexed="9"/>
        <rFont val="ＭＳ 明朝"/>
        <family val="1"/>
        <charset val="128"/>
      </rPr>
      <t>年</t>
    </r>
    <rPh sb="2" eb="3">
      <t>ネン</t>
    </rPh>
    <phoneticPr fontId="4"/>
  </si>
  <si>
    <t>率
(人口千対)</t>
    <phoneticPr fontId="4"/>
  </si>
  <si>
    <t>件数
（件）</t>
    <rPh sb="3" eb="4">
      <t>ケン</t>
    </rPh>
    <phoneticPr fontId="4"/>
  </si>
  <si>
    <t>率
(出産千対)</t>
    <phoneticPr fontId="4"/>
  </si>
  <si>
    <t>総数
（人）</t>
    <rPh sb="4" eb="5">
      <t>ヒト</t>
    </rPh>
    <phoneticPr fontId="4"/>
  </si>
  <si>
    <t>率
(出生千対)</t>
    <phoneticPr fontId="4"/>
  </si>
  <si>
    <t>離婚</t>
    <phoneticPr fontId="4"/>
  </si>
  <si>
    <t>婚姻</t>
    <phoneticPr fontId="4"/>
  </si>
  <si>
    <t>死産</t>
    <phoneticPr fontId="4"/>
  </si>
  <si>
    <t>乳児死亡</t>
    <phoneticPr fontId="4"/>
  </si>
  <si>
    <t>年次</t>
    <phoneticPr fontId="4"/>
  </si>
  <si>
    <t>性比
(女=100)</t>
    <phoneticPr fontId="4"/>
  </si>
  <si>
    <r>
      <t xml:space="preserve">率
</t>
    </r>
    <r>
      <rPr>
        <sz val="11"/>
        <rFont val="ＭＳ 明朝"/>
        <family val="1"/>
        <charset val="128"/>
      </rPr>
      <t>(人口千対)</t>
    </r>
    <phoneticPr fontId="4"/>
  </si>
  <si>
    <r>
      <t xml:space="preserve">性比
</t>
    </r>
    <r>
      <rPr>
        <sz val="11"/>
        <rFont val="ＭＳ 明朝"/>
        <family val="1"/>
        <charset val="128"/>
      </rPr>
      <t>(女=100)</t>
    </r>
    <phoneticPr fontId="4"/>
  </si>
  <si>
    <r>
      <rPr>
        <sz val="11"/>
        <rFont val="ＭＳ 明朝"/>
        <family val="1"/>
        <charset val="128"/>
      </rPr>
      <t>増減率
（人口千対）</t>
    </r>
    <rPh sb="0" eb="2">
      <t>ゾウゲン</t>
    </rPh>
    <phoneticPr fontId="4"/>
  </si>
  <si>
    <t>死亡</t>
    <phoneticPr fontId="4"/>
  </si>
  <si>
    <t>出生</t>
    <phoneticPr fontId="4"/>
  </si>
  <si>
    <t>ア）人口</t>
    <phoneticPr fontId="4"/>
  </si>
  <si>
    <t>年次別人口動態</t>
    <phoneticPr fontId="4"/>
  </si>
  <si>
    <t xml:space="preserve">         ３－９</t>
    <phoneticPr fontId="4"/>
  </si>
  <si>
    <t>令和２年</t>
    <rPh sb="0" eb="2">
      <t>レイワ</t>
    </rPh>
    <phoneticPr fontId="4"/>
  </si>
  <si>
    <t>５～９</t>
  </si>
  <si>
    <t>０～４歳</t>
  </si>
  <si>
    <t>（各年10月１日現在）</t>
    <phoneticPr fontId="4"/>
  </si>
  <si>
    <t xml:space="preserve"> </t>
  </si>
  <si>
    <t xml:space="preserve">        １）不詳補完値による。</t>
    <rPh sb="10" eb="12">
      <t>フショウ</t>
    </rPh>
    <rPh sb="12" eb="14">
      <t>ホカン</t>
    </rPh>
    <rPh sb="14" eb="15">
      <t>チ</t>
    </rPh>
    <phoneticPr fontId="4"/>
  </si>
  <si>
    <t xml:space="preserve">市町村、年齢(５歳階級）別人口 </t>
    <phoneticPr fontId="4"/>
  </si>
  <si>
    <t xml:space="preserve">         ３－１０</t>
    <phoneticPr fontId="4"/>
  </si>
  <si>
    <r>
      <t>市</t>
    </r>
    <r>
      <rPr>
        <sz val="11"/>
        <rFont val="ＭＳ 明朝"/>
        <family val="1"/>
        <charset val="128"/>
      </rPr>
      <t>町</t>
    </r>
    <r>
      <rPr>
        <sz val="11"/>
        <rFont val="ＭＳ 明朝"/>
        <family val="1"/>
        <charset val="128"/>
      </rPr>
      <t>村</t>
    </r>
    <phoneticPr fontId="4"/>
  </si>
  <si>
    <t xml:space="preserve">        １）不詳補完値による。</t>
    <rPh sb="10" eb="15">
      <t>フショウホカンチ</t>
    </rPh>
    <phoneticPr fontId="4"/>
  </si>
  <si>
    <t>市町村、年齢(３区分）、男女別人口</t>
    <rPh sb="12" eb="14">
      <t>ダンジョ</t>
    </rPh>
    <phoneticPr fontId="4"/>
  </si>
  <si>
    <t xml:space="preserve">         ３－１２</t>
    <phoneticPr fontId="4"/>
  </si>
  <si>
    <t>-</t>
  </si>
  <si>
    <t>公務
(他に分類されるものを除く)</t>
    <rPh sb="0" eb="2">
      <t>コウム</t>
    </rPh>
    <rPh sb="4" eb="5">
      <t>タ</t>
    </rPh>
    <rPh sb="6" eb="8">
      <t>ブンルイ</t>
    </rPh>
    <rPh sb="14" eb="15">
      <t>ノゾ</t>
    </rPh>
    <phoneticPr fontId="4"/>
  </si>
  <si>
    <t>サービス業
（他に分類されないもの）</t>
    <phoneticPr fontId="4"/>
  </si>
  <si>
    <t>複合サービス事業</t>
  </si>
  <si>
    <t>医療,福祉</t>
  </si>
  <si>
    <t>教育，学習支援業</t>
  </si>
  <si>
    <t>生活関連サービス業,娯楽業</t>
  </si>
  <si>
    <t>宿泊業,飲食サービス業</t>
  </si>
  <si>
    <t>学術研究,専門・技術サービス業</t>
    <rPh sb="8" eb="10">
      <t>ギジュツ</t>
    </rPh>
    <phoneticPr fontId="4"/>
  </si>
  <si>
    <t>不動産業,物品賃貸業</t>
  </si>
  <si>
    <t>金融業,保険業</t>
  </si>
  <si>
    <t>卸売業,小売業</t>
  </si>
  <si>
    <t>運輸業,郵便業</t>
  </si>
  <si>
    <t>情報通信業</t>
    <rPh sb="0" eb="2">
      <t>ジョウホウ</t>
    </rPh>
    <rPh sb="2" eb="5">
      <t>ツウシンギョウ</t>
    </rPh>
    <phoneticPr fontId="4"/>
  </si>
  <si>
    <t>電気･ガス･熱供給･水道業</t>
  </si>
  <si>
    <t xml:space="preserve">製造業    </t>
  </si>
  <si>
    <t xml:space="preserve">建設業    </t>
  </si>
  <si>
    <t xml:space="preserve">鉱業,採石業,砂利採取業    </t>
  </si>
  <si>
    <t xml:space="preserve">漁業    </t>
  </si>
  <si>
    <t>農業，林業</t>
    <rPh sb="3" eb="5">
      <t>リンギョウ</t>
    </rPh>
    <phoneticPr fontId="39"/>
  </si>
  <si>
    <t>（女性）</t>
    <rPh sb="1" eb="2">
      <t>ジョシ</t>
    </rPh>
    <rPh sb="2" eb="3">
      <t>セイ</t>
    </rPh>
    <phoneticPr fontId="4"/>
  </si>
  <si>
    <t>複合サービス事業</t>
    <rPh sb="0" eb="1">
      <t>フク</t>
    </rPh>
    <rPh sb="1" eb="2">
      <t>ゴウ</t>
    </rPh>
    <rPh sb="6" eb="7">
      <t>ジ</t>
    </rPh>
    <rPh sb="7" eb="8">
      <t>ギョウ</t>
    </rPh>
    <phoneticPr fontId="4"/>
  </si>
  <si>
    <t>医療,福祉</t>
    <rPh sb="0" eb="2">
      <t>イリョウ</t>
    </rPh>
    <rPh sb="3" eb="5">
      <t>フクシ</t>
    </rPh>
    <phoneticPr fontId="4"/>
  </si>
  <si>
    <t>教育，学習支援業</t>
    <rPh sb="0" eb="2">
      <t>キョウイク</t>
    </rPh>
    <rPh sb="3" eb="5">
      <t>ガクシュウ</t>
    </rPh>
    <rPh sb="5" eb="7">
      <t>シエン</t>
    </rPh>
    <rPh sb="7" eb="8">
      <t>ギョウ</t>
    </rPh>
    <phoneticPr fontId="4"/>
  </si>
  <si>
    <t>生活関連サービス業,娯楽業</t>
    <rPh sb="0" eb="2">
      <t>セイカツ</t>
    </rPh>
    <rPh sb="2" eb="4">
      <t>カンレン</t>
    </rPh>
    <rPh sb="8" eb="9">
      <t>ギョウ</t>
    </rPh>
    <rPh sb="10" eb="13">
      <t>ゴラクギョウ</t>
    </rPh>
    <phoneticPr fontId="4"/>
  </si>
  <si>
    <t>宿泊業,飲食サービス業</t>
    <rPh sb="0" eb="2">
      <t>シュクハク</t>
    </rPh>
    <rPh sb="2" eb="3">
      <t>ギョウ</t>
    </rPh>
    <rPh sb="4" eb="6">
      <t>インショク</t>
    </rPh>
    <rPh sb="10" eb="11">
      <t>ギョウ</t>
    </rPh>
    <phoneticPr fontId="4"/>
  </si>
  <si>
    <t>不動産業,物品賃貸業</t>
    <rPh sb="0" eb="3">
      <t>フドウサン</t>
    </rPh>
    <rPh sb="3" eb="4">
      <t>ギョウ</t>
    </rPh>
    <rPh sb="5" eb="7">
      <t>ブッピン</t>
    </rPh>
    <rPh sb="7" eb="10">
      <t>チンタイギョウ</t>
    </rPh>
    <phoneticPr fontId="4"/>
  </si>
  <si>
    <t>金融業,保険業</t>
    <rPh sb="0" eb="2">
      <t>キンユウ</t>
    </rPh>
    <rPh sb="2" eb="3">
      <t>ギョウ</t>
    </rPh>
    <rPh sb="4" eb="7">
      <t>ホケンギョウ</t>
    </rPh>
    <phoneticPr fontId="4"/>
  </si>
  <si>
    <t>卸売業,小売業</t>
    <rPh sb="0" eb="2">
      <t>オロシウリ</t>
    </rPh>
    <rPh sb="2" eb="3">
      <t>ギョウ</t>
    </rPh>
    <rPh sb="4" eb="7">
      <t>コウリギョウ</t>
    </rPh>
    <phoneticPr fontId="4"/>
  </si>
  <si>
    <t>運輸業,郵便業</t>
    <rPh sb="0" eb="3">
      <t>ウンユギョウ</t>
    </rPh>
    <rPh sb="4" eb="6">
      <t>ユウビン</t>
    </rPh>
    <rPh sb="6" eb="7">
      <t>ギョウ</t>
    </rPh>
    <phoneticPr fontId="4"/>
  </si>
  <si>
    <t xml:space="preserve">情報通信業    </t>
    <rPh sb="0" eb="2">
      <t>ジョウホウ</t>
    </rPh>
    <rPh sb="2" eb="5">
      <t>ツウシンギョウ</t>
    </rPh>
    <phoneticPr fontId="40"/>
  </si>
  <si>
    <t>電気･ガス･熱供給･水道業</t>
    <phoneticPr fontId="4"/>
  </si>
  <si>
    <t xml:space="preserve">鉱業,採石業,砂利採取業    </t>
    <rPh sb="3" eb="5">
      <t>サイセキ</t>
    </rPh>
    <rPh sb="5" eb="6">
      <t>ギョウ</t>
    </rPh>
    <rPh sb="7" eb="9">
      <t>ジャリ</t>
    </rPh>
    <rPh sb="9" eb="12">
      <t>サイシュギョウ</t>
    </rPh>
    <phoneticPr fontId="4"/>
  </si>
  <si>
    <t>（男性）</t>
    <rPh sb="1" eb="2">
      <t>ダンシ</t>
    </rPh>
    <rPh sb="2" eb="3">
      <t>セイ</t>
    </rPh>
    <phoneticPr fontId="4"/>
  </si>
  <si>
    <t xml:space="preserve">情報通信業    </t>
  </si>
  <si>
    <t>令和２年</t>
    <rPh sb="0" eb="2">
      <t>レイワ</t>
    </rPh>
    <rPh sb="3" eb="4">
      <t>ネン</t>
    </rPh>
    <phoneticPr fontId="4"/>
  </si>
  <si>
    <t>運搬・清掃・包装等従事者</t>
    <rPh sb="0" eb="2">
      <t>ウンパン</t>
    </rPh>
    <rPh sb="3" eb="5">
      <t>セイソウ</t>
    </rPh>
    <rPh sb="6" eb="8">
      <t>ホウソウ</t>
    </rPh>
    <rPh sb="8" eb="9">
      <t>トウ</t>
    </rPh>
    <rPh sb="9" eb="12">
      <t>ジュウジシャ</t>
    </rPh>
    <phoneticPr fontId="4"/>
  </si>
  <si>
    <t>建設・採掘
従事者</t>
    <rPh sb="0" eb="2">
      <t>ケンセツ</t>
    </rPh>
    <rPh sb="3" eb="5">
      <t>サイクツ</t>
    </rPh>
    <rPh sb="6" eb="9">
      <t>ジュウジシャ</t>
    </rPh>
    <phoneticPr fontId="4"/>
  </si>
  <si>
    <t>輸送・
機械
運転
従事者</t>
    <rPh sb="0" eb="2">
      <t>ユソウ</t>
    </rPh>
    <rPh sb="4" eb="6">
      <t>キカイ</t>
    </rPh>
    <rPh sb="7" eb="9">
      <t>ウンテン</t>
    </rPh>
    <rPh sb="10" eb="13">
      <t>ジュウジシャ</t>
    </rPh>
    <phoneticPr fontId="4"/>
  </si>
  <si>
    <t>生産
工程
従事者</t>
    <rPh sb="0" eb="2">
      <t>セイサン</t>
    </rPh>
    <rPh sb="3" eb="5">
      <t>コウテイ</t>
    </rPh>
    <rPh sb="6" eb="9">
      <t>ジュウジシャ</t>
    </rPh>
    <phoneticPr fontId="4"/>
  </si>
  <si>
    <t>農林
漁業
従事者</t>
    <rPh sb="2" eb="3">
      <t>リョウ</t>
    </rPh>
    <rPh sb="3" eb="4">
      <t>ギョウ</t>
    </rPh>
    <rPh sb="5" eb="8">
      <t>ジュウジシャ</t>
    </rPh>
    <phoneticPr fontId="4"/>
  </si>
  <si>
    <t>保安
職業
従事者</t>
    <rPh sb="2" eb="3">
      <t>ショク</t>
    </rPh>
    <rPh sb="3" eb="4">
      <t>ギョウ</t>
    </rPh>
    <rPh sb="5" eb="8">
      <t>ジュウジシャ</t>
    </rPh>
    <phoneticPr fontId="4"/>
  </si>
  <si>
    <t>サービ
ス職業
従事者</t>
    <rPh sb="5" eb="6">
      <t>ショク</t>
    </rPh>
    <rPh sb="6" eb="7">
      <t>ギョウ</t>
    </rPh>
    <rPh sb="8" eb="9">
      <t>ジュウ</t>
    </rPh>
    <rPh sb="9" eb="10">
      <t>コト</t>
    </rPh>
    <rPh sb="10" eb="11">
      <t>モノ</t>
    </rPh>
    <phoneticPr fontId="4"/>
  </si>
  <si>
    <t>販売
従事者</t>
    <rPh sb="3" eb="6">
      <t>ジュウジシャ</t>
    </rPh>
    <phoneticPr fontId="4"/>
  </si>
  <si>
    <t>事務
従事者</t>
    <rPh sb="3" eb="6">
      <t>ジュウジシャ</t>
    </rPh>
    <phoneticPr fontId="4"/>
  </si>
  <si>
    <t>専門的
・技術
的職業
従事者</t>
    <rPh sb="5" eb="6">
      <t>ワザ</t>
    </rPh>
    <phoneticPr fontId="4"/>
  </si>
  <si>
    <t>管理的
職業
従事者</t>
    <rPh sb="4" eb="5">
      <t>ショク</t>
    </rPh>
    <rPh sb="5" eb="6">
      <t>ギョウ</t>
    </rPh>
    <rPh sb="7" eb="10">
      <t>ジュウジシャ</t>
    </rPh>
    <phoneticPr fontId="4"/>
  </si>
  <si>
    <t>職業(大分類)</t>
    <phoneticPr fontId="4"/>
  </si>
  <si>
    <t>男女･産業(大分類)</t>
  </si>
  <si>
    <t>男女別１５歳以上就業者数</t>
    <phoneticPr fontId="4"/>
  </si>
  <si>
    <t>産業(大分類)、職業(大分類)、</t>
    <phoneticPr fontId="4"/>
  </si>
  <si>
    <t xml:space="preserve">         ３－１３</t>
    <phoneticPr fontId="4"/>
  </si>
  <si>
    <t>公務
（他に分類されるものを除く）</t>
    <rPh sb="0" eb="1">
      <t>オオヤケ</t>
    </rPh>
    <rPh sb="1" eb="2">
      <t>ツトム</t>
    </rPh>
    <rPh sb="4" eb="5">
      <t>ホカ</t>
    </rPh>
    <rPh sb="6" eb="8">
      <t>ブンルイ</t>
    </rPh>
    <rPh sb="14" eb="15">
      <t>ノゾ</t>
    </rPh>
    <phoneticPr fontId="4"/>
  </si>
  <si>
    <t>ｻｰﾋﾞｽ業（他に分類されないもの）</t>
    <rPh sb="5" eb="6">
      <t>ギョウ</t>
    </rPh>
    <rPh sb="7" eb="8">
      <t>タ</t>
    </rPh>
    <rPh sb="9" eb="11">
      <t>ブンルイ</t>
    </rPh>
    <phoneticPr fontId="4"/>
  </si>
  <si>
    <t>複合サー
ビス事業</t>
    <rPh sb="0" eb="2">
      <t>フクゴウ</t>
    </rPh>
    <rPh sb="7" eb="8">
      <t>ジ</t>
    </rPh>
    <phoneticPr fontId="4"/>
  </si>
  <si>
    <r>
      <t>医療</t>
    </r>
    <r>
      <rPr>
        <sz val="11"/>
        <rFont val="ＭＳ 明朝"/>
        <family val="1"/>
        <charset val="128"/>
      </rPr>
      <t>,
福祉</t>
    </r>
    <rPh sb="0" eb="2">
      <t>イリョウ</t>
    </rPh>
    <rPh sb="4" eb="6">
      <t>フクシ</t>
    </rPh>
    <phoneticPr fontId="4"/>
  </si>
  <si>
    <r>
      <t>教育</t>
    </r>
    <r>
      <rPr>
        <sz val="11"/>
        <rFont val="ＭＳ 明朝"/>
        <family val="1"/>
        <charset val="128"/>
      </rPr>
      <t>,学習支援業</t>
    </r>
    <rPh sb="0" eb="2">
      <t>キョウイク</t>
    </rPh>
    <rPh sb="3" eb="5">
      <t>ガクシュウ</t>
    </rPh>
    <rPh sb="5" eb="7">
      <t>シエン</t>
    </rPh>
    <rPh sb="7" eb="8">
      <t>ギョウ</t>
    </rPh>
    <phoneticPr fontId="4"/>
  </si>
  <si>
    <t>生活関連ｻｰﾋﾞｽ業,
娯楽業</t>
    <rPh sb="0" eb="2">
      <t>セイカツ</t>
    </rPh>
    <rPh sb="2" eb="4">
      <t>カンレン</t>
    </rPh>
    <rPh sb="9" eb="10">
      <t>ギョウ</t>
    </rPh>
    <rPh sb="12" eb="15">
      <t>ゴラクギョウ</t>
    </rPh>
    <phoneticPr fontId="4"/>
  </si>
  <si>
    <t>宿泊業
,飲食
ｻｰﾋﾞｽ業</t>
    <rPh sb="0" eb="1">
      <t>シュクハク</t>
    </rPh>
    <rPh sb="1" eb="2">
      <t>ギョウ</t>
    </rPh>
    <rPh sb="5" eb="7">
      <t>インショク</t>
    </rPh>
    <phoneticPr fontId="4"/>
  </si>
  <si>
    <t>学術研究
,専門・技術ｻｰﾋﾞｽ業</t>
    <rPh sb="0" eb="2">
      <t>ガクジュツ</t>
    </rPh>
    <rPh sb="2" eb="4">
      <t>ケンキュウ</t>
    </rPh>
    <rPh sb="6" eb="8">
      <t>センモン</t>
    </rPh>
    <rPh sb="9" eb="11">
      <t>ギジュツ</t>
    </rPh>
    <rPh sb="16" eb="17">
      <t>ギョウ</t>
    </rPh>
    <phoneticPr fontId="4"/>
  </si>
  <si>
    <t>不動産業，物品賃貸業</t>
    <rPh sb="5" eb="7">
      <t>ブッピン</t>
    </rPh>
    <rPh sb="7" eb="10">
      <t>チンタイギョウ</t>
    </rPh>
    <phoneticPr fontId="4"/>
  </si>
  <si>
    <t>金融業，
保険業</t>
    <rPh sb="2" eb="3">
      <t>ギョウ</t>
    </rPh>
    <phoneticPr fontId="4"/>
  </si>
  <si>
    <t>卸売業，
小売業</t>
    <rPh sb="2" eb="3">
      <t>ギョウ</t>
    </rPh>
    <phoneticPr fontId="4"/>
  </si>
  <si>
    <t>運輸業，
郵便業</t>
    <rPh sb="5" eb="7">
      <t>ユウビン</t>
    </rPh>
    <rPh sb="7" eb="8">
      <t>ギョウ</t>
    </rPh>
    <phoneticPr fontId="4"/>
  </si>
  <si>
    <t>情報
通信業</t>
    <rPh sb="0" eb="2">
      <t>ジョウホウ</t>
    </rPh>
    <rPh sb="3" eb="6">
      <t>ツウシンギョウ</t>
    </rPh>
    <phoneticPr fontId="4"/>
  </si>
  <si>
    <t>電気・ｶﾞｽ
・熱供給
・水道業</t>
    <phoneticPr fontId="4"/>
  </si>
  <si>
    <t>製造業</t>
    <phoneticPr fontId="4"/>
  </si>
  <si>
    <t>建設業</t>
    <phoneticPr fontId="4"/>
  </si>
  <si>
    <t>鉱業,採石業,砂利採取業</t>
    <rPh sb="3" eb="5">
      <t>サイセキ</t>
    </rPh>
    <rPh sb="5" eb="6">
      <t>ギョウ</t>
    </rPh>
    <rPh sb="7" eb="9">
      <t>ジャリ</t>
    </rPh>
    <rPh sb="9" eb="11">
      <t>サイシュ</t>
    </rPh>
    <rPh sb="11" eb="12">
      <t>ギョウ</t>
    </rPh>
    <phoneticPr fontId="4"/>
  </si>
  <si>
    <t>漁業</t>
    <phoneticPr fontId="4"/>
  </si>
  <si>
    <t>農業,
林業</t>
    <rPh sb="0" eb="2">
      <t>ノウギョウ</t>
    </rPh>
    <rPh sb="4" eb="6">
      <t>リンギョウ</t>
    </rPh>
    <phoneticPr fontId="4"/>
  </si>
  <si>
    <t>完全
失業者</t>
    <phoneticPr fontId="4"/>
  </si>
  <si>
    <t>就業者</t>
    <phoneticPr fontId="4"/>
  </si>
  <si>
    <t>第３次産業</t>
    <phoneticPr fontId="4"/>
  </si>
  <si>
    <t>第２次産業</t>
    <phoneticPr fontId="4"/>
  </si>
  <si>
    <t>第１次産業</t>
    <phoneticPr fontId="4"/>
  </si>
  <si>
    <t>非労働力
人口</t>
    <rPh sb="0" eb="1">
      <t>ヒ</t>
    </rPh>
    <rPh sb="1" eb="2">
      <t>ロウ</t>
    </rPh>
    <rPh sb="2" eb="3">
      <t>ハタラキ</t>
    </rPh>
    <rPh sb="3" eb="4">
      <t>リョク</t>
    </rPh>
    <phoneticPr fontId="4"/>
  </si>
  <si>
    <t>労働力人口</t>
    <phoneticPr fontId="4"/>
  </si>
  <si>
    <t>労働力状態</t>
    <phoneticPr fontId="4"/>
  </si>
  <si>
    <t>15歳以上
人口総数</t>
    <phoneticPr fontId="4"/>
  </si>
  <si>
    <t>（各年10月１日現在）</t>
    <rPh sb="1" eb="3">
      <t>カクネン</t>
    </rPh>
    <rPh sb="5" eb="6">
      <t>ガツ</t>
    </rPh>
    <rPh sb="7" eb="8">
      <t>ニチ</t>
    </rPh>
    <rPh sb="8" eb="10">
      <t>ゲンザイ</t>
    </rPh>
    <phoneticPr fontId="4"/>
  </si>
  <si>
    <t xml:space="preserve">         ３－１４</t>
    <phoneticPr fontId="4"/>
  </si>
  <si>
    <t>人</t>
    <rPh sb="0" eb="1">
      <t>ニン</t>
    </rPh>
    <phoneticPr fontId="2"/>
  </si>
  <si>
    <t>世帯人員</t>
  </si>
  <si>
    <t>世帯数</t>
  </si>
  <si>
    <r>
      <t xml:space="preserve">他に分類
</t>
    </r>
    <r>
      <rPr>
        <sz val="11"/>
        <rFont val="ＭＳ 明朝"/>
        <family val="1"/>
        <charset val="128"/>
      </rPr>
      <t>されない
世帯</t>
    </r>
    <phoneticPr fontId="4"/>
  </si>
  <si>
    <r>
      <t xml:space="preserve">兄弟姉妹
</t>
    </r>
    <r>
      <rPr>
        <sz val="11"/>
        <rFont val="ＭＳ 明朝"/>
        <family val="1"/>
        <charset val="128"/>
      </rPr>
      <t>のみから
成る世帯</t>
    </r>
    <phoneticPr fontId="4"/>
  </si>
  <si>
    <t>夫婦，子供，
親と他の
親族から
成る世帯</t>
    <phoneticPr fontId="4"/>
  </si>
  <si>
    <t>夫婦，親と
他の親族（子
供を含まない）から成る世帯</t>
    <phoneticPr fontId="4"/>
  </si>
  <si>
    <t>夫婦，子供
と他の親族
（親を含まな
い）から
成る世帯</t>
    <phoneticPr fontId="4"/>
  </si>
  <si>
    <t>夫婦と他の
親族（親，
子供を含ま
ない）から
成る世帯</t>
    <phoneticPr fontId="4"/>
  </si>
  <si>
    <t>夫婦，子供
とひとり親か
ら成る世帯</t>
    <phoneticPr fontId="4"/>
  </si>
  <si>
    <t>夫婦，子供
と両親から
成る世帯</t>
    <phoneticPr fontId="4"/>
  </si>
  <si>
    <t>夫婦とひと
り親から
成る世帯</t>
    <phoneticPr fontId="4"/>
  </si>
  <si>
    <t>夫婦と両親
から成る
世帯</t>
    <rPh sb="3" eb="5">
      <t>リョウシン</t>
    </rPh>
    <phoneticPr fontId="4"/>
  </si>
  <si>
    <t>女親と子供
から成る
世帯</t>
    <rPh sb="3" eb="5">
      <t>コドモ</t>
    </rPh>
    <phoneticPr fontId="4"/>
  </si>
  <si>
    <t>男親と子供
から成る
世帯</t>
    <rPh sb="3" eb="5">
      <t>コドモ</t>
    </rPh>
    <phoneticPr fontId="4"/>
  </si>
  <si>
    <t>夫婦と子供
から成る
世帯</t>
    <rPh sb="3" eb="5">
      <t>コドモ</t>
    </rPh>
    <phoneticPr fontId="4"/>
  </si>
  <si>
    <t>夫婦のみの
世帯</t>
    <phoneticPr fontId="4"/>
  </si>
  <si>
    <t>核家族以外の世帯</t>
    <rPh sb="0" eb="3">
      <t>カクカゾク</t>
    </rPh>
    <rPh sb="3" eb="5">
      <t>イガイ</t>
    </rPh>
    <rPh sb="6" eb="8">
      <t>セタイ</t>
    </rPh>
    <phoneticPr fontId="4"/>
  </si>
  <si>
    <t>核家族世帯</t>
    <phoneticPr fontId="4"/>
  </si>
  <si>
    <t>単独世帯</t>
  </si>
  <si>
    <t>非親族を含む
世帯</t>
    <rPh sb="4" eb="5">
      <t>フク</t>
    </rPh>
    <phoneticPr fontId="4"/>
  </si>
  <si>
    <t>親族のみの世帯</t>
    <rPh sb="0" eb="2">
      <t>シンゾク</t>
    </rPh>
    <rPh sb="5" eb="7">
      <t>セタイ</t>
    </rPh>
    <phoneticPr fontId="4"/>
  </si>
  <si>
    <t>単位</t>
    <rPh sb="0" eb="2">
      <t>タンイ</t>
    </rPh>
    <phoneticPr fontId="4"/>
  </si>
  <si>
    <t>家族類型</t>
    <rPh sb="0" eb="2">
      <t>カゾク</t>
    </rPh>
    <rPh sb="2" eb="4">
      <t>ルイケイ</t>
    </rPh>
    <phoneticPr fontId="4"/>
  </si>
  <si>
    <t xml:space="preserve">        １）総数は世帯の家族類型｢不詳｣を含むため、総数と内訳の合計とは必ずしも一致しない。</t>
    <rPh sb="10" eb="12">
      <t>ソウスウ</t>
    </rPh>
    <rPh sb="30" eb="32">
      <t>ソウスウ</t>
    </rPh>
    <rPh sb="33" eb="35">
      <t>ウチワケ</t>
    </rPh>
    <rPh sb="36" eb="38">
      <t>ゴウケイ</t>
    </rPh>
    <rPh sb="40" eb="41">
      <t>カナラ</t>
    </rPh>
    <rPh sb="44" eb="46">
      <t>イッチ</t>
    </rPh>
    <phoneticPr fontId="4"/>
  </si>
  <si>
    <t>及び一般世帯人員</t>
    <phoneticPr fontId="4"/>
  </si>
  <si>
    <t>世帯の家族類型別一般世帯数</t>
    <phoneticPr fontId="4"/>
  </si>
  <si>
    <t xml:space="preserve">         ３－１６</t>
    <phoneticPr fontId="4"/>
  </si>
  <si>
    <t>性比
（女=100)</t>
    <phoneticPr fontId="4"/>
  </si>
  <si>
    <t>昼夜間人口比率
(夜間人口=100)</t>
    <rPh sb="1" eb="2">
      <t>ヨル</t>
    </rPh>
    <rPh sb="5" eb="7">
      <t>ヒリツ</t>
    </rPh>
    <rPh sb="9" eb="11">
      <t>ヤカン</t>
    </rPh>
    <phoneticPr fontId="4"/>
  </si>
  <si>
    <r>
      <t>人口密度
(１km</t>
    </r>
    <r>
      <rPr>
        <vertAlign val="superscript"/>
        <sz val="11"/>
        <rFont val="ＭＳ 明朝"/>
        <family val="1"/>
        <charset val="128"/>
      </rPr>
      <t>2</t>
    </r>
    <r>
      <rPr>
        <sz val="11"/>
        <rFont val="ＭＳ 明朝"/>
        <family val="1"/>
        <charset val="128"/>
      </rPr>
      <t>当たり)</t>
    </r>
    <phoneticPr fontId="4"/>
  </si>
  <si>
    <t>通学</t>
    <phoneticPr fontId="4"/>
  </si>
  <si>
    <t>通勤</t>
    <phoneticPr fontId="4"/>
  </si>
  <si>
    <r>
      <t>イ)</t>
    </r>
    <r>
      <rPr>
        <sz val="11"/>
        <rFont val="ＭＳ 明朝"/>
        <family val="1"/>
        <charset val="128"/>
      </rPr>
      <t>昼間人口（従業地・通学地による人口）</t>
    </r>
    <phoneticPr fontId="4"/>
  </si>
  <si>
    <t>ア）流出入超過人口</t>
    <rPh sb="2" eb="3">
      <t>シュツ</t>
    </rPh>
    <phoneticPr fontId="4"/>
  </si>
  <si>
    <t xml:space="preserve">流出人口 </t>
    <rPh sb="3" eb="4">
      <t>クチ</t>
    </rPh>
    <phoneticPr fontId="4"/>
  </si>
  <si>
    <t>流入人口</t>
    <phoneticPr fontId="4"/>
  </si>
  <si>
    <t>夜間人口（常住地による人口）</t>
    <rPh sb="0" eb="2">
      <t>ヤカン</t>
    </rPh>
    <rPh sb="2" eb="4">
      <t>ジンコウ</t>
    </rPh>
    <rPh sb="5" eb="7">
      <t>ジョウジュウ</t>
    </rPh>
    <rPh sb="7" eb="8">
      <t>チ</t>
    </rPh>
    <rPh sb="11" eb="13">
      <t>ジンコウ</t>
    </rPh>
    <phoneticPr fontId="4"/>
  </si>
  <si>
    <t>(各年10月１日現在)</t>
    <phoneticPr fontId="4"/>
  </si>
  <si>
    <t xml:space="preserve">市区町村別流動人口及び昼間人口 </t>
    <phoneticPr fontId="4"/>
  </si>
  <si>
    <t xml:space="preserve">         ３－１９</t>
    <phoneticPr fontId="4"/>
  </si>
  <si>
    <t>堺市</t>
    <rPh sb="0" eb="2">
      <t>サカイシ</t>
    </rPh>
    <phoneticPr fontId="4"/>
  </si>
  <si>
    <r>
      <rPr>
        <sz val="11"/>
        <rFont val="ＭＳ 明朝"/>
        <family val="1"/>
        <charset val="128"/>
      </rPr>
      <t>ア）流出入超過人口</t>
    </r>
    <rPh sb="2" eb="3">
      <t>シュツ</t>
    </rPh>
    <phoneticPr fontId="4"/>
  </si>
  <si>
    <t xml:space="preserve">        ｂ）市町村別流出入人口の合計値であり、地域内の市町村移動も含まれる。</t>
    <phoneticPr fontId="1"/>
  </si>
  <si>
    <t xml:space="preserve">        ａ）大阪府と他府県との流出入人口を示す。</t>
    <phoneticPr fontId="1"/>
  </si>
  <si>
    <t xml:space="preserve">        イ）夜間人口＋流出入超過人口。</t>
    <phoneticPr fontId="1"/>
  </si>
  <si>
    <t xml:space="preserve">        ア）△印は流出超過を示す。</t>
    <phoneticPr fontId="4"/>
  </si>
  <si>
    <t xml:space="preserve">        １）不詳補完値による。</t>
    <phoneticPr fontId="1"/>
  </si>
  <si>
    <t>件</t>
    <rPh sb="0" eb="1">
      <t>ケン</t>
    </rPh>
    <phoneticPr fontId="4"/>
  </si>
  <si>
    <r>
      <t>離</t>
    </r>
    <r>
      <rPr>
        <sz val="11"/>
        <rFont val="ＭＳ 明朝"/>
        <family val="1"/>
        <charset val="128"/>
      </rPr>
      <t>婚件数</t>
    </r>
    <phoneticPr fontId="4"/>
  </si>
  <si>
    <r>
      <t>婚</t>
    </r>
    <r>
      <rPr>
        <sz val="11"/>
        <rFont val="ＭＳ 明朝"/>
        <family val="1"/>
        <charset val="128"/>
      </rPr>
      <t>姻件数</t>
    </r>
    <phoneticPr fontId="4"/>
  </si>
  <si>
    <r>
      <t>死</t>
    </r>
    <r>
      <rPr>
        <sz val="11"/>
        <rFont val="ＭＳ 明朝"/>
        <family val="1"/>
        <charset val="128"/>
      </rPr>
      <t>産数</t>
    </r>
    <phoneticPr fontId="4"/>
  </si>
  <si>
    <t>乳児
(１歳未満)
死亡数</t>
    <phoneticPr fontId="4"/>
  </si>
  <si>
    <r>
      <t>自然</t>
    </r>
    <r>
      <rPr>
        <sz val="11"/>
        <rFont val="ＭＳ 明朝"/>
        <family val="1"/>
        <charset val="128"/>
      </rPr>
      <t>増減数</t>
    </r>
    <rPh sb="0" eb="2">
      <t>シゼン</t>
    </rPh>
    <rPh sb="2" eb="4">
      <t>ゾウゲン</t>
    </rPh>
    <rPh sb="4" eb="5">
      <t>スウ</t>
    </rPh>
    <phoneticPr fontId="4"/>
  </si>
  <si>
    <r>
      <t>死亡</t>
    </r>
    <r>
      <rPr>
        <sz val="11"/>
        <rFont val="ＭＳ 明朝"/>
        <family val="1"/>
        <charset val="128"/>
      </rPr>
      <t>数</t>
    </r>
    <rPh sb="0" eb="1">
      <t>シ</t>
    </rPh>
    <rPh sb="1" eb="2">
      <t>ボウ</t>
    </rPh>
    <rPh sb="2" eb="3">
      <t>カズ</t>
    </rPh>
    <phoneticPr fontId="4"/>
  </si>
  <si>
    <r>
      <t>出生</t>
    </r>
    <r>
      <rPr>
        <sz val="11"/>
        <rFont val="ＭＳ 明朝"/>
        <family val="1"/>
        <charset val="128"/>
      </rPr>
      <t>数</t>
    </r>
    <rPh sb="0" eb="1">
      <t>デ</t>
    </rPh>
    <rPh sb="1" eb="2">
      <t>ショウ</t>
    </rPh>
    <rPh sb="2" eb="3">
      <t>スウ</t>
    </rPh>
    <phoneticPr fontId="4"/>
  </si>
  <si>
    <t>市町村</t>
    <rPh sb="0" eb="3">
      <t>シチョウソン</t>
    </rPh>
    <phoneticPr fontId="4"/>
  </si>
  <si>
    <t xml:space="preserve">        ２）日本における日本人に関する事象を集計したものである。</t>
    <rPh sb="23" eb="25">
      <t>ジショウ</t>
    </rPh>
    <phoneticPr fontId="4"/>
  </si>
  <si>
    <t xml:space="preserve">        １）住所地による集計である。</t>
    <phoneticPr fontId="4"/>
  </si>
  <si>
    <t>市町村別人口動態</t>
    <rPh sb="0" eb="3">
      <t>シチョウソン</t>
    </rPh>
    <rPh sb="3" eb="4">
      <t>ベツ</t>
    </rPh>
    <rPh sb="4" eb="6">
      <t>ジンコウ</t>
    </rPh>
    <phoneticPr fontId="4"/>
  </si>
  <si>
    <t xml:space="preserve">         ３－２０</t>
    <phoneticPr fontId="4"/>
  </si>
  <si>
    <t xml:space="preserve">  資料    厚生労働省「生命表」</t>
    <phoneticPr fontId="4"/>
  </si>
  <si>
    <t>エ）100</t>
    <phoneticPr fontId="4"/>
  </si>
  <si>
    <t>年</t>
    <rPh sb="0" eb="1">
      <t>ネン</t>
    </rPh>
    <phoneticPr fontId="4"/>
  </si>
  <si>
    <t>歳</t>
    <rPh sb="0" eb="1">
      <t>サイ</t>
    </rPh>
    <phoneticPr fontId="4"/>
  </si>
  <si>
    <t>女</t>
    <rPh sb="0" eb="1">
      <t>オンナ</t>
    </rPh>
    <phoneticPr fontId="4"/>
  </si>
  <si>
    <t>男</t>
    <rPh sb="0" eb="1">
      <t>オトコ</t>
    </rPh>
    <phoneticPr fontId="4"/>
  </si>
  <si>
    <t>全国</t>
    <phoneticPr fontId="4"/>
  </si>
  <si>
    <t>イ　　）</t>
    <phoneticPr fontId="4"/>
  </si>
  <si>
    <t>ア）大阪府</t>
    <rPh sb="2" eb="5">
      <t>オオサカフ</t>
    </rPh>
    <phoneticPr fontId="4"/>
  </si>
  <si>
    <t>年齢</t>
    <rPh sb="0" eb="1">
      <t>ネンレイ</t>
    </rPh>
    <phoneticPr fontId="4"/>
  </si>
  <si>
    <t xml:space="preserve">        ウ)簡易生命表による。</t>
    <rPh sb="10" eb="12">
      <t>カンイ</t>
    </rPh>
    <phoneticPr fontId="4"/>
  </si>
  <si>
    <t xml:space="preserve">        イ)平成22年、平成27年、令和２年の全国値は完全生命表による。</t>
    <rPh sb="10" eb="12">
      <t>ヘイセイ</t>
    </rPh>
    <rPh sb="14" eb="15">
      <t>ネン</t>
    </rPh>
    <rPh sb="16" eb="18">
      <t>ヘイセイ</t>
    </rPh>
    <rPh sb="20" eb="21">
      <t>ネン</t>
    </rPh>
    <rPh sb="22" eb="24">
      <t>レイワ</t>
    </rPh>
    <rPh sb="25" eb="26">
      <t>ネン</t>
    </rPh>
    <phoneticPr fontId="4"/>
  </si>
  <si>
    <t xml:space="preserve">        ア)都道府県別生命表による。</t>
    <rPh sb="10" eb="14">
      <t>トドウフケン</t>
    </rPh>
    <rPh sb="14" eb="15">
      <t>ベツ</t>
    </rPh>
    <rPh sb="15" eb="17">
      <t>セイメイ</t>
    </rPh>
    <rPh sb="17" eb="18">
      <t>ヒョウ</t>
    </rPh>
    <phoneticPr fontId="4"/>
  </si>
  <si>
    <t>平均余命</t>
    <rPh sb="0" eb="2">
      <t>ヘイキン</t>
    </rPh>
    <rPh sb="2" eb="4">
      <t>ヨメイ</t>
    </rPh>
    <phoneticPr fontId="4"/>
  </si>
  <si>
    <t xml:space="preserve">         ３－２１</t>
    <phoneticPr fontId="4"/>
  </si>
  <si>
    <t>千早赤阪村</t>
    <rPh sb="0" eb="2">
      <t>チハヤ</t>
    </rPh>
    <rPh sb="2" eb="4">
      <t>アカサカ</t>
    </rPh>
    <rPh sb="4" eb="5">
      <t>サカムラ</t>
    </rPh>
    <phoneticPr fontId="2"/>
  </si>
  <si>
    <t>河南町</t>
    <rPh sb="0" eb="3">
      <t>カナンチョウ</t>
    </rPh>
    <phoneticPr fontId="2"/>
  </si>
  <si>
    <t>太子町</t>
    <rPh sb="0" eb="3">
      <t>タイシチョウ</t>
    </rPh>
    <phoneticPr fontId="2"/>
  </si>
  <si>
    <t>岬町</t>
    <rPh sb="0" eb="2">
      <t>ミサキチョウ</t>
    </rPh>
    <phoneticPr fontId="2"/>
  </si>
  <si>
    <t>田尻町</t>
    <rPh sb="0" eb="3">
      <t>タジリチョウ</t>
    </rPh>
    <phoneticPr fontId="2"/>
  </si>
  <si>
    <t>熊取町</t>
    <rPh sb="0" eb="3">
      <t>クマトリチョウ</t>
    </rPh>
    <phoneticPr fontId="2"/>
  </si>
  <si>
    <t>忠岡町</t>
    <rPh sb="0" eb="3">
      <t>タダオカチョウ</t>
    </rPh>
    <phoneticPr fontId="2"/>
  </si>
  <si>
    <t>能勢町</t>
    <rPh sb="0" eb="3">
      <t>ノセチョウ</t>
    </rPh>
    <phoneticPr fontId="2"/>
  </si>
  <si>
    <t>豊能町</t>
    <rPh sb="0" eb="3">
      <t>トヨノチョウ</t>
    </rPh>
    <phoneticPr fontId="2"/>
  </si>
  <si>
    <t>島本町</t>
    <rPh sb="0" eb="3">
      <t>シマモトチョウ</t>
    </rPh>
    <phoneticPr fontId="2"/>
  </si>
  <si>
    <t>阪南市</t>
    <rPh sb="0" eb="3">
      <t>ハンナンシ</t>
    </rPh>
    <phoneticPr fontId="2"/>
  </si>
  <si>
    <t>大阪狭山市</t>
    <rPh sb="0" eb="5">
      <t>オオサカサヤマシ</t>
    </rPh>
    <phoneticPr fontId="2"/>
  </si>
  <si>
    <t>交野市</t>
    <rPh sb="0" eb="3">
      <t>カタノシ</t>
    </rPh>
    <phoneticPr fontId="2"/>
  </si>
  <si>
    <t>四條畷市</t>
    <rPh sb="0" eb="4">
      <t>シジョウナワテシ</t>
    </rPh>
    <phoneticPr fontId="2"/>
  </si>
  <si>
    <t>泉南市</t>
    <rPh sb="0" eb="3">
      <t>センナンシ</t>
    </rPh>
    <phoneticPr fontId="2"/>
  </si>
  <si>
    <t>東大阪市</t>
    <rPh sb="0" eb="4">
      <t>ヒガシオオサカシ</t>
    </rPh>
    <phoneticPr fontId="2"/>
  </si>
  <si>
    <t>藤井寺市</t>
    <rPh sb="0" eb="4">
      <t>フジイデラシ</t>
    </rPh>
    <phoneticPr fontId="2"/>
  </si>
  <si>
    <t>高石市</t>
    <rPh sb="0" eb="3">
      <t>タカイシシ</t>
    </rPh>
    <phoneticPr fontId="2"/>
  </si>
  <si>
    <t>摂津市</t>
    <rPh sb="0" eb="3">
      <t>セッツシ</t>
    </rPh>
    <phoneticPr fontId="2"/>
  </si>
  <si>
    <t>門真市</t>
    <rPh sb="0" eb="3">
      <t>カドマシ</t>
    </rPh>
    <phoneticPr fontId="2"/>
  </si>
  <si>
    <t>羽曳野市</t>
    <rPh sb="0" eb="4">
      <t>ハビキノシ</t>
    </rPh>
    <phoneticPr fontId="2"/>
  </si>
  <si>
    <t>柏原市</t>
    <rPh sb="0" eb="3">
      <t>カシワラシ</t>
    </rPh>
    <phoneticPr fontId="2"/>
  </si>
  <si>
    <t>箕面市</t>
    <rPh sb="0" eb="3">
      <t>ミノオシ</t>
    </rPh>
    <phoneticPr fontId="2"/>
  </si>
  <si>
    <t>和泉市</t>
    <rPh sb="0" eb="3">
      <t>イズミシ</t>
    </rPh>
    <phoneticPr fontId="2"/>
  </si>
  <si>
    <t>大東市</t>
    <rPh sb="0" eb="3">
      <t>ダイトウシ</t>
    </rPh>
    <phoneticPr fontId="2"/>
  </si>
  <si>
    <t>松原市</t>
    <rPh sb="0" eb="3">
      <t>マツバラシ</t>
    </rPh>
    <phoneticPr fontId="2"/>
  </si>
  <si>
    <t>河内長野市</t>
    <rPh sb="0" eb="5">
      <t>カワチナガノシ</t>
    </rPh>
    <phoneticPr fontId="2"/>
  </si>
  <si>
    <t>寝屋川市</t>
    <rPh sb="0" eb="4">
      <t>ネヤガワシ</t>
    </rPh>
    <phoneticPr fontId="2"/>
  </si>
  <si>
    <t>富田林市</t>
    <rPh sb="0" eb="4">
      <t>トンダバヤシシ</t>
    </rPh>
    <phoneticPr fontId="2"/>
  </si>
  <si>
    <t>泉佐野市</t>
    <rPh sb="0" eb="4">
      <t>イズミサノシ</t>
    </rPh>
    <phoneticPr fontId="2"/>
  </si>
  <si>
    <t>八尾市</t>
    <rPh sb="0" eb="3">
      <t>ヤオシ</t>
    </rPh>
    <phoneticPr fontId="2"/>
  </si>
  <si>
    <t>茨木市</t>
    <rPh sb="0" eb="3">
      <t>イバラキシ</t>
    </rPh>
    <phoneticPr fontId="2"/>
  </si>
  <si>
    <t>枚方市</t>
    <rPh sb="0" eb="3">
      <t>ヒラカタシ</t>
    </rPh>
    <phoneticPr fontId="2"/>
  </si>
  <si>
    <t>守口市</t>
    <rPh sb="0" eb="3">
      <t>モリグチシ</t>
    </rPh>
    <phoneticPr fontId="2"/>
  </si>
  <si>
    <t>貝塚市</t>
    <rPh sb="0" eb="3">
      <t>カイヅカシ</t>
    </rPh>
    <phoneticPr fontId="2"/>
  </si>
  <si>
    <t>高槻市</t>
    <rPh sb="0" eb="3">
      <t>タカツキシ</t>
    </rPh>
    <phoneticPr fontId="2"/>
  </si>
  <si>
    <t>泉大津市</t>
    <rPh sb="0" eb="4">
      <t>イズミオオツシ</t>
    </rPh>
    <phoneticPr fontId="2"/>
  </si>
  <si>
    <t>吹田市</t>
    <rPh sb="0" eb="3">
      <t>スイタシ</t>
    </rPh>
    <phoneticPr fontId="2"/>
  </si>
  <si>
    <t>池田市</t>
    <rPh sb="0" eb="3">
      <t>イケダシ</t>
    </rPh>
    <phoneticPr fontId="2"/>
  </si>
  <si>
    <t>豊中市</t>
    <rPh sb="0" eb="3">
      <t>トヨナカシ</t>
    </rPh>
    <phoneticPr fontId="2"/>
  </si>
  <si>
    <t>岸和田市</t>
    <rPh sb="0" eb="4">
      <t>キシワダシ</t>
    </rPh>
    <phoneticPr fontId="2"/>
  </si>
  <si>
    <t>０～４歳</t>
    <rPh sb="3" eb="4">
      <t>サイ</t>
    </rPh>
    <phoneticPr fontId="2"/>
  </si>
  <si>
    <t>総数</t>
    <rPh sb="0" eb="2">
      <t>ソウスウ</t>
    </rPh>
    <phoneticPr fontId="2"/>
  </si>
  <si>
    <t>市区町村</t>
    <rPh sb="0" eb="2">
      <t>シク</t>
    </rPh>
    <rPh sb="2" eb="4">
      <t>チョウソン</t>
    </rPh>
    <phoneticPr fontId="2"/>
  </si>
  <si>
    <t>大阪市</t>
    <rPh sb="0" eb="3">
      <t>オオサカシ</t>
    </rPh>
    <phoneticPr fontId="2"/>
  </si>
  <si>
    <t>泉南地域</t>
    <rPh sb="0" eb="2">
      <t>センナン</t>
    </rPh>
    <rPh sb="2" eb="4">
      <t>チイキ</t>
    </rPh>
    <phoneticPr fontId="2"/>
  </si>
  <si>
    <t>泉北地域</t>
    <rPh sb="0" eb="2">
      <t>センボク</t>
    </rPh>
    <rPh sb="2" eb="4">
      <t>チイキ</t>
    </rPh>
    <phoneticPr fontId="2"/>
  </si>
  <si>
    <t>南河内地域</t>
    <rPh sb="0" eb="3">
      <t>ミナミカワチ</t>
    </rPh>
    <rPh sb="3" eb="5">
      <t>チイキ</t>
    </rPh>
    <phoneticPr fontId="2"/>
  </si>
  <si>
    <t>中河内地域</t>
    <rPh sb="0" eb="1">
      <t>ナカ</t>
    </rPh>
    <rPh sb="1" eb="3">
      <t>カワチ</t>
    </rPh>
    <rPh sb="3" eb="5">
      <t>チイキ</t>
    </rPh>
    <phoneticPr fontId="2"/>
  </si>
  <si>
    <t>北河内地域</t>
    <rPh sb="0" eb="3">
      <t>キタカワチ</t>
    </rPh>
    <rPh sb="3" eb="5">
      <t>チイキ</t>
    </rPh>
    <phoneticPr fontId="2"/>
  </si>
  <si>
    <t>豊能地域</t>
    <rPh sb="0" eb="2">
      <t>トヨノ</t>
    </rPh>
    <rPh sb="2" eb="4">
      <t>チイキ</t>
    </rPh>
    <phoneticPr fontId="2"/>
  </si>
  <si>
    <t>三島地域</t>
    <rPh sb="0" eb="2">
      <t>ミシマ</t>
    </rPh>
    <rPh sb="2" eb="4">
      <t>チイキ</t>
    </rPh>
    <phoneticPr fontId="2"/>
  </si>
  <si>
    <t>大阪市地域</t>
    <rPh sb="0" eb="3">
      <t>オオサカシ</t>
    </rPh>
    <rPh sb="3" eb="5">
      <t>チイキ</t>
    </rPh>
    <phoneticPr fontId="2"/>
  </si>
  <si>
    <t>大阪府</t>
    <rPh sb="0" eb="3">
      <t>オオサカフ</t>
    </rPh>
    <phoneticPr fontId="2"/>
  </si>
  <si>
    <t>５～９</t>
    <phoneticPr fontId="2"/>
  </si>
  <si>
    <t xml:space="preserve">        １）年齢階級別の外国人数が非公表となる市区町村がある場合や年齢不詳者がある場合は、年齢階級毎の合計と総数が一致しないことがある。</t>
    <phoneticPr fontId="4"/>
  </si>
  <si>
    <t xml:space="preserve">  資料    総務省統計局｢住民基本台帳人口移動報告｣</t>
    <rPh sb="10" eb="11">
      <t>ショウ</t>
    </rPh>
    <phoneticPr fontId="4"/>
  </si>
  <si>
    <t>沖縄県</t>
  </si>
  <si>
    <t>鹿児島県</t>
  </si>
  <si>
    <t>宮崎県</t>
  </si>
  <si>
    <t>大分県</t>
  </si>
  <si>
    <t>熊本県</t>
  </si>
  <si>
    <t>長崎県</t>
  </si>
  <si>
    <t>佐賀県</t>
  </si>
  <si>
    <t>福岡県</t>
  </si>
  <si>
    <t>高知県</t>
  </si>
  <si>
    <t>愛媛県</t>
  </si>
  <si>
    <t>香川県</t>
  </si>
  <si>
    <t>徳島県</t>
  </si>
  <si>
    <t>山口県</t>
  </si>
  <si>
    <t>広島県</t>
  </si>
  <si>
    <t>岡山県</t>
  </si>
  <si>
    <t>島根県</t>
  </si>
  <si>
    <t>鳥取県</t>
  </si>
  <si>
    <t>和歌山県</t>
  </si>
  <si>
    <t>奈良県</t>
  </si>
  <si>
    <t>兵庫県</t>
  </si>
  <si>
    <t>京都府</t>
  </si>
  <si>
    <t>滋賀県</t>
  </si>
  <si>
    <t>三重県</t>
  </si>
  <si>
    <t>愛知県</t>
  </si>
  <si>
    <t>静岡県</t>
  </si>
  <si>
    <t>岐阜県</t>
  </si>
  <si>
    <t>長野県</t>
  </si>
  <si>
    <t>山梨県</t>
  </si>
  <si>
    <t>福井県</t>
  </si>
  <si>
    <t>石川県</t>
  </si>
  <si>
    <t>富山県</t>
  </si>
  <si>
    <t>新潟県</t>
  </si>
  <si>
    <t>神奈川県</t>
  </si>
  <si>
    <t>東京都</t>
  </si>
  <si>
    <t>千葉県</t>
  </si>
  <si>
    <t>埼玉県</t>
  </si>
  <si>
    <t>群馬県</t>
  </si>
  <si>
    <t>栃木県</t>
  </si>
  <si>
    <t>茨城県</t>
  </si>
  <si>
    <t>福島県</t>
  </si>
  <si>
    <t>山形県</t>
  </si>
  <si>
    <t>秋田県</t>
  </si>
  <si>
    <t>宮城県</t>
  </si>
  <si>
    <t>岩手県</t>
  </si>
  <si>
    <t>青森県</t>
  </si>
  <si>
    <t>北海道</t>
  </si>
  <si>
    <t>総数</t>
  </si>
  <si>
    <t>転入超過</t>
  </si>
  <si>
    <t>大阪府からの転出</t>
  </si>
  <si>
    <t>大阪府への転入</t>
  </si>
  <si>
    <t>都道府県</t>
  </si>
  <si>
    <t xml:space="preserve">        ２）△印は転出超過。</t>
    <phoneticPr fontId="4"/>
  </si>
  <si>
    <t xml:space="preserve">        １）日本人のみを取り扱っている。</t>
    <phoneticPr fontId="4"/>
  </si>
  <si>
    <t>他都道府県との転出入人口</t>
    <phoneticPr fontId="1"/>
  </si>
  <si>
    <t>施設等の世帯</t>
    <rPh sb="0" eb="2">
      <t>シセツ</t>
    </rPh>
    <rPh sb="2" eb="3">
      <t>トウ</t>
    </rPh>
    <rPh sb="4" eb="6">
      <t>セタイ</t>
    </rPh>
    <phoneticPr fontId="4"/>
  </si>
  <si>
    <t>一般世帯</t>
    <rPh sb="0" eb="2">
      <t>イッパン</t>
    </rPh>
    <rPh sb="2" eb="4">
      <t>セタイ</t>
    </rPh>
    <phoneticPr fontId="4"/>
  </si>
  <si>
    <t>総数</t>
    <rPh sb="0" eb="1">
      <t>ソウスウ</t>
    </rPh>
    <phoneticPr fontId="4"/>
  </si>
  <si>
    <t>世帯数</t>
    <rPh sb="0" eb="2">
      <t>セタイ</t>
    </rPh>
    <rPh sb="2" eb="3">
      <t>スウ</t>
    </rPh>
    <phoneticPr fontId="4"/>
  </si>
  <si>
    <t>（各年10月１日現在）</t>
    <rPh sb="1" eb="2">
      <t>カク</t>
    </rPh>
    <rPh sb="2" eb="3">
      <t>ネン</t>
    </rPh>
    <rPh sb="5" eb="6">
      <t>ガツ</t>
    </rPh>
    <rPh sb="7" eb="8">
      <t>ニチ</t>
    </rPh>
    <rPh sb="8" eb="10">
      <t>ゲンザイ</t>
    </rPh>
    <phoneticPr fontId="4"/>
  </si>
  <si>
    <t>都道府県、男女別人口及び世帯の種類別世帯数</t>
    <rPh sb="0" eb="4">
      <t>トドウフケン</t>
    </rPh>
    <rPh sb="5" eb="7">
      <t>ダンジョ</t>
    </rPh>
    <rPh sb="7" eb="8">
      <t>ベツ</t>
    </rPh>
    <rPh sb="8" eb="10">
      <t>ジンコウ</t>
    </rPh>
    <rPh sb="10" eb="11">
      <t>オヨ</t>
    </rPh>
    <rPh sb="12" eb="14">
      <t>セタイ</t>
    </rPh>
    <rPh sb="15" eb="17">
      <t>シュルイ</t>
    </rPh>
    <rPh sb="17" eb="18">
      <t>クベツ</t>
    </rPh>
    <rPh sb="18" eb="21">
      <t>セタイスウ</t>
    </rPh>
    <phoneticPr fontId="4"/>
  </si>
  <si>
    <t xml:space="preserve">  令和２</t>
    <rPh sb="2" eb="4">
      <t>レイワ</t>
    </rPh>
    <phoneticPr fontId="2"/>
  </si>
  <si>
    <t xml:space="preserve">  　　３</t>
  </si>
  <si>
    <t>令和５年</t>
    <rPh sb="0" eb="2">
      <t>レイワ</t>
    </rPh>
    <phoneticPr fontId="1"/>
  </si>
  <si>
    <t>都島区</t>
    <phoneticPr fontId="1"/>
  </si>
  <si>
    <t>福島区</t>
    <phoneticPr fontId="1"/>
  </si>
  <si>
    <t>此花区</t>
    <phoneticPr fontId="1"/>
  </si>
  <si>
    <t>西区</t>
    <phoneticPr fontId="1"/>
  </si>
  <si>
    <t>港区</t>
    <phoneticPr fontId="1"/>
  </si>
  <si>
    <t>大正区</t>
    <phoneticPr fontId="1"/>
  </si>
  <si>
    <t>天王寺区</t>
    <phoneticPr fontId="1"/>
  </si>
  <si>
    <t>浪速区</t>
    <phoneticPr fontId="1"/>
  </si>
  <si>
    <t>西淀川区</t>
    <phoneticPr fontId="1"/>
  </si>
  <si>
    <t>東淀川区</t>
    <phoneticPr fontId="1"/>
  </si>
  <si>
    <t>東成区</t>
    <phoneticPr fontId="1"/>
  </si>
  <si>
    <t>生野区</t>
    <phoneticPr fontId="1"/>
  </si>
  <si>
    <t>旭区</t>
    <phoneticPr fontId="1"/>
  </si>
  <si>
    <t>城東区</t>
    <phoneticPr fontId="1"/>
  </si>
  <si>
    <t>阿倍野区</t>
    <rPh sb="0" eb="1">
      <t>バイ</t>
    </rPh>
    <phoneticPr fontId="4"/>
  </si>
  <si>
    <t>住吉区</t>
    <phoneticPr fontId="1"/>
  </si>
  <si>
    <t>東住吉区</t>
    <phoneticPr fontId="1"/>
  </si>
  <si>
    <t>西成区</t>
    <phoneticPr fontId="1"/>
  </si>
  <si>
    <t>淀川区</t>
    <phoneticPr fontId="1"/>
  </si>
  <si>
    <t>鶴見区</t>
    <phoneticPr fontId="1"/>
  </si>
  <si>
    <t>住之江区</t>
    <phoneticPr fontId="1"/>
  </si>
  <si>
    <t>平野区</t>
    <phoneticPr fontId="1"/>
  </si>
  <si>
    <t>北区</t>
    <phoneticPr fontId="1"/>
  </si>
  <si>
    <t>中央区</t>
    <phoneticPr fontId="1"/>
  </si>
  <si>
    <t>堺区</t>
    <phoneticPr fontId="4"/>
  </si>
  <si>
    <t>中区</t>
    <phoneticPr fontId="4"/>
  </si>
  <si>
    <t>東区</t>
    <rPh sb="0" eb="1">
      <t>ク</t>
    </rPh>
    <phoneticPr fontId="4"/>
  </si>
  <si>
    <t>西区</t>
    <phoneticPr fontId="4"/>
  </si>
  <si>
    <t>南区</t>
    <phoneticPr fontId="4"/>
  </si>
  <si>
    <t>北区</t>
    <phoneticPr fontId="4"/>
  </si>
  <si>
    <t>美原区</t>
    <phoneticPr fontId="4"/>
  </si>
  <si>
    <t>都島区</t>
    <phoneticPr fontId="4"/>
  </si>
  <si>
    <t>福島区</t>
    <phoneticPr fontId="4"/>
  </si>
  <si>
    <t>此花区</t>
    <phoneticPr fontId="4"/>
  </si>
  <si>
    <t>港区</t>
    <phoneticPr fontId="4"/>
  </si>
  <si>
    <t>大正区</t>
    <phoneticPr fontId="4"/>
  </si>
  <si>
    <t>天王寺区</t>
    <phoneticPr fontId="4"/>
  </si>
  <si>
    <t>浪速区</t>
    <phoneticPr fontId="4"/>
  </si>
  <si>
    <t>西淀川区</t>
    <phoneticPr fontId="4"/>
  </si>
  <si>
    <t>東淀川区</t>
    <phoneticPr fontId="4"/>
  </si>
  <si>
    <t>東成区</t>
    <phoneticPr fontId="4"/>
  </si>
  <si>
    <t>生野区</t>
    <phoneticPr fontId="4"/>
  </si>
  <si>
    <t>旭区</t>
    <phoneticPr fontId="4"/>
  </si>
  <si>
    <t>城東区</t>
    <phoneticPr fontId="4"/>
  </si>
  <si>
    <t>阿倍野区</t>
    <phoneticPr fontId="1"/>
  </si>
  <si>
    <t>阿倍野区</t>
    <phoneticPr fontId="4"/>
  </si>
  <si>
    <t>住吉区</t>
    <phoneticPr fontId="4"/>
  </si>
  <si>
    <t>東住吉区</t>
    <phoneticPr fontId="4"/>
  </si>
  <si>
    <t>西成区</t>
    <phoneticPr fontId="4"/>
  </si>
  <si>
    <t>淀川区</t>
    <phoneticPr fontId="4"/>
  </si>
  <si>
    <t>鶴見区</t>
    <phoneticPr fontId="4"/>
  </si>
  <si>
    <t>住之江区</t>
    <phoneticPr fontId="4"/>
  </si>
  <si>
    <t>平野区</t>
    <phoneticPr fontId="4"/>
  </si>
  <si>
    <t>中央区</t>
    <phoneticPr fontId="4"/>
  </si>
  <si>
    <t>堺区</t>
    <rPh sb="0" eb="1">
      <t>サカイ</t>
    </rPh>
    <phoneticPr fontId="14"/>
  </si>
  <si>
    <t>中区</t>
    <rPh sb="0" eb="1">
      <t>ナカ</t>
    </rPh>
    <phoneticPr fontId="14"/>
  </si>
  <si>
    <t>東区</t>
    <rPh sb="0" eb="1">
      <t>ヒガシ</t>
    </rPh>
    <phoneticPr fontId="14"/>
  </si>
  <si>
    <t>南区</t>
    <rPh sb="0" eb="1">
      <t>ミナミ</t>
    </rPh>
    <phoneticPr fontId="14"/>
  </si>
  <si>
    <t>美原区</t>
    <rPh sb="0" eb="1">
      <t>ビ</t>
    </rPh>
    <rPh sb="1" eb="2">
      <t>ハラ</t>
    </rPh>
    <rPh sb="2" eb="3">
      <t>ク</t>
    </rPh>
    <phoneticPr fontId="14"/>
  </si>
  <si>
    <r>
      <t>堺</t>
    </r>
    <r>
      <rPr>
        <sz val="12"/>
        <rFont val="ＭＳ 明朝"/>
        <family val="1"/>
        <charset val="128"/>
      </rPr>
      <t>区</t>
    </r>
    <rPh sb="0" eb="1">
      <t>サカイ</t>
    </rPh>
    <phoneticPr fontId="4"/>
  </si>
  <si>
    <r>
      <t>中</t>
    </r>
    <r>
      <rPr>
        <sz val="12"/>
        <rFont val="ＭＳ 明朝"/>
        <family val="1"/>
        <charset val="128"/>
      </rPr>
      <t>区</t>
    </r>
    <rPh sb="0" eb="1">
      <t>ナカ</t>
    </rPh>
    <phoneticPr fontId="4"/>
  </si>
  <si>
    <r>
      <t>東</t>
    </r>
    <r>
      <rPr>
        <sz val="12"/>
        <rFont val="ＭＳ 明朝"/>
        <family val="1"/>
        <charset val="128"/>
      </rPr>
      <t>区</t>
    </r>
    <rPh sb="0" eb="1">
      <t>ヒガシ</t>
    </rPh>
    <phoneticPr fontId="4"/>
  </si>
  <si>
    <r>
      <t>南</t>
    </r>
    <r>
      <rPr>
        <sz val="12"/>
        <rFont val="ＭＳ 明朝"/>
        <family val="1"/>
        <charset val="128"/>
      </rPr>
      <t>区</t>
    </r>
    <rPh sb="0" eb="1">
      <t>ミナミ</t>
    </rPh>
    <phoneticPr fontId="4"/>
  </si>
  <si>
    <r>
      <t>北</t>
    </r>
    <r>
      <rPr>
        <sz val="12"/>
        <rFont val="ＭＳ 明朝"/>
        <family val="1"/>
        <charset val="128"/>
      </rPr>
      <t>区</t>
    </r>
    <rPh sb="0" eb="1">
      <t>キタ</t>
    </rPh>
    <phoneticPr fontId="4"/>
  </si>
  <si>
    <r>
      <t>美原</t>
    </r>
    <r>
      <rPr>
        <sz val="12"/>
        <rFont val="ＭＳ 明朝"/>
        <family val="1"/>
        <charset val="128"/>
      </rPr>
      <t>区</t>
    </r>
    <rPh sb="0" eb="1">
      <t>ビ</t>
    </rPh>
    <rPh sb="1" eb="2">
      <t>ハラ</t>
    </rPh>
    <phoneticPr fontId="4"/>
  </si>
  <si>
    <r>
      <t>堺</t>
    </r>
    <r>
      <rPr>
        <sz val="12"/>
        <color indexed="8"/>
        <rFont val="ＭＳ 明朝"/>
        <family val="1"/>
        <charset val="128"/>
      </rPr>
      <t>区</t>
    </r>
    <rPh sb="0" eb="1">
      <t>サカイ</t>
    </rPh>
    <phoneticPr fontId="4"/>
  </si>
  <si>
    <r>
      <t>中</t>
    </r>
    <r>
      <rPr>
        <sz val="12"/>
        <color indexed="8"/>
        <rFont val="ＭＳ 明朝"/>
        <family val="1"/>
        <charset val="128"/>
      </rPr>
      <t>区</t>
    </r>
    <rPh sb="0" eb="1">
      <t>ナカ</t>
    </rPh>
    <phoneticPr fontId="4"/>
  </si>
  <si>
    <r>
      <t>東</t>
    </r>
    <r>
      <rPr>
        <sz val="12"/>
        <color indexed="8"/>
        <rFont val="ＭＳ 明朝"/>
        <family val="1"/>
        <charset val="128"/>
      </rPr>
      <t>区</t>
    </r>
    <rPh sb="0" eb="1">
      <t>ヒガシ</t>
    </rPh>
    <phoneticPr fontId="4"/>
  </si>
  <si>
    <r>
      <t>南</t>
    </r>
    <r>
      <rPr>
        <sz val="12"/>
        <color indexed="8"/>
        <rFont val="ＭＳ 明朝"/>
        <family val="1"/>
        <charset val="128"/>
      </rPr>
      <t>区</t>
    </r>
    <rPh sb="0" eb="1">
      <t>ミナミ</t>
    </rPh>
    <phoneticPr fontId="4"/>
  </si>
  <si>
    <r>
      <t>北</t>
    </r>
    <r>
      <rPr>
        <sz val="12"/>
        <color indexed="8"/>
        <rFont val="ＭＳ 明朝"/>
        <family val="1"/>
        <charset val="128"/>
      </rPr>
      <t>区</t>
    </r>
    <rPh sb="0" eb="1">
      <t>キタ</t>
    </rPh>
    <phoneticPr fontId="4"/>
  </si>
  <si>
    <r>
      <t>美原</t>
    </r>
    <r>
      <rPr>
        <sz val="12"/>
        <color indexed="8"/>
        <rFont val="ＭＳ 明朝"/>
        <family val="1"/>
        <charset val="128"/>
      </rPr>
      <t>区</t>
    </r>
    <rPh sb="0" eb="1">
      <t>ビ</t>
    </rPh>
    <rPh sb="1" eb="2">
      <t>ハラ</t>
    </rPh>
    <phoneticPr fontId="4"/>
  </si>
  <si>
    <t>４年～
５年</t>
    <rPh sb="1" eb="2">
      <t>ネン</t>
    </rPh>
    <phoneticPr fontId="4"/>
  </si>
  <si>
    <r>
      <rPr>
        <sz val="11"/>
        <color theme="0"/>
        <rFont val="ＭＳ 明朝"/>
        <family val="1"/>
        <charset val="128"/>
      </rPr>
      <t>令和</t>
    </r>
    <r>
      <rPr>
        <sz val="11"/>
        <rFont val="ＭＳ 明朝"/>
        <family val="1"/>
        <charset val="128"/>
      </rPr>
      <t>４</t>
    </r>
    <r>
      <rPr>
        <sz val="11"/>
        <color indexed="9"/>
        <rFont val="ＭＳ 明朝"/>
        <family val="1"/>
        <charset val="128"/>
      </rPr>
      <t>年</t>
    </r>
    <rPh sb="0" eb="2">
      <t>レイワ</t>
    </rPh>
    <phoneticPr fontId="4"/>
  </si>
  <si>
    <r>
      <rPr>
        <sz val="11"/>
        <color theme="0"/>
        <rFont val="ＭＳ 明朝"/>
        <family val="1"/>
        <charset val="128"/>
      </rPr>
      <t>平成</t>
    </r>
    <r>
      <rPr>
        <sz val="11"/>
        <rFont val="ＭＳ 明朝"/>
        <family val="1"/>
        <charset val="128"/>
      </rPr>
      <t>２</t>
    </r>
    <r>
      <rPr>
        <sz val="11"/>
        <color indexed="9"/>
        <rFont val="ＭＳ 明朝"/>
        <family val="1"/>
        <charset val="128"/>
      </rPr>
      <t>年</t>
    </r>
    <phoneticPr fontId="4"/>
  </si>
  <si>
    <r>
      <rPr>
        <sz val="11"/>
        <color theme="0"/>
        <rFont val="ＭＳ 明朝"/>
        <family val="1"/>
        <charset val="128"/>
      </rPr>
      <t>平成</t>
    </r>
    <r>
      <rPr>
        <sz val="11"/>
        <rFont val="ＭＳ 明朝"/>
        <family val="1"/>
        <charset val="128"/>
      </rPr>
      <t>３</t>
    </r>
    <r>
      <rPr>
        <sz val="11"/>
        <color theme="0"/>
        <rFont val="ＭＳ 明朝"/>
        <family val="1"/>
        <charset val="128"/>
      </rPr>
      <t>年</t>
    </r>
    <r>
      <rPr>
        <sz val="11"/>
        <color indexed="9"/>
        <rFont val="ＭＳ 明朝"/>
        <family val="1"/>
        <charset val="128"/>
      </rPr>
      <t/>
    </r>
    <phoneticPr fontId="1"/>
  </si>
  <si>
    <r>
      <rPr>
        <sz val="11"/>
        <color theme="0"/>
        <rFont val="ＭＳ 明朝"/>
        <family val="1"/>
        <charset val="128"/>
      </rPr>
      <t>平成</t>
    </r>
    <r>
      <rPr>
        <sz val="11"/>
        <rFont val="ＭＳ 明朝"/>
        <family val="1"/>
        <charset val="128"/>
      </rPr>
      <t>４</t>
    </r>
    <r>
      <rPr>
        <sz val="11"/>
        <color theme="0"/>
        <rFont val="ＭＳ 明朝"/>
        <family val="1"/>
        <charset val="128"/>
      </rPr>
      <t>年</t>
    </r>
    <r>
      <rPr>
        <sz val="11"/>
        <color indexed="9"/>
        <rFont val="ＭＳ 明朝"/>
        <family val="1"/>
        <charset val="128"/>
      </rPr>
      <t/>
    </r>
    <phoneticPr fontId="1"/>
  </si>
  <si>
    <r>
      <rPr>
        <sz val="11"/>
        <color theme="0"/>
        <rFont val="ＭＳ 明朝"/>
        <family val="1"/>
        <charset val="128"/>
      </rPr>
      <t>平成</t>
    </r>
    <r>
      <rPr>
        <sz val="11"/>
        <rFont val="ＭＳ 明朝"/>
        <family val="1"/>
        <charset val="128"/>
      </rPr>
      <t>５</t>
    </r>
    <r>
      <rPr>
        <sz val="11"/>
        <color theme="0"/>
        <rFont val="ＭＳ 明朝"/>
        <family val="1"/>
        <charset val="128"/>
      </rPr>
      <t>年</t>
    </r>
    <r>
      <rPr>
        <sz val="11"/>
        <color indexed="9"/>
        <rFont val="ＭＳ 明朝"/>
        <family val="1"/>
        <charset val="128"/>
      </rPr>
      <t/>
    </r>
    <phoneticPr fontId="1"/>
  </si>
  <si>
    <r>
      <rPr>
        <sz val="11"/>
        <color theme="0"/>
        <rFont val="ＭＳ 明朝"/>
        <family val="1"/>
        <charset val="128"/>
      </rPr>
      <t>平成</t>
    </r>
    <r>
      <rPr>
        <sz val="11"/>
        <rFont val="ＭＳ 明朝"/>
        <family val="1"/>
        <charset val="128"/>
      </rPr>
      <t>６</t>
    </r>
    <r>
      <rPr>
        <sz val="11"/>
        <color theme="0"/>
        <rFont val="ＭＳ 明朝"/>
        <family val="1"/>
        <charset val="128"/>
      </rPr>
      <t>年</t>
    </r>
    <r>
      <rPr>
        <sz val="11"/>
        <color indexed="9"/>
        <rFont val="ＭＳ 明朝"/>
        <family val="1"/>
        <charset val="128"/>
      </rPr>
      <t/>
    </r>
    <phoneticPr fontId="1"/>
  </si>
  <si>
    <r>
      <rPr>
        <sz val="11"/>
        <color theme="0"/>
        <rFont val="ＭＳ 明朝"/>
        <family val="1"/>
        <charset val="128"/>
      </rPr>
      <t>平成</t>
    </r>
    <r>
      <rPr>
        <sz val="11"/>
        <rFont val="ＭＳ 明朝"/>
        <family val="1"/>
        <charset val="128"/>
      </rPr>
      <t>７</t>
    </r>
    <r>
      <rPr>
        <sz val="11"/>
        <color theme="0"/>
        <rFont val="ＭＳ 明朝"/>
        <family val="1"/>
        <charset val="128"/>
      </rPr>
      <t>年</t>
    </r>
    <r>
      <rPr>
        <sz val="11"/>
        <color indexed="9"/>
        <rFont val="ＭＳ 明朝"/>
        <family val="1"/>
        <charset val="128"/>
      </rPr>
      <t/>
    </r>
    <phoneticPr fontId="1"/>
  </si>
  <si>
    <r>
      <rPr>
        <sz val="11"/>
        <color theme="0"/>
        <rFont val="ＭＳ 明朝"/>
        <family val="1"/>
        <charset val="128"/>
      </rPr>
      <t>平成</t>
    </r>
    <r>
      <rPr>
        <sz val="11"/>
        <rFont val="ＭＳ 明朝"/>
        <family val="1"/>
        <charset val="128"/>
      </rPr>
      <t>８</t>
    </r>
    <r>
      <rPr>
        <sz val="11"/>
        <color theme="0"/>
        <rFont val="ＭＳ 明朝"/>
        <family val="1"/>
        <charset val="128"/>
      </rPr>
      <t>年</t>
    </r>
    <r>
      <rPr>
        <sz val="11"/>
        <color indexed="9"/>
        <rFont val="ＭＳ 明朝"/>
        <family val="1"/>
        <charset val="128"/>
      </rPr>
      <t/>
    </r>
    <phoneticPr fontId="1"/>
  </si>
  <si>
    <r>
      <rPr>
        <sz val="11"/>
        <color theme="0"/>
        <rFont val="ＭＳ 明朝"/>
        <family val="1"/>
        <charset val="128"/>
      </rPr>
      <t>平成</t>
    </r>
    <r>
      <rPr>
        <sz val="11"/>
        <rFont val="ＭＳ 明朝"/>
        <family val="1"/>
        <charset val="128"/>
      </rPr>
      <t>９</t>
    </r>
    <r>
      <rPr>
        <sz val="11"/>
        <color theme="0"/>
        <rFont val="ＭＳ 明朝"/>
        <family val="1"/>
        <charset val="128"/>
      </rPr>
      <t>年</t>
    </r>
    <r>
      <rPr>
        <sz val="11"/>
        <color indexed="9"/>
        <rFont val="ＭＳ 明朝"/>
        <family val="1"/>
        <charset val="128"/>
      </rPr>
      <t/>
    </r>
    <phoneticPr fontId="1"/>
  </si>
  <si>
    <t xml:space="preserve">市町村、労働力状態、  産業　　（大分類）別１５歳以上就業者数 </t>
    <phoneticPr fontId="4"/>
  </si>
  <si>
    <t>都　島　区</t>
    <rPh sb="1" eb="2">
      <t>シマ</t>
    </rPh>
    <rPh sb="3" eb="4">
      <t>ク</t>
    </rPh>
    <phoneticPr fontId="1"/>
  </si>
  <si>
    <t>福　島　区</t>
    <phoneticPr fontId="1"/>
  </si>
  <si>
    <t>此　花　区</t>
    <phoneticPr fontId="1"/>
  </si>
  <si>
    <t>西　　　　区</t>
    <phoneticPr fontId="1"/>
  </si>
  <si>
    <t>港　　　　区</t>
    <phoneticPr fontId="1"/>
  </si>
  <si>
    <t>大　正　区</t>
    <phoneticPr fontId="1"/>
  </si>
  <si>
    <t>天　王　寺　区</t>
    <rPh sb="1" eb="2">
      <t>オウ</t>
    </rPh>
    <rPh sb="3" eb="4">
      <t>テラ</t>
    </rPh>
    <rPh sb="5" eb="6">
      <t>ク</t>
    </rPh>
    <phoneticPr fontId="4"/>
  </si>
  <si>
    <t>浪　速　区</t>
    <rPh sb="1" eb="2">
      <t>ソク</t>
    </rPh>
    <phoneticPr fontId="4"/>
  </si>
  <si>
    <t>西　淀　川　区</t>
    <rPh sb="1" eb="2">
      <t>ヨド</t>
    </rPh>
    <rPh sb="3" eb="4">
      <t>カワ</t>
    </rPh>
    <phoneticPr fontId="4"/>
  </si>
  <si>
    <t>東　淀　川　区</t>
    <rPh sb="1" eb="2">
      <t>ヨド</t>
    </rPh>
    <rPh sb="3" eb="4">
      <t>カワ</t>
    </rPh>
    <phoneticPr fontId="4"/>
  </si>
  <si>
    <t>東　成　区</t>
    <rPh sb="1" eb="2">
      <t>シゲル</t>
    </rPh>
    <rPh sb="3" eb="4">
      <t>ク</t>
    </rPh>
    <phoneticPr fontId="4"/>
  </si>
  <si>
    <t>生　野　区</t>
    <rPh sb="1" eb="2">
      <t>ノ</t>
    </rPh>
    <rPh sb="3" eb="4">
      <t>ク</t>
    </rPh>
    <phoneticPr fontId="4"/>
  </si>
  <si>
    <t>旭　　　　区</t>
    <rPh sb="4" eb="5">
      <t>ク</t>
    </rPh>
    <phoneticPr fontId="4"/>
  </si>
  <si>
    <t>城　東　区</t>
    <rPh sb="1" eb="2">
      <t>ヒガシ</t>
    </rPh>
    <rPh sb="3" eb="4">
      <t>ク</t>
    </rPh>
    <phoneticPr fontId="4"/>
  </si>
  <si>
    <t>阿　倍　野　区</t>
    <rPh sb="1" eb="2">
      <t>バイ</t>
    </rPh>
    <rPh sb="3" eb="4">
      <t>ノ</t>
    </rPh>
    <rPh sb="5" eb="6">
      <t>ク</t>
    </rPh>
    <phoneticPr fontId="4"/>
  </si>
  <si>
    <t>住　吉　区</t>
    <rPh sb="1" eb="2">
      <t>キチ</t>
    </rPh>
    <rPh sb="3" eb="4">
      <t>ク</t>
    </rPh>
    <phoneticPr fontId="4"/>
  </si>
  <si>
    <t>東　住　吉　区</t>
    <rPh sb="1" eb="2">
      <t>ジュウ</t>
    </rPh>
    <rPh sb="3" eb="4">
      <t>キチ</t>
    </rPh>
    <phoneticPr fontId="4"/>
  </si>
  <si>
    <t>西　成　区</t>
    <rPh sb="1" eb="2">
      <t>シゲル</t>
    </rPh>
    <rPh sb="3" eb="4">
      <t>ク</t>
    </rPh>
    <phoneticPr fontId="4"/>
  </si>
  <si>
    <t>淀　川　区</t>
    <rPh sb="1" eb="2">
      <t>カワ</t>
    </rPh>
    <phoneticPr fontId="4"/>
  </si>
  <si>
    <t>鶴　見　区</t>
    <rPh sb="1" eb="2">
      <t>ミ</t>
    </rPh>
    <phoneticPr fontId="4"/>
  </si>
  <si>
    <t>住　之　江　区</t>
    <rPh sb="1" eb="2">
      <t>コレ</t>
    </rPh>
    <rPh sb="3" eb="4">
      <t>コウ</t>
    </rPh>
    <rPh sb="5" eb="6">
      <t>ク</t>
    </rPh>
    <phoneticPr fontId="4"/>
  </si>
  <si>
    <t>平　野　区</t>
    <rPh sb="1" eb="2">
      <t>ノ</t>
    </rPh>
    <phoneticPr fontId="4"/>
  </si>
  <si>
    <t>北　　　　区</t>
    <phoneticPr fontId="1"/>
  </si>
  <si>
    <t>中　央　区</t>
    <phoneticPr fontId="1"/>
  </si>
  <si>
    <t>堺　　　　区</t>
    <phoneticPr fontId="1"/>
  </si>
  <si>
    <t>中　　　　区</t>
    <phoneticPr fontId="1"/>
  </si>
  <si>
    <t>東　　　　区</t>
    <phoneticPr fontId="1"/>
  </si>
  <si>
    <t>南　　　　区</t>
    <phoneticPr fontId="1"/>
  </si>
  <si>
    <t>美　原　区</t>
    <phoneticPr fontId="1"/>
  </si>
  <si>
    <r>
      <rPr>
        <sz val="10"/>
        <color theme="0"/>
        <rFont val="ＭＳ 明朝"/>
        <family val="1"/>
        <charset val="128"/>
      </rPr>
      <t>令和</t>
    </r>
    <r>
      <rPr>
        <sz val="10"/>
        <rFont val="ＭＳ 明朝"/>
        <family val="1"/>
        <charset val="128"/>
      </rPr>
      <t>３</t>
    </r>
    <r>
      <rPr>
        <sz val="10"/>
        <color theme="0"/>
        <rFont val="ＭＳ 明朝"/>
        <family val="1"/>
        <charset val="128"/>
      </rPr>
      <t>年</t>
    </r>
    <rPh sb="0" eb="1">
      <t>レイワ</t>
    </rPh>
    <phoneticPr fontId="4"/>
  </si>
  <si>
    <t xml:space="preserve"> ３１年・
　　令和元</t>
    <rPh sb="3" eb="4">
      <t>ネン</t>
    </rPh>
    <rPh sb="8" eb="10">
      <t>レイワ</t>
    </rPh>
    <phoneticPr fontId="2"/>
  </si>
  <si>
    <t>市区町村別の　</t>
    <phoneticPr fontId="4"/>
  </si>
  <si>
    <t>令和６年</t>
    <rPh sb="0" eb="2">
      <t>レイワ</t>
    </rPh>
    <phoneticPr fontId="1"/>
  </si>
  <si>
    <r>
      <rPr>
        <sz val="10"/>
        <color theme="0"/>
        <rFont val="ＭＳ 明朝"/>
        <family val="1"/>
        <charset val="128"/>
      </rPr>
      <t>令和</t>
    </r>
    <r>
      <rPr>
        <sz val="10"/>
        <rFont val="ＭＳ 明朝"/>
        <family val="1"/>
        <charset val="128"/>
      </rPr>
      <t>４</t>
    </r>
    <r>
      <rPr>
        <sz val="10"/>
        <color theme="0"/>
        <rFont val="ＭＳ 明朝"/>
        <family val="1"/>
        <charset val="128"/>
      </rPr>
      <t>年</t>
    </r>
    <rPh sb="0" eb="2">
      <t>レイワ</t>
    </rPh>
    <phoneticPr fontId="4"/>
  </si>
  <si>
    <t xml:space="preserve">         ３－２２</t>
    <phoneticPr fontId="4"/>
  </si>
  <si>
    <r>
      <t xml:space="preserve">        エ)</t>
    </r>
    <r>
      <rPr>
        <sz val="10"/>
        <rFont val="ＭＳ 明朝"/>
        <family val="1"/>
        <charset val="128"/>
      </rPr>
      <t>大阪府値は100歳以上の値を記載したものである。</t>
    </r>
    <phoneticPr fontId="4"/>
  </si>
  <si>
    <t xml:space="preserve">         ３－２３</t>
    <phoneticPr fontId="2"/>
  </si>
  <si>
    <t xml:space="preserve">  資料    総務省「住民基本台帳に基づく人口、人口動態及び世帯数調査」</t>
    <rPh sb="8" eb="11">
      <t>ソウムショウ</t>
    </rPh>
    <rPh sb="11" eb="12">
      <t>セイキョク</t>
    </rPh>
    <rPh sb="12" eb="14">
      <t>ジュウミン</t>
    </rPh>
    <rPh sb="14" eb="16">
      <t>キホン</t>
    </rPh>
    <rPh sb="16" eb="18">
      <t>ダイチョウ</t>
    </rPh>
    <rPh sb="19" eb="20">
      <t>モト</t>
    </rPh>
    <rPh sb="22" eb="24">
      <t>ジンコウ</t>
    </rPh>
    <rPh sb="25" eb="27">
      <t>ジンコウ</t>
    </rPh>
    <rPh sb="27" eb="29">
      <t>ドウタイ</t>
    </rPh>
    <rPh sb="29" eb="30">
      <t>オヨ</t>
    </rPh>
    <rPh sb="31" eb="34">
      <t>セタイスウ</t>
    </rPh>
    <rPh sb="34" eb="36">
      <t>チョウサ</t>
    </rPh>
    <phoneticPr fontId="4"/>
  </si>
  <si>
    <t xml:space="preserve">         ３－２４</t>
    <phoneticPr fontId="4"/>
  </si>
  <si>
    <r>
      <t xml:space="preserve">      </t>
    </r>
    <r>
      <rPr>
        <sz val="16"/>
        <rFont val="ＭＳ 明朝"/>
        <family val="1"/>
        <charset val="128"/>
      </rPr>
      <t>３－２５</t>
    </r>
    <phoneticPr fontId="4"/>
  </si>
  <si>
    <t xml:space="preserve">  平成元年</t>
  </si>
  <si>
    <t xml:space="preserve">  　　４</t>
  </si>
  <si>
    <r>
      <t xml:space="preserve"> </t>
    </r>
    <r>
      <rPr>
        <sz val="11"/>
        <color theme="0"/>
        <rFont val="ＭＳ 明朝"/>
        <family val="1"/>
        <charset val="128"/>
      </rPr>
      <t xml:space="preserve"> 令和</t>
    </r>
    <r>
      <rPr>
        <sz val="11"/>
        <color theme="1"/>
        <rFont val="ＭＳ 明朝"/>
        <family val="1"/>
        <charset val="128"/>
      </rPr>
      <t>５</t>
    </r>
    <r>
      <rPr>
        <sz val="11"/>
        <color theme="0"/>
        <rFont val="ＭＳ 明朝"/>
        <family val="1"/>
        <charset val="128"/>
      </rPr>
      <t>年</t>
    </r>
    <rPh sb="2" eb="4">
      <t>レイワ</t>
    </rPh>
    <rPh sb="5" eb="6">
      <t>ネン</t>
    </rPh>
    <phoneticPr fontId="2"/>
  </si>
  <si>
    <r>
      <t>市</t>
    </r>
    <r>
      <rPr>
        <sz val="11"/>
        <rFont val="ＭＳ 明朝"/>
        <family val="1"/>
        <charset val="128"/>
      </rPr>
      <t>区</t>
    </r>
    <r>
      <rPr>
        <sz val="11"/>
        <rFont val="ＭＳ 明朝"/>
        <family val="1"/>
        <charset val="128"/>
      </rPr>
      <t>町</t>
    </r>
    <r>
      <rPr>
        <sz val="11"/>
        <rFont val="ＭＳ 明朝"/>
        <family val="1"/>
        <charset val="128"/>
      </rPr>
      <t>村</t>
    </r>
    <phoneticPr fontId="4"/>
  </si>
  <si>
    <r>
      <rPr>
        <sz val="11"/>
        <color theme="0"/>
        <rFont val="ＭＳ 明朝"/>
        <family val="1"/>
        <charset val="128"/>
      </rPr>
      <t>令和</t>
    </r>
    <r>
      <rPr>
        <sz val="11"/>
        <color theme="1"/>
        <rFont val="ＭＳ 明朝"/>
        <family val="1"/>
        <charset val="128"/>
      </rPr>
      <t>４</t>
    </r>
    <r>
      <rPr>
        <sz val="11"/>
        <color theme="0"/>
        <rFont val="ＭＳ 明朝"/>
        <family val="1"/>
        <charset val="128"/>
      </rPr>
      <t>年</t>
    </r>
    <rPh sb="0" eb="2">
      <t>レイワ</t>
    </rPh>
    <phoneticPr fontId="4"/>
  </si>
  <si>
    <r>
      <rPr>
        <sz val="11"/>
        <color theme="0"/>
        <rFont val="ＭＳ 明朝"/>
        <family val="1"/>
        <charset val="128"/>
      </rPr>
      <t>令和</t>
    </r>
    <r>
      <rPr>
        <sz val="11"/>
        <rFont val="ＭＳ 明朝"/>
        <family val="1"/>
        <charset val="128"/>
      </rPr>
      <t>５</t>
    </r>
    <r>
      <rPr>
        <sz val="11"/>
        <color theme="0"/>
        <rFont val="ＭＳ 明朝"/>
        <family val="1"/>
        <charset val="128"/>
      </rPr>
      <t>年</t>
    </r>
    <rPh sb="0" eb="2">
      <t>レイワ</t>
    </rPh>
    <phoneticPr fontId="4"/>
  </si>
  <si>
    <t>増減率</t>
    <rPh sb="2" eb="3">
      <t>リツ</t>
    </rPh>
    <phoneticPr fontId="4"/>
  </si>
  <si>
    <t>５年～
６年</t>
    <rPh sb="1" eb="2">
      <t>ネン</t>
    </rPh>
    <phoneticPr fontId="4"/>
  </si>
  <si>
    <r>
      <rPr>
        <sz val="11"/>
        <color theme="0"/>
        <rFont val="ＭＳ 明朝"/>
        <family val="1"/>
        <charset val="128"/>
      </rPr>
      <t>令和</t>
    </r>
    <r>
      <rPr>
        <sz val="11"/>
        <rFont val="ＭＳ 明朝"/>
        <family val="1"/>
        <charset val="128"/>
      </rPr>
      <t>５</t>
    </r>
    <r>
      <rPr>
        <sz val="11"/>
        <color indexed="9"/>
        <rFont val="ＭＳ 明朝"/>
        <family val="1"/>
        <charset val="128"/>
      </rPr>
      <t>年</t>
    </r>
    <rPh sb="0" eb="2">
      <t>レイワ</t>
    </rPh>
    <phoneticPr fontId="4"/>
  </si>
  <si>
    <r>
      <rPr>
        <sz val="11"/>
        <color theme="0"/>
        <rFont val="ＭＳ 明朝"/>
        <family val="1"/>
        <charset val="128"/>
      </rPr>
      <t>令和</t>
    </r>
    <r>
      <rPr>
        <sz val="11"/>
        <rFont val="ＭＳ 明朝"/>
        <family val="1"/>
        <charset val="128"/>
      </rPr>
      <t>３</t>
    </r>
    <r>
      <rPr>
        <sz val="11"/>
        <color theme="0"/>
        <rFont val="ＭＳ 明朝"/>
        <family val="1"/>
        <charset val="128"/>
      </rPr>
      <t>年</t>
    </r>
    <rPh sb="0" eb="2">
      <t>レイワ</t>
    </rPh>
    <rPh sb="3" eb="4">
      <t>ネン</t>
    </rPh>
    <phoneticPr fontId="4"/>
  </si>
  <si>
    <r>
      <rPr>
        <sz val="11"/>
        <color theme="0"/>
        <rFont val="ＭＳ 明朝"/>
        <family val="1"/>
        <charset val="128"/>
      </rPr>
      <t>令和</t>
    </r>
    <r>
      <rPr>
        <sz val="11"/>
        <rFont val="ＭＳ 明朝"/>
        <family val="1"/>
        <charset val="128"/>
      </rPr>
      <t>４</t>
    </r>
    <r>
      <rPr>
        <sz val="11"/>
        <color theme="0"/>
        <rFont val="ＭＳ 明朝"/>
        <family val="1"/>
        <charset val="128"/>
      </rPr>
      <t>年</t>
    </r>
    <rPh sb="0" eb="2">
      <t>レイワ</t>
    </rPh>
    <rPh sb="3" eb="4">
      <t>ネン</t>
    </rPh>
    <phoneticPr fontId="4"/>
  </si>
  <si>
    <r>
      <rPr>
        <sz val="11"/>
        <rFont val="ＭＳ 明朝"/>
        <family val="1"/>
        <charset val="128"/>
      </rPr>
      <t>令和３年</t>
    </r>
    <rPh sb="0" eb="2">
      <t>レイワ</t>
    </rPh>
    <phoneticPr fontId="4"/>
  </si>
  <si>
    <r>
      <rPr>
        <sz val="11"/>
        <color theme="0"/>
        <rFont val="ＭＳ 明朝"/>
        <family val="1"/>
        <charset val="128"/>
      </rPr>
      <t>令和</t>
    </r>
    <r>
      <rPr>
        <sz val="11"/>
        <rFont val="ＭＳ 明朝"/>
        <family val="1"/>
        <charset val="128"/>
      </rPr>
      <t>６</t>
    </r>
    <r>
      <rPr>
        <sz val="11"/>
        <color theme="0"/>
        <rFont val="ＭＳ 明朝"/>
        <family val="1"/>
        <charset val="128"/>
      </rPr>
      <t>年</t>
    </r>
    <rPh sb="0" eb="2">
      <t>レイワ</t>
    </rPh>
    <phoneticPr fontId="4"/>
  </si>
  <si>
    <t>令和７年</t>
    <rPh sb="0" eb="2">
      <t>レイワ</t>
    </rPh>
    <phoneticPr fontId="4"/>
  </si>
  <si>
    <t>市   区   町   村  、</t>
    <phoneticPr fontId="2"/>
  </si>
  <si>
    <t xml:space="preserve">  年   齢   階   級   別   人   口 </t>
    <phoneticPr fontId="2"/>
  </si>
  <si>
    <t>　　　(令和７年１月１日現在）</t>
    <rPh sb="4" eb="6">
      <t>レイワ</t>
    </rPh>
    <rPh sb="7" eb="8">
      <t>ネン</t>
    </rPh>
    <phoneticPr fontId="2"/>
  </si>
  <si>
    <t xml:space="preserve">  年   齢   階   級   別   人   口 （続）</t>
    <phoneticPr fontId="2"/>
  </si>
  <si>
    <r>
      <t>イ）</t>
    </r>
    <r>
      <rPr>
        <sz val="11"/>
        <rFont val="ＭＳ 明朝"/>
        <family val="1"/>
        <charset val="128"/>
      </rPr>
      <t>登録人口</t>
    </r>
    <rPh sb="2" eb="4">
      <t>トウロク</t>
    </rPh>
    <phoneticPr fontId="4"/>
  </si>
  <si>
    <t xml:space="preserve">  大正９年</t>
    <rPh sb="2" eb="4">
      <t>タイショウ</t>
    </rPh>
    <rPh sb="5" eb="6">
      <t>ネン</t>
    </rPh>
    <phoneticPr fontId="2"/>
  </si>
  <si>
    <r>
      <t xml:space="preserve"> </t>
    </r>
    <r>
      <rPr>
        <sz val="11"/>
        <color theme="0"/>
        <rFont val="ＭＳ 明朝"/>
        <family val="1"/>
        <charset val="128"/>
      </rPr>
      <t xml:space="preserve"> 令和</t>
    </r>
    <r>
      <rPr>
        <sz val="11"/>
        <color theme="1"/>
        <rFont val="ＭＳ 明朝"/>
        <family val="1"/>
        <charset val="128"/>
      </rPr>
      <t>６</t>
    </r>
    <r>
      <rPr>
        <sz val="11"/>
        <color theme="0"/>
        <rFont val="ＭＳ 明朝"/>
        <family val="1"/>
        <charset val="128"/>
      </rPr>
      <t>年</t>
    </r>
    <rPh sb="2" eb="4">
      <t>レイワ</t>
    </rPh>
    <rPh sb="5" eb="6">
      <t>ネン</t>
    </rPh>
    <phoneticPr fontId="2"/>
  </si>
  <si>
    <t xml:space="preserve">  令和７年</t>
    <rPh sb="2" eb="4">
      <t>レイワ</t>
    </rPh>
    <rPh sb="5" eb="6">
      <t>ネン</t>
    </rPh>
    <phoneticPr fontId="2"/>
  </si>
  <si>
    <t xml:space="preserve">        ア）大正９年～昭和９年は旧陸軍参謀本部の実測図（２万分の１）により算出。昭和10年～24年は総務省統計局の「全国市町村面積調」、</t>
    <rPh sb="10" eb="12">
      <t>タイショウ</t>
    </rPh>
    <rPh sb="13" eb="14">
      <t>ネン</t>
    </rPh>
    <rPh sb="15" eb="17">
      <t>ショウワ</t>
    </rPh>
    <rPh sb="18" eb="19">
      <t>ネン</t>
    </rPh>
    <rPh sb="20" eb="21">
      <t>キュウ</t>
    </rPh>
    <rPh sb="21" eb="23">
      <t>リクグン</t>
    </rPh>
    <rPh sb="23" eb="25">
      <t>サンボウ</t>
    </rPh>
    <rPh sb="25" eb="27">
      <t>ホンブ</t>
    </rPh>
    <rPh sb="28" eb="30">
      <t>ジッソク</t>
    </rPh>
    <rPh sb="30" eb="31">
      <t>ズ</t>
    </rPh>
    <rPh sb="33" eb="34">
      <t>マン</t>
    </rPh>
    <rPh sb="34" eb="35">
      <t>フン</t>
    </rPh>
    <rPh sb="41" eb="43">
      <t>サンシュツ</t>
    </rPh>
    <rPh sb="44" eb="46">
      <t>ショウワ</t>
    </rPh>
    <rPh sb="48" eb="49">
      <t>ネン</t>
    </rPh>
    <rPh sb="52" eb="53">
      <t>ネン</t>
    </rPh>
    <rPh sb="57" eb="59">
      <t>トウケイ</t>
    </rPh>
    <phoneticPr fontId="4"/>
  </si>
  <si>
    <t>　　　　　  平成26年～令和７年は１月１日現在の住民基本台帳人口である。</t>
    <rPh sb="13" eb="15">
      <t>レイワ</t>
    </rPh>
    <rPh sb="16" eb="17">
      <t>ネン</t>
    </rPh>
    <phoneticPr fontId="4"/>
  </si>
  <si>
    <t>令和７年</t>
    <rPh sb="0" eb="2">
      <t>レイワ</t>
    </rPh>
    <phoneticPr fontId="1"/>
  </si>
  <si>
    <r>
      <t>令和</t>
    </r>
    <r>
      <rPr>
        <sz val="11"/>
        <rFont val="ＭＳ 明朝"/>
        <family val="1"/>
        <charset val="128"/>
      </rPr>
      <t>５</t>
    </r>
    <r>
      <rPr>
        <sz val="11"/>
        <color theme="0"/>
        <rFont val="ＭＳ 明朝"/>
        <family val="1"/>
        <charset val="128"/>
      </rPr>
      <t>年</t>
    </r>
    <rPh sb="0" eb="2">
      <t>レイワ</t>
    </rPh>
    <rPh sb="3" eb="4">
      <t>ネン</t>
    </rPh>
    <phoneticPr fontId="4"/>
  </si>
  <si>
    <t>令和６年</t>
    <rPh sb="0" eb="2">
      <t>レイワ</t>
    </rPh>
    <rPh sb="3" eb="4">
      <t>ネン</t>
    </rPh>
    <phoneticPr fontId="4"/>
  </si>
  <si>
    <t xml:space="preserve">  在留外国人数</t>
    <phoneticPr fontId="1"/>
  </si>
  <si>
    <t>（各年末現在）</t>
    <rPh sb="1" eb="4">
      <t>カクネンマツ</t>
    </rPh>
    <rPh sb="4" eb="6">
      <t>ゲンザイ</t>
    </rPh>
    <phoneticPr fontId="1"/>
  </si>
  <si>
    <t>令和２年</t>
    <rPh sb="0" eb="1">
      <t>レイワ</t>
    </rPh>
    <rPh sb="2" eb="3">
      <t>ネン</t>
    </rPh>
    <phoneticPr fontId="4"/>
  </si>
  <si>
    <r>
      <rPr>
        <sz val="10"/>
        <color theme="0"/>
        <rFont val="ＭＳ 明朝"/>
        <family val="1"/>
        <charset val="128"/>
      </rPr>
      <t>令和</t>
    </r>
    <r>
      <rPr>
        <sz val="10"/>
        <rFont val="ＭＳ 明朝"/>
        <family val="1"/>
        <charset val="128"/>
      </rPr>
      <t>５</t>
    </r>
    <r>
      <rPr>
        <sz val="10"/>
        <color theme="0"/>
        <rFont val="ＭＳ 明朝"/>
        <family val="1"/>
        <charset val="128"/>
      </rPr>
      <t>年</t>
    </r>
    <rPh sb="0" eb="2">
      <t>レイワ</t>
    </rPh>
    <phoneticPr fontId="4"/>
  </si>
  <si>
    <t>令和６年</t>
    <rPh sb="0" eb="2">
      <t>レイワ</t>
    </rPh>
    <phoneticPr fontId="4"/>
  </si>
  <si>
    <t>ウ）令和６年</t>
    <rPh sb="2" eb="4">
      <t>レイワ</t>
    </rPh>
    <rPh sb="5" eb="6">
      <t>ネン</t>
    </rPh>
    <phoneticPr fontId="4"/>
  </si>
  <si>
    <r>
      <rPr>
        <sz val="11"/>
        <rFont val="ＭＳ 明朝"/>
        <family val="1"/>
        <charset val="128"/>
      </rPr>
      <t>令和２年</t>
    </r>
    <rPh sb="0" eb="2">
      <t>レイワ</t>
    </rPh>
    <rPh sb="3" eb="4">
      <t>ネン</t>
    </rPh>
    <phoneticPr fontId="4"/>
  </si>
  <si>
    <r>
      <rPr>
        <sz val="11"/>
        <color rgb="FFFFFFFF"/>
        <rFont val="ＭＳ 明朝"/>
        <family val="1"/>
        <charset val="128"/>
      </rPr>
      <t>令和</t>
    </r>
    <r>
      <rPr>
        <sz val="11"/>
        <color rgb="FF000000"/>
        <rFont val="ＭＳ 明朝"/>
        <family val="1"/>
        <charset val="128"/>
      </rPr>
      <t>３</t>
    </r>
    <r>
      <rPr>
        <sz val="11"/>
        <color rgb="FFFFFFFF"/>
        <rFont val="ＭＳ 明朝"/>
        <family val="1"/>
        <charset val="128"/>
      </rPr>
      <t>年</t>
    </r>
    <rPh sb="0" eb="2">
      <t>レイワ</t>
    </rPh>
    <rPh sb="3" eb="4">
      <t>ネン</t>
    </rPh>
    <phoneticPr fontId="4"/>
  </si>
  <si>
    <r>
      <rPr>
        <sz val="11"/>
        <color rgb="FFFFFFFF"/>
        <rFont val="ＭＳ 明朝"/>
        <family val="1"/>
        <charset val="128"/>
      </rPr>
      <t>令和</t>
    </r>
    <r>
      <rPr>
        <sz val="11"/>
        <rFont val="ＭＳ 明朝"/>
        <family val="1"/>
        <charset val="128"/>
      </rPr>
      <t>４</t>
    </r>
    <r>
      <rPr>
        <sz val="11"/>
        <color rgb="FFFFFFFF"/>
        <rFont val="ＭＳ 明朝"/>
        <family val="1"/>
        <charset val="128"/>
      </rPr>
      <t>年</t>
    </r>
    <rPh sb="0" eb="2">
      <t>レイワ</t>
    </rPh>
    <rPh sb="3" eb="4">
      <t>ネン</t>
    </rPh>
    <phoneticPr fontId="4"/>
  </si>
  <si>
    <r>
      <t>令和</t>
    </r>
    <r>
      <rPr>
        <sz val="11"/>
        <rFont val="ＭＳ 明朝"/>
        <family val="1"/>
        <charset val="128"/>
      </rPr>
      <t>５</t>
    </r>
    <r>
      <rPr>
        <sz val="11"/>
        <color rgb="FFFFFFFF"/>
        <rFont val="ＭＳ 明朝"/>
        <family val="1"/>
        <charset val="128"/>
      </rPr>
      <t>年</t>
    </r>
    <rPh sb="0" eb="2">
      <t>レイワ</t>
    </rPh>
    <phoneticPr fontId="4"/>
  </si>
  <si>
    <t xml:space="preserve">        ２）現住人口及び戸数又は世帯数の現在日は、昭和20年は11月１日、同21年は４月26日、同27年は７月１日、その他は各年10月１日現在</t>
    <rPh sb="10" eb="11">
      <t>ゲン</t>
    </rPh>
    <rPh sb="11" eb="12">
      <t>ジュウ</t>
    </rPh>
    <rPh sb="12" eb="14">
      <t>ジンコウ</t>
    </rPh>
    <rPh sb="14" eb="15">
      <t>オヨ</t>
    </rPh>
    <rPh sb="16" eb="18">
      <t>コスウ</t>
    </rPh>
    <rPh sb="18" eb="19">
      <t>マタ</t>
    </rPh>
    <rPh sb="20" eb="23">
      <t>セタイスウ</t>
    </rPh>
    <rPh sb="24" eb="26">
      <t>ゲンザイ</t>
    </rPh>
    <rPh sb="26" eb="27">
      <t>ヒ</t>
    </rPh>
    <rPh sb="29" eb="31">
      <t>ショウワ</t>
    </rPh>
    <rPh sb="33" eb="34">
      <t>ネン</t>
    </rPh>
    <rPh sb="37" eb="38">
      <t>ガツ</t>
    </rPh>
    <rPh sb="39" eb="40">
      <t>ヒ</t>
    </rPh>
    <rPh sb="41" eb="42">
      <t>ドウ</t>
    </rPh>
    <rPh sb="44" eb="45">
      <t>ネン</t>
    </rPh>
    <rPh sb="47" eb="48">
      <t>ガツ</t>
    </rPh>
    <rPh sb="50" eb="51">
      <t>ヒ</t>
    </rPh>
    <rPh sb="52" eb="53">
      <t>ドウ</t>
    </rPh>
    <rPh sb="55" eb="56">
      <t>ネン</t>
    </rPh>
    <rPh sb="58" eb="59">
      <t>ガツ</t>
    </rPh>
    <rPh sb="60" eb="61">
      <t>ヒ</t>
    </rPh>
    <rPh sb="62" eb="65">
      <t>ソノタ</t>
    </rPh>
    <phoneticPr fontId="4"/>
  </si>
  <si>
    <t xml:space="preserve">            である。</t>
    <phoneticPr fontId="4"/>
  </si>
  <si>
    <t>、内閣統計局「国勢調査速報」</t>
    <phoneticPr fontId="1"/>
  </si>
  <si>
    <t>、国土交通省国土地理院「全国都道府県市区町村別面積調」、</t>
    <phoneticPr fontId="1"/>
  </si>
  <si>
    <t xml:space="preserve">  　　    大阪府総務部統計課「大阪府の推計人口」</t>
    <phoneticPr fontId="12"/>
  </si>
  <si>
    <t>、「大阪府毎月推計人口（補正値）」、</t>
    <phoneticPr fontId="1"/>
  </si>
  <si>
    <t>大阪府内務部「大阪府人口ノ速報」</t>
    <phoneticPr fontId="1"/>
  </si>
  <si>
    <t>イ　）　登　録　人　口</t>
    <rPh sb="4" eb="5">
      <t>ノボル</t>
    </rPh>
    <rPh sb="6" eb="7">
      <t>ロク</t>
    </rPh>
    <rPh sb="8" eb="9">
      <t>ヒト</t>
    </rPh>
    <rPh sb="10" eb="11">
      <t>クチ</t>
    </rPh>
    <phoneticPr fontId="4"/>
  </si>
  <si>
    <t>ウ　）　現　住　人　口</t>
    <phoneticPr fontId="4"/>
  </si>
  <si>
    <t>大阪府総務部統計課「大阪府の推計人口」</t>
    <phoneticPr fontId="1"/>
  </si>
  <si>
    <t>、「大阪府毎月推計人口（補正値）」</t>
    <phoneticPr fontId="1"/>
  </si>
  <si>
    <t>月            別            人            口</t>
    <phoneticPr fontId="1"/>
  </si>
  <si>
    <t>６年～
７年</t>
    <rPh sb="1" eb="2">
      <t>ネン</t>
    </rPh>
    <phoneticPr fontId="4"/>
  </si>
  <si>
    <t>、大阪府総務部統計課「大阪府の推計人口」</t>
    <phoneticPr fontId="1"/>
  </si>
  <si>
    <t>(各年10月１日現在)</t>
    <phoneticPr fontId="1"/>
  </si>
  <si>
    <t>資料　法務省「在留外国人統計(旧登録外国人統計)」</t>
    <rPh sb="3" eb="6">
      <t>ホウムショウ</t>
    </rPh>
    <phoneticPr fontId="1"/>
  </si>
  <si>
    <t>、国土地理院「全国都道府県市区町村別面積調」</t>
    <phoneticPr fontId="1"/>
  </si>
  <si>
    <t xml:space="preserve">  資料    厚生労働省｢人口動態調査｣</t>
    <rPh sb="18" eb="20">
      <t>チョウサ</t>
    </rPh>
    <phoneticPr fontId="4"/>
  </si>
  <si>
    <t xml:space="preserve">  資料    総務省統計局「国勢調査結果」</t>
    <rPh sb="8" eb="10">
      <t>ソウム</t>
    </rPh>
    <rPh sb="10" eb="11">
      <t>ショウ</t>
    </rPh>
    <rPh sb="11" eb="14">
      <t>トウケイキョク</t>
    </rPh>
    <rPh sb="19" eb="21">
      <t>ケッカ</t>
    </rPh>
    <phoneticPr fontId="12"/>
  </si>
  <si>
    <t xml:space="preserve">        オ）現住人口から算出した。</t>
    <phoneticPr fontId="4"/>
  </si>
  <si>
    <t xml:space="preserve">        ａ）国勢調査人口である。 b）昭和10年国勢調査速報の数値である。 c）「大阪府人口ノ速報」による数値である。</t>
    <phoneticPr fontId="1"/>
  </si>
  <si>
    <t>　　資料　総務省統計局「国勢調査結果」、</t>
    <rPh sb="2" eb="4">
      <t>シリョウ</t>
    </rPh>
    <rPh sb="16" eb="18">
      <t>ケッカ</t>
    </rPh>
    <phoneticPr fontId="4"/>
  </si>
  <si>
    <t>　　資料　総務省統計局「国勢調査結果」</t>
    <rPh sb="2" eb="4">
      <t>シリョウ</t>
    </rPh>
    <rPh sb="16" eb="18">
      <t>ケッカ</t>
    </rPh>
    <phoneticPr fontId="4"/>
  </si>
  <si>
    <t xml:space="preserve">  資料    総務省統計局｢国勢調査結果　不詳補完値｣</t>
    <rPh sb="10" eb="11">
      <t>ショウ</t>
    </rPh>
    <rPh sb="11" eb="14">
      <t>トウケイキョク</t>
    </rPh>
    <rPh sb="19" eb="21">
      <t>ケッカ</t>
    </rPh>
    <rPh sb="22" eb="27">
      <t>フショウホカンチ</t>
    </rPh>
    <phoneticPr fontId="4"/>
  </si>
  <si>
    <t xml:space="preserve">  資料    総務省統計局「国勢調査結果　不詳補完値」</t>
    <rPh sb="10" eb="11">
      <t>ショウ</t>
    </rPh>
    <rPh sb="11" eb="14">
      <t>トウケイキョク</t>
    </rPh>
    <rPh sb="19" eb="21">
      <t>ケッカ</t>
    </rPh>
    <rPh sb="22" eb="26">
      <t>フショウホカン</t>
    </rPh>
    <rPh sb="26" eb="27">
      <t>チ</t>
    </rPh>
    <phoneticPr fontId="4"/>
  </si>
  <si>
    <t xml:space="preserve">  資料    総務省統計局「国勢調査結果　不詳補完値」</t>
    <rPh sb="10" eb="11">
      <t>ショウ</t>
    </rPh>
    <rPh sb="11" eb="14">
      <t>トウケイキョク</t>
    </rPh>
    <rPh sb="19" eb="21">
      <t>ケッカ</t>
    </rPh>
    <rPh sb="22" eb="27">
      <t>フショウホカンチ</t>
    </rPh>
    <phoneticPr fontId="4"/>
  </si>
  <si>
    <t xml:space="preserve">  資料    総務省統計局「国勢調査結果」</t>
    <rPh sb="10" eb="11">
      <t>ショウ</t>
    </rPh>
    <rPh sb="11" eb="14">
      <t>トウケイキョク</t>
    </rPh>
    <rPh sb="19" eb="21">
      <t>ケッカ</t>
    </rPh>
    <phoneticPr fontId="4"/>
  </si>
  <si>
    <t xml:space="preserve">  資料    総務省統計局「国勢調査結果」</t>
    <rPh sb="11" eb="14">
      <t>トウケイキョク</t>
    </rPh>
    <rPh sb="15" eb="17">
      <t>コクセイ</t>
    </rPh>
    <rPh sb="19" eb="21">
      <t>ケッカ</t>
    </rPh>
    <phoneticPr fontId="4"/>
  </si>
  <si>
    <t>昭和62年</t>
    <rPh sb="0" eb="1">
      <t>ショウワ</t>
    </rPh>
    <phoneticPr fontId="4"/>
  </si>
  <si>
    <r>
      <rPr>
        <sz val="11"/>
        <color theme="0"/>
        <rFont val="ＭＳ 明朝"/>
        <family val="1"/>
        <charset val="128"/>
      </rPr>
      <t>昭和</t>
    </r>
    <r>
      <rPr>
        <sz val="11"/>
        <rFont val="ＭＳ 明朝"/>
        <family val="1"/>
        <charset val="128"/>
      </rPr>
      <t>63</t>
    </r>
    <r>
      <rPr>
        <sz val="11"/>
        <color theme="0"/>
        <rFont val="ＭＳ 明朝"/>
        <family val="1"/>
        <charset val="128"/>
      </rPr>
      <t>年</t>
    </r>
    <rPh sb="0" eb="1">
      <t>ショウワ</t>
    </rPh>
    <phoneticPr fontId="4"/>
  </si>
  <si>
    <r>
      <rPr>
        <sz val="11"/>
        <color theme="0"/>
        <rFont val="ＭＳ 明朝"/>
        <family val="1"/>
        <charset val="128"/>
      </rPr>
      <t>平成</t>
    </r>
    <r>
      <rPr>
        <sz val="11"/>
        <rFont val="ＭＳ 明朝"/>
        <family val="1"/>
        <charset val="128"/>
      </rPr>
      <t>10</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</si>
  <si>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11</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</si>
  <si>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12</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</si>
  <si>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13</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</si>
  <si>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14</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</si>
  <si>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15</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</si>
  <si>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16</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</si>
  <si>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17</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</si>
  <si>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18</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</si>
  <si>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19</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</si>
  <si>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20</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</si>
  <si>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21</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</si>
  <si>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22</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</si>
  <si>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23</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</si>
  <si>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24</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</si>
  <si>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25</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</si>
  <si>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26</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</si>
  <si>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27</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</si>
  <si>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28</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</si>
  <si>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29</t>
    </r>
    <r>
      <rPr>
        <sz val="11"/>
        <color theme="0"/>
        <rFont val="ＭＳ 明朝"/>
        <family val="1"/>
        <charset val="128"/>
      </rPr>
      <t>年</t>
    </r>
    <phoneticPr fontId="1"/>
  </si>
  <si>
    <r>
      <rPr>
        <sz val="11"/>
        <color theme="0"/>
        <rFont val="ＭＳ 明朝"/>
        <family val="1"/>
        <charset val="128"/>
      </rPr>
      <t>平成</t>
    </r>
    <r>
      <rPr>
        <sz val="11"/>
        <rFont val="ＭＳ 明朝"/>
        <family val="1"/>
        <charset val="128"/>
      </rPr>
      <t>30</t>
    </r>
    <r>
      <rPr>
        <sz val="11"/>
        <color theme="0"/>
        <rFont val="ＭＳ 明朝"/>
        <family val="1"/>
        <charset val="128"/>
      </rPr>
      <t>年</t>
    </r>
    <phoneticPr fontId="1"/>
  </si>
  <si>
    <t>平成27年</t>
    <phoneticPr fontId="4"/>
  </si>
  <si>
    <t>０～14歳</t>
    <phoneticPr fontId="4"/>
  </si>
  <si>
    <t>15～64歳</t>
    <phoneticPr fontId="4"/>
  </si>
  <si>
    <t>65歳以上</t>
    <phoneticPr fontId="4"/>
  </si>
  <si>
    <t>平成27年</t>
    <rPh sb="0" eb="2">
      <t>ヘイセイ</t>
    </rPh>
    <rPh sb="4" eb="5">
      <t>ネン</t>
    </rPh>
    <phoneticPr fontId="4"/>
  </si>
  <si>
    <t>平成30年</t>
    <phoneticPr fontId="1"/>
  </si>
  <si>
    <t>人</t>
    <rPh sb="0" eb="1">
      <t>ニン</t>
    </rPh>
    <phoneticPr fontId="1"/>
  </si>
  <si>
    <t>平成22年</t>
    <rPh sb="0" eb="2">
      <t>ヘイセイ</t>
    </rPh>
    <rPh sb="4" eb="5">
      <t>ネン</t>
    </rPh>
    <phoneticPr fontId="4"/>
  </si>
  <si>
    <t>平成22年</t>
    <phoneticPr fontId="4"/>
  </si>
  <si>
    <r>
      <rPr>
        <sz val="11"/>
        <color indexed="9"/>
        <rFont val="ＭＳ 明朝"/>
        <family val="1"/>
        <charset val="128"/>
      </rPr>
      <t>平成</t>
    </r>
    <r>
      <rPr>
        <sz val="11"/>
        <rFont val="ＭＳ 明朝"/>
        <family val="1"/>
        <charset val="128"/>
      </rPr>
      <t>27</t>
    </r>
    <r>
      <rPr>
        <sz val="11"/>
        <color indexed="9"/>
        <rFont val="ＭＳ 明朝"/>
        <family val="1"/>
        <charset val="128"/>
      </rPr>
      <t>年</t>
    </r>
    <phoneticPr fontId="1"/>
  </si>
  <si>
    <t>人</t>
    <phoneticPr fontId="4"/>
  </si>
  <si>
    <t xml:space="preserve">        １）住所地による集計である。人口動態率は日本人人口に対する各年中の人口動態の数の割合である。</t>
    <rPh sb="28" eb="31">
      <t>ニホンジン</t>
    </rPh>
    <rPh sb="30" eb="32">
      <t>ジンコウ</t>
    </rPh>
    <rPh sb="33" eb="34">
      <t>タイ</t>
    </rPh>
    <rPh sb="36" eb="37">
      <t>カク</t>
    </rPh>
    <rPh sb="37" eb="39">
      <t>ネンチュウ</t>
    </rPh>
    <phoneticPr fontId="4"/>
  </si>
  <si>
    <t xml:space="preserve">        ア）大阪府のまとめた推計人口によるものである。</t>
    <rPh sb="18" eb="20">
      <t>スイケイ</t>
    </rPh>
    <phoneticPr fontId="4"/>
  </si>
  <si>
    <t>10～14</t>
    <phoneticPr fontId="2"/>
  </si>
  <si>
    <t>15～19</t>
    <phoneticPr fontId="2"/>
  </si>
  <si>
    <t>20～24</t>
    <phoneticPr fontId="2"/>
  </si>
  <si>
    <t>25～29</t>
    <phoneticPr fontId="2"/>
  </si>
  <si>
    <t>30～34</t>
    <phoneticPr fontId="2"/>
  </si>
  <si>
    <t>35～39</t>
    <phoneticPr fontId="2"/>
  </si>
  <si>
    <t>40～44</t>
    <phoneticPr fontId="2"/>
  </si>
  <si>
    <t>45～49</t>
    <phoneticPr fontId="2"/>
  </si>
  <si>
    <t>50～54</t>
    <phoneticPr fontId="2"/>
  </si>
  <si>
    <t>55～59</t>
    <phoneticPr fontId="2"/>
  </si>
  <si>
    <t>60～64</t>
    <phoneticPr fontId="2"/>
  </si>
  <si>
    <t>65～69</t>
    <phoneticPr fontId="2"/>
  </si>
  <si>
    <t>70～74</t>
    <phoneticPr fontId="2"/>
  </si>
  <si>
    <t>75～79</t>
    <phoneticPr fontId="2"/>
  </si>
  <si>
    <t>80歳以上</t>
    <rPh sb="2" eb="3">
      <t>サイ</t>
    </rPh>
    <rPh sb="3" eb="5">
      <t>イジョウ</t>
    </rPh>
    <phoneticPr fontId="2"/>
  </si>
  <si>
    <t xml:space="preserve">        ２）各年は10月１日現在、各月は１日現在である。 　</t>
    <phoneticPr fontId="1"/>
  </si>
  <si>
    <t>10～14</t>
    <phoneticPr fontId="4"/>
  </si>
  <si>
    <t>15～19</t>
    <phoneticPr fontId="4"/>
  </si>
  <si>
    <t>20～24</t>
    <phoneticPr fontId="4"/>
  </si>
  <si>
    <t>25～29</t>
    <phoneticPr fontId="4"/>
  </si>
  <si>
    <t>30～34</t>
    <phoneticPr fontId="4"/>
  </si>
  <si>
    <t>35～39</t>
    <phoneticPr fontId="4"/>
  </si>
  <si>
    <t>40～44</t>
    <phoneticPr fontId="4"/>
  </si>
  <si>
    <t>45～49</t>
    <phoneticPr fontId="4"/>
  </si>
  <si>
    <t>50～54</t>
    <phoneticPr fontId="4"/>
  </si>
  <si>
    <t>55～59</t>
    <phoneticPr fontId="4"/>
  </si>
  <si>
    <t>60～64</t>
    <phoneticPr fontId="4"/>
  </si>
  <si>
    <t>65～69</t>
    <phoneticPr fontId="4"/>
  </si>
  <si>
    <t>70～74</t>
    <phoneticPr fontId="4"/>
  </si>
  <si>
    <t>75～79</t>
    <phoneticPr fontId="4"/>
  </si>
  <si>
    <t>80～84</t>
    <phoneticPr fontId="4"/>
  </si>
  <si>
    <t>85～89</t>
    <phoneticPr fontId="4"/>
  </si>
  <si>
    <t>90～94</t>
    <phoneticPr fontId="4"/>
  </si>
  <si>
    <t>95～99</t>
    <phoneticPr fontId="4"/>
  </si>
  <si>
    <t>100歳
以上</t>
    <phoneticPr fontId="4"/>
  </si>
  <si>
    <t>平成27年</t>
    <phoneticPr fontId="1"/>
  </si>
  <si>
    <t>０</t>
    <phoneticPr fontId="1"/>
  </si>
  <si>
    <t>５</t>
    <phoneticPr fontId="1"/>
  </si>
  <si>
    <r>
      <t xml:space="preserve">  </t>
    </r>
    <r>
      <rPr>
        <sz val="11"/>
        <color theme="0"/>
        <rFont val="ＭＳ 明朝"/>
        <family val="1"/>
        <charset val="128"/>
      </rPr>
      <t>大正</t>
    </r>
    <r>
      <rPr>
        <sz val="11"/>
        <rFont val="ＭＳ 明朝"/>
        <family val="1"/>
        <charset val="128"/>
      </rPr>
      <t>10</t>
    </r>
    <r>
      <rPr>
        <sz val="11"/>
        <color theme="0"/>
        <rFont val="ＭＳ 明朝"/>
        <family val="1"/>
        <charset val="128"/>
      </rPr>
      <t>年</t>
    </r>
    <rPh sb="2" eb="4">
      <t>タイショウ</t>
    </rPh>
    <rPh sb="6" eb="7">
      <t>ネン</t>
    </rPh>
    <phoneticPr fontId="2"/>
  </si>
  <si>
    <r>
      <t xml:space="preserve">  </t>
    </r>
    <r>
      <rPr>
        <sz val="11"/>
        <color theme="0"/>
        <rFont val="ＭＳ 明朝"/>
        <family val="1"/>
        <charset val="128"/>
      </rPr>
      <t>大正</t>
    </r>
    <r>
      <rPr>
        <sz val="11"/>
        <rFont val="ＭＳ 明朝"/>
        <family val="1"/>
        <charset val="128"/>
      </rPr>
      <t>11</t>
    </r>
    <r>
      <rPr>
        <sz val="11"/>
        <color theme="0"/>
        <rFont val="ＭＳ 明朝"/>
        <family val="1"/>
        <charset val="128"/>
      </rPr>
      <t>年</t>
    </r>
    <rPh sb="2" eb="4">
      <t>タイショウ</t>
    </rPh>
    <rPh sb="6" eb="7">
      <t>ネン</t>
    </rPh>
    <phoneticPr fontId="2"/>
  </si>
  <si>
    <r>
      <t xml:space="preserve">  </t>
    </r>
    <r>
      <rPr>
        <sz val="11"/>
        <color theme="0"/>
        <rFont val="ＭＳ 明朝"/>
        <family val="1"/>
        <charset val="128"/>
      </rPr>
      <t>大正</t>
    </r>
    <r>
      <rPr>
        <sz val="11"/>
        <rFont val="ＭＳ 明朝"/>
        <family val="1"/>
        <charset val="128"/>
      </rPr>
      <t>12</t>
    </r>
    <r>
      <rPr>
        <sz val="11"/>
        <color theme="0"/>
        <rFont val="ＭＳ 明朝"/>
        <family val="1"/>
        <charset val="128"/>
      </rPr>
      <t>年</t>
    </r>
    <rPh sb="2" eb="4">
      <t>タイショウ</t>
    </rPh>
    <rPh sb="6" eb="7">
      <t>ネン</t>
    </rPh>
    <phoneticPr fontId="2"/>
  </si>
  <si>
    <r>
      <t xml:space="preserve">  </t>
    </r>
    <r>
      <rPr>
        <sz val="11"/>
        <color theme="0"/>
        <rFont val="ＭＳ 明朝"/>
        <family val="1"/>
        <charset val="128"/>
      </rPr>
      <t>大正</t>
    </r>
    <r>
      <rPr>
        <sz val="11"/>
        <rFont val="ＭＳ 明朝"/>
        <family val="1"/>
        <charset val="128"/>
      </rPr>
      <t>13</t>
    </r>
    <r>
      <rPr>
        <sz val="11"/>
        <color theme="0"/>
        <rFont val="ＭＳ 明朝"/>
        <family val="1"/>
        <charset val="128"/>
      </rPr>
      <t>年</t>
    </r>
    <rPh sb="2" eb="4">
      <t>タイショウ</t>
    </rPh>
    <rPh sb="6" eb="7">
      <t>ネン</t>
    </rPh>
    <phoneticPr fontId="2"/>
  </si>
  <si>
    <r>
      <t xml:space="preserve">  </t>
    </r>
    <r>
      <rPr>
        <sz val="11"/>
        <color theme="0"/>
        <rFont val="ＭＳ 明朝"/>
        <family val="1"/>
        <charset val="128"/>
      </rPr>
      <t>大正</t>
    </r>
    <r>
      <rPr>
        <sz val="11"/>
        <rFont val="ＭＳ 明朝"/>
        <family val="1"/>
        <charset val="128"/>
      </rPr>
      <t>14</t>
    </r>
    <r>
      <rPr>
        <sz val="11"/>
        <color theme="0"/>
        <rFont val="ＭＳ 明朝"/>
        <family val="1"/>
        <charset val="128"/>
      </rPr>
      <t>年</t>
    </r>
    <rPh sb="2" eb="4">
      <t>タイショウ</t>
    </rPh>
    <rPh sb="6" eb="7">
      <t>ネン</t>
    </rPh>
    <phoneticPr fontId="2"/>
  </si>
  <si>
    <r>
      <t xml:space="preserve">  </t>
    </r>
    <r>
      <rPr>
        <sz val="11"/>
        <color theme="0"/>
        <rFont val="ＭＳ 明朝"/>
        <family val="1"/>
        <charset val="128"/>
      </rPr>
      <t>昭和</t>
    </r>
    <r>
      <rPr>
        <sz val="11"/>
        <rFont val="ＭＳ 明朝"/>
        <family val="1"/>
        <charset val="128"/>
      </rPr>
      <t>10</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</si>
  <si>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11</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</si>
  <si>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12</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</si>
  <si>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13</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</si>
  <si>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14</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</si>
  <si>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15</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</si>
  <si>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16</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</si>
  <si>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17</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</si>
  <si>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18</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</si>
  <si>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19</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</si>
  <si>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20</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</si>
  <si>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21</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</si>
  <si>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22</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</si>
  <si>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23</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</si>
  <si>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24</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</si>
  <si>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25</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</si>
  <si>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26</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</si>
  <si>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27</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</si>
  <si>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28</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</si>
  <si>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29</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</si>
  <si>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30</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</si>
  <si>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31</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</si>
  <si>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32</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</si>
  <si>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33</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</si>
  <si>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34</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</si>
  <si>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35</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</si>
  <si>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36</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</si>
  <si>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37</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</si>
  <si>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38</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</si>
  <si>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39</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</si>
  <si>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40</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</si>
  <si>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41</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</si>
  <si>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42</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</si>
  <si>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43</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</si>
  <si>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44</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</si>
  <si>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45</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</si>
  <si>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46</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</si>
  <si>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47</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</si>
  <si>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48</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</si>
  <si>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49</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</si>
  <si>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50</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</si>
  <si>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51</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</si>
  <si>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52</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</si>
  <si>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53</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</si>
  <si>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54</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</si>
  <si>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55</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</si>
  <si>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56</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</si>
  <si>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57</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</si>
  <si>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58</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</si>
  <si>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59</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</si>
  <si>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60</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</si>
  <si>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61</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</si>
  <si>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62</t>
    </r>
    <r>
      <rPr>
        <sz val="11"/>
        <color theme="0"/>
        <rFont val="ＭＳ 明朝"/>
        <family val="1"/>
        <charset val="128"/>
      </rPr>
      <t>年</t>
    </r>
    <phoneticPr fontId="1"/>
  </si>
  <si>
    <r>
      <t xml:space="preserve">  </t>
    </r>
    <r>
      <rPr>
        <sz val="11"/>
        <color theme="0"/>
        <rFont val="ＭＳ 明朝"/>
        <family val="1"/>
        <charset val="128"/>
      </rPr>
      <t>昭和</t>
    </r>
    <r>
      <rPr>
        <sz val="11"/>
        <rFont val="ＭＳ 明朝"/>
        <family val="1"/>
        <charset val="128"/>
      </rPr>
      <t>63</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</si>
  <si>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10</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</si>
  <si>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11</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</si>
  <si>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12</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</si>
  <si>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13</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</si>
  <si>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14</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</si>
  <si>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15</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</si>
  <si>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16</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</si>
  <si>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17</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</si>
  <si>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18</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</si>
  <si>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19</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</si>
  <si>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20</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</si>
  <si>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21</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</si>
  <si>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22</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</si>
  <si>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23</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</si>
  <si>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24</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</si>
  <si>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25</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</si>
  <si>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26</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</si>
  <si>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27</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</si>
  <si>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28</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</si>
  <si>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29</t>
    </r>
    <r>
      <rPr>
        <sz val="11"/>
        <color theme="0"/>
        <rFont val="ＭＳ 明朝"/>
        <family val="1"/>
        <charset val="128"/>
      </rPr>
      <t>年</t>
    </r>
    <phoneticPr fontId="1"/>
  </si>
  <si>
    <r>
      <t xml:space="preserve">  </t>
    </r>
    <r>
      <rPr>
        <sz val="11"/>
        <color theme="0"/>
        <rFont val="ＭＳ 明朝"/>
        <family val="1"/>
        <charset val="128"/>
      </rPr>
      <t>平成</t>
    </r>
    <r>
      <rPr>
        <sz val="11"/>
        <rFont val="ＭＳ 明朝"/>
        <family val="1"/>
        <charset val="128"/>
      </rPr>
      <t>30</t>
    </r>
    <r>
      <rPr>
        <sz val="11"/>
        <color theme="0"/>
        <rFont val="ＭＳ 明朝"/>
        <family val="1"/>
        <charset val="128"/>
      </rPr>
      <t>年</t>
    </r>
    <phoneticPr fontId="1"/>
  </si>
  <si>
    <t>平成29年</t>
    <phoneticPr fontId="1"/>
  </si>
  <si>
    <t>平成30年</t>
  </si>
  <si>
    <t>　　　　国土交通省国土地理院「全国都道府県市区町村別面積調」</t>
    <phoneticPr fontId="1"/>
  </si>
  <si>
    <t xml:space="preserve">  資料    総務省統計局「国勢調査結果　不詳補完値」</t>
    <rPh sb="2" eb="4">
      <t>シリョウ</t>
    </rPh>
    <rPh sb="8" eb="10">
      <t>ソウム</t>
    </rPh>
    <rPh sb="10" eb="11">
      <t>ショウ</t>
    </rPh>
    <rPh sb="11" eb="14">
      <t>トウケイキョク</t>
    </rPh>
    <rPh sb="15" eb="19">
      <t>コクセイチョウサ</t>
    </rPh>
    <rPh sb="19" eb="21">
      <t>ケッカ</t>
    </rPh>
    <rPh sb="22" eb="27">
      <t>フショウホカンチ</t>
    </rPh>
    <phoneticPr fontId="4"/>
  </si>
  <si>
    <t>産業　　大分類別就業者数</t>
    <rPh sb="0" eb="1">
      <t>ダイ</t>
    </rPh>
    <rPh sb="1" eb="2">
      <t>ブン</t>
    </rPh>
    <phoneticPr fontId="4"/>
  </si>
  <si>
    <t>総務省自治行政局「住民基本台帳に基づく人口、人口動態及び世帯数調査」</t>
    <phoneticPr fontId="1"/>
  </si>
  <si>
    <t xml:space="preserve">         ３－１１</t>
    <phoneticPr fontId="4"/>
  </si>
  <si>
    <t>年齢（５歳</t>
    <phoneticPr fontId="4"/>
  </si>
  <si>
    <t>階級）別人口</t>
  </si>
  <si>
    <t xml:space="preserve">        １）千人未満は四捨五入しているため、総数と内訳の合計は必ずしも一致しない。</t>
    <rPh sb="10" eb="11">
      <t>セン</t>
    </rPh>
    <rPh sb="11" eb="12">
      <t>ニン</t>
    </rPh>
    <rPh sb="12" eb="14">
      <t>ミマン</t>
    </rPh>
    <rPh sb="15" eb="19">
      <t>シシャゴニュウ</t>
    </rPh>
    <rPh sb="26" eb="28">
      <t>ソウスウ</t>
    </rPh>
    <rPh sb="29" eb="31">
      <t>ウチワケ</t>
    </rPh>
    <phoneticPr fontId="4"/>
  </si>
  <si>
    <t xml:space="preserve">        ア）国勢調査結果(不詳補完値)である。</t>
    <rPh sb="17" eb="22">
      <t>フショウホカンチ</t>
    </rPh>
    <phoneticPr fontId="4"/>
  </si>
  <si>
    <t>10～14</t>
  </si>
  <si>
    <t>15～19</t>
  </si>
  <si>
    <t>20～24</t>
  </si>
  <si>
    <t>25～29</t>
  </si>
  <si>
    <t>30～34</t>
  </si>
  <si>
    <t>35～39</t>
  </si>
  <si>
    <t>40～44</t>
  </si>
  <si>
    <t>45～49</t>
  </si>
  <si>
    <t>50～54</t>
  </si>
  <si>
    <t>55～59</t>
  </si>
  <si>
    <t>60～64</t>
  </si>
  <si>
    <t>65～69</t>
  </si>
  <si>
    <t>70～74</t>
  </si>
  <si>
    <t>75～79</t>
  </si>
  <si>
    <t>80～84</t>
  </si>
  <si>
    <t>85歳以上</t>
    <phoneticPr fontId="4"/>
  </si>
  <si>
    <t>千人</t>
  </si>
  <si>
    <r>
      <t>ア)</t>
    </r>
    <r>
      <rPr>
        <sz val="11"/>
        <rFont val="ＭＳ 明朝"/>
        <family val="1"/>
        <charset val="128"/>
      </rPr>
      <t>令和２年</t>
    </r>
    <rPh sb="2" eb="4">
      <t>レイワ</t>
    </rPh>
    <rPh sb="5" eb="6">
      <t>ネン</t>
    </rPh>
    <phoneticPr fontId="4"/>
  </si>
  <si>
    <r>
      <t xml:space="preserve">　 </t>
    </r>
    <r>
      <rPr>
        <sz val="11"/>
        <color theme="0"/>
        <rFont val="ＭＳ 明朝"/>
        <family val="1"/>
        <charset val="128"/>
      </rPr>
      <t>令和</t>
    </r>
    <r>
      <rPr>
        <sz val="11"/>
        <rFont val="ＭＳ 明朝"/>
        <family val="1"/>
        <charset val="128"/>
      </rPr>
      <t>３</t>
    </r>
    <r>
      <rPr>
        <sz val="11"/>
        <color indexed="9"/>
        <rFont val="ＭＳ 明朝"/>
        <family val="1"/>
        <charset val="128"/>
      </rPr>
      <t>年</t>
    </r>
    <rPh sb="2" eb="4">
      <t>レイワ</t>
    </rPh>
    <rPh sb="5" eb="6">
      <t>ネン</t>
    </rPh>
    <phoneticPr fontId="4"/>
  </si>
  <si>
    <r>
      <t>　</t>
    </r>
    <r>
      <rPr>
        <sz val="11"/>
        <color theme="0"/>
        <rFont val="ＭＳ 明朝"/>
        <family val="1"/>
        <charset val="128"/>
      </rPr>
      <t xml:space="preserve"> 令和</t>
    </r>
    <r>
      <rPr>
        <sz val="11"/>
        <rFont val="ＭＳ 明朝"/>
        <family val="1"/>
        <charset val="128"/>
      </rPr>
      <t>４</t>
    </r>
    <r>
      <rPr>
        <sz val="11"/>
        <color theme="0"/>
        <rFont val="ＭＳ 明朝"/>
        <family val="1"/>
        <charset val="128"/>
      </rPr>
      <t>年</t>
    </r>
    <rPh sb="2" eb="4">
      <t>レイワ</t>
    </rPh>
    <rPh sb="5" eb="6">
      <t>ネン</t>
    </rPh>
    <phoneticPr fontId="4"/>
  </si>
  <si>
    <r>
      <t xml:space="preserve">　 </t>
    </r>
    <r>
      <rPr>
        <sz val="11"/>
        <color theme="0"/>
        <rFont val="ＭＳ 明朝"/>
        <family val="1"/>
        <charset val="128"/>
      </rPr>
      <t>令和</t>
    </r>
    <r>
      <rPr>
        <sz val="11"/>
        <rFont val="ＭＳ 明朝"/>
        <family val="1"/>
        <charset val="128"/>
      </rPr>
      <t>５</t>
    </r>
    <r>
      <rPr>
        <sz val="11"/>
        <color theme="0"/>
        <rFont val="ＭＳ 明朝"/>
        <family val="1"/>
        <charset val="128"/>
      </rPr>
      <t>年</t>
    </r>
    <rPh sb="2" eb="4">
      <t>レイワ</t>
    </rPh>
    <phoneticPr fontId="4"/>
  </si>
  <si>
    <t>　 令和６年</t>
    <rPh sb="2" eb="4">
      <t>レイワ</t>
    </rPh>
    <phoneticPr fontId="4"/>
  </si>
  <si>
    <t xml:space="preserve">  資料 総務省統計局「国勢調査結果　不詳補完値」 </t>
    <rPh sb="16" eb="18">
      <t>ケッカ</t>
    </rPh>
    <rPh sb="19" eb="24">
      <t>フショウホカンチ</t>
    </rPh>
    <phoneticPr fontId="4"/>
  </si>
  <si>
    <t>、｢人口推計」</t>
    <phoneticPr fontId="1"/>
  </si>
  <si>
    <t xml:space="preserve">         ３－１５</t>
    <phoneticPr fontId="4"/>
  </si>
  <si>
    <t>５歳階級別、配偶関係別１５歳以上人口</t>
    <rPh sb="1" eb="2">
      <t>サイ</t>
    </rPh>
    <rPh sb="4" eb="5">
      <t>ベツ</t>
    </rPh>
    <phoneticPr fontId="4"/>
  </si>
  <si>
    <r>
      <t>（各年10月１</t>
    </r>
    <r>
      <rPr>
        <sz val="11"/>
        <rFont val="ＭＳ 明朝"/>
        <family val="1"/>
        <charset val="128"/>
      </rPr>
      <t>日現在）</t>
    </r>
    <phoneticPr fontId="4"/>
  </si>
  <si>
    <t>年齢
（５歳階級）</t>
    <phoneticPr fontId="4"/>
  </si>
  <si>
    <t>未婚</t>
    <phoneticPr fontId="4"/>
  </si>
  <si>
    <t>有配偶</t>
    <phoneticPr fontId="4"/>
  </si>
  <si>
    <t>死別</t>
    <phoneticPr fontId="4"/>
  </si>
  <si>
    <t>離別</t>
    <phoneticPr fontId="4"/>
  </si>
  <si>
    <t>15～19歳</t>
  </si>
  <si>
    <t>20～24歳</t>
  </si>
  <si>
    <t>25～29歳</t>
  </si>
  <si>
    <t>30～34歳</t>
  </si>
  <si>
    <t>35～39歳</t>
  </si>
  <si>
    <t>40～44歳</t>
  </si>
  <si>
    <t>45～49歳</t>
  </si>
  <si>
    <t>50～54歳</t>
  </si>
  <si>
    <t>55～59歳</t>
  </si>
  <si>
    <t>60～64歳</t>
  </si>
  <si>
    <t>65～69歳</t>
  </si>
  <si>
    <t>70～74歳</t>
  </si>
  <si>
    <t>75～79歳</t>
  </si>
  <si>
    <t>80～84歳</t>
  </si>
  <si>
    <t>85歳以上</t>
  </si>
  <si>
    <t xml:space="preserve">         ３－１７</t>
    <phoneticPr fontId="4"/>
  </si>
  <si>
    <t>年齢階級、在学か否かの別・最終卒業学校の種類別</t>
    <phoneticPr fontId="4"/>
  </si>
  <si>
    <t>１５歳以上人口</t>
    <phoneticPr fontId="4"/>
  </si>
  <si>
    <t xml:space="preserve">        １）学校の種類｢不詳｣を含むため、総数と内訳の合計とは必ずしも一致しない。</t>
    <rPh sb="25" eb="27">
      <t>ソウスウ</t>
    </rPh>
    <rPh sb="28" eb="30">
      <t>ウチワケ</t>
    </rPh>
    <rPh sb="31" eb="33">
      <t>ゴウケイ</t>
    </rPh>
    <rPh sb="35" eb="36">
      <t>カナラ</t>
    </rPh>
    <rPh sb="39" eb="41">
      <t>イッチ</t>
    </rPh>
    <phoneticPr fontId="4"/>
  </si>
  <si>
    <t xml:space="preserve">        ア）在学か否かの別「不詳」及び最終卒業学校の種類「不詳」を含む。</t>
  </si>
  <si>
    <t>男女・年齢
（５歳階級）</t>
    <phoneticPr fontId="4"/>
  </si>
  <si>
    <t>卒業者</t>
    <phoneticPr fontId="4"/>
  </si>
  <si>
    <t>在学者</t>
    <rPh sb="0" eb="1">
      <t>ザイ</t>
    </rPh>
    <rPh sb="1" eb="2">
      <t>ガク</t>
    </rPh>
    <rPh sb="2" eb="3">
      <t>シャ</t>
    </rPh>
    <phoneticPr fontId="4"/>
  </si>
  <si>
    <r>
      <t>未就</t>
    </r>
    <r>
      <rPr>
        <sz val="11"/>
        <rFont val="ＭＳ 明朝"/>
        <family val="1"/>
        <charset val="128"/>
      </rPr>
      <t>学</t>
    </r>
    <r>
      <rPr>
        <sz val="11"/>
        <rFont val="ＭＳ 明朝"/>
        <family val="1"/>
        <charset val="128"/>
      </rPr>
      <t>者　</t>
    </r>
    <rPh sb="0" eb="1">
      <t>ミ</t>
    </rPh>
    <rPh sb="1" eb="2">
      <t>ジュ</t>
    </rPh>
    <rPh sb="2" eb="3">
      <t>ガク</t>
    </rPh>
    <rPh sb="3" eb="4">
      <t>モノ</t>
    </rPh>
    <phoneticPr fontId="4"/>
  </si>
  <si>
    <r>
      <t>ア）総</t>
    </r>
    <r>
      <rPr>
        <sz val="11"/>
        <rFont val="ＭＳ 明朝"/>
        <family val="1"/>
        <charset val="128"/>
      </rPr>
      <t>数</t>
    </r>
    <phoneticPr fontId="4"/>
  </si>
  <si>
    <t>小学校・
中学校</t>
    <rPh sb="0" eb="3">
      <t>ショウガッコウ</t>
    </rPh>
    <rPh sb="5" eb="6">
      <t>ナカ</t>
    </rPh>
    <rPh sb="7" eb="8">
      <t>コウ</t>
    </rPh>
    <phoneticPr fontId="4"/>
  </si>
  <si>
    <t>高校・旧中</t>
  </si>
  <si>
    <t>短大・高専</t>
  </si>
  <si>
    <t>大学・大学院</t>
    <rPh sb="0" eb="2">
      <t>ダイガク</t>
    </rPh>
    <rPh sb="3" eb="6">
      <t>ダイガクイン</t>
    </rPh>
    <phoneticPr fontId="4"/>
  </si>
  <si>
    <t>男性</t>
    <rPh sb="1" eb="2">
      <t>セイ</t>
    </rPh>
    <phoneticPr fontId="4"/>
  </si>
  <si>
    <t>女性</t>
    <rPh sb="1" eb="2">
      <t>セイ</t>
    </rPh>
    <phoneticPr fontId="4"/>
  </si>
  <si>
    <t>65歳以上</t>
  </si>
  <si>
    <t xml:space="preserve">         ３－１８</t>
    <phoneticPr fontId="4"/>
  </si>
  <si>
    <t>国籍別在留外国人人口</t>
    <phoneticPr fontId="4"/>
  </si>
  <si>
    <t>(各年末現在)</t>
  </si>
  <si>
    <t>年次</t>
    <rPh sb="0" eb="2">
      <t>ネンジ</t>
    </rPh>
    <phoneticPr fontId="4"/>
  </si>
  <si>
    <t>韓国</t>
    <rPh sb="0" eb="2">
      <t>カンコク</t>
    </rPh>
    <phoneticPr fontId="1"/>
  </si>
  <si>
    <t>中国</t>
    <rPh sb="0" eb="2">
      <t>チュウゴク</t>
    </rPh>
    <phoneticPr fontId="1"/>
  </si>
  <si>
    <t>ベトナム</t>
    <phoneticPr fontId="4"/>
  </si>
  <si>
    <t>ネパール</t>
    <phoneticPr fontId="4"/>
  </si>
  <si>
    <t>フィリ
ピン</t>
    <phoneticPr fontId="1"/>
  </si>
  <si>
    <t>インド
ネシア</t>
    <phoneticPr fontId="4"/>
  </si>
  <si>
    <t>ミャン
マー</t>
    <phoneticPr fontId="1"/>
  </si>
  <si>
    <t>台湾</t>
    <rPh sb="0" eb="2">
      <t>タイワン</t>
    </rPh>
    <phoneticPr fontId="1"/>
  </si>
  <si>
    <t>米国</t>
    <phoneticPr fontId="4"/>
  </si>
  <si>
    <t>朝鮮</t>
    <rPh sb="0" eb="2">
      <t>チョウセン</t>
    </rPh>
    <phoneticPr fontId="1"/>
  </si>
  <si>
    <t>タイ</t>
  </si>
  <si>
    <t>ブラジル</t>
    <phoneticPr fontId="4"/>
  </si>
  <si>
    <r>
      <rPr>
        <sz val="11"/>
        <rFont val="ＭＳ 明朝"/>
        <family val="1"/>
        <charset val="128"/>
      </rPr>
      <t>令和２年</t>
    </r>
    <rPh sb="0" eb="2">
      <t>レイワ</t>
    </rPh>
    <phoneticPr fontId="4"/>
  </si>
  <si>
    <r>
      <rPr>
        <sz val="11"/>
        <color theme="0"/>
        <rFont val="ＭＳ 明朝"/>
        <family val="1"/>
        <charset val="128"/>
      </rPr>
      <t>令和</t>
    </r>
    <r>
      <rPr>
        <sz val="11"/>
        <rFont val="ＭＳ 明朝"/>
        <family val="1"/>
        <charset val="128"/>
      </rPr>
      <t>３</t>
    </r>
    <r>
      <rPr>
        <sz val="11"/>
        <color indexed="9"/>
        <rFont val="ＭＳ 明朝"/>
        <family val="1"/>
        <charset val="128"/>
      </rPr>
      <t>年</t>
    </r>
    <rPh sb="0" eb="2">
      <t>レイワ</t>
    </rPh>
    <phoneticPr fontId="4"/>
  </si>
  <si>
    <t>スリ
ランカ</t>
    <phoneticPr fontId="1"/>
  </si>
  <si>
    <t>バングラデシュ</t>
    <phoneticPr fontId="1"/>
  </si>
  <si>
    <t>インド</t>
  </si>
  <si>
    <t>ペルー</t>
  </si>
  <si>
    <t>英国</t>
    <phoneticPr fontId="4"/>
  </si>
  <si>
    <t>フランス</t>
    <phoneticPr fontId="1"/>
  </si>
  <si>
    <t>パキス
タン</t>
    <phoneticPr fontId="4"/>
  </si>
  <si>
    <t>カン
ボジア</t>
    <phoneticPr fontId="1"/>
  </si>
  <si>
    <t>オースト
ラリア</t>
    <phoneticPr fontId="4"/>
  </si>
  <si>
    <t>カナダ</t>
    <phoneticPr fontId="4"/>
  </si>
  <si>
    <t>モンゴル</t>
    <phoneticPr fontId="1"/>
  </si>
  <si>
    <t>マレー
シア</t>
    <phoneticPr fontId="1"/>
  </si>
  <si>
    <t>その他</t>
  </si>
  <si>
    <t>　資料　法務省「在留外国人統計(旧登録外国人統計)」</t>
    <rPh sb="4" eb="7">
      <t>ホウムショウ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</si>
</sst>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176" formatCode="#\ ##0.00"/>
    <numFmt numFmtId="177" formatCode="#\ ###\ ##0"/>
    <numFmt numFmtId="178" formatCode="#,##0.00;&quot;△ &quot;#,##0.00"/>
    <numFmt numFmtId="179" formatCode="#,##0;&quot;△ &quot;#,##0"/>
    <numFmt numFmtId="180" formatCode="0.000_ "/>
    <numFmt numFmtId="181" formatCode="#,##0_ "/>
    <numFmt numFmtId="182" formatCode="#\ ###\ ##0;[Red]&quot;△&quot;\ #\ ###"/>
    <numFmt numFmtId="183" formatCode="#,##0.00;[Red]&quot;△&quot;\ #,##0.00"/>
    <numFmt numFmtId="184" formatCode="#,##0;[Red]&quot;△&quot;#,##0"/>
    <numFmt numFmtId="185" formatCode="#,##0.00;[Red]&quot;△&quot;#,##0.00"/>
    <numFmt numFmtId="186" formatCode="\ \ ;[Red]&quot;△&quot;\ .\ ;###########################################################################################"/>
    <numFmt numFmtId="187" formatCode="#,##0.00;[Red]&quot;△&quot;#,##0.00;0.00"/>
    <numFmt numFmtId="188" formatCode="#,##0.00;&quot;△&quot;#,##0.00;0.00"/>
    <numFmt numFmtId="189" formatCode="#\ ##0;&quot;△&quot;#\ ##0"/>
    <numFmt numFmtId="190" formatCode="0.00;&quot;△ &quot;0.00"/>
    <numFmt numFmtId="191" formatCode="#\ ##0;&quot;△&quot;#\ ##0;&quot;-&quot;"/>
    <numFmt numFmtId="192" formatCode="#,##0.0;&quot;△ &quot;#,##0.0"/>
    <numFmt numFmtId="193" formatCode="0.0;&quot;△ &quot;0.0"/>
    <numFmt numFmtId="194" formatCode="#,##0.0;[Red]&quot;△&quot;#,##0.0"/>
    <numFmt numFmtId="195" formatCode="#,##0.0;[Red]\-#,##0.0"/>
    <numFmt numFmtId="196" formatCode="#,##0;;&quot;-&quot;"/>
    <numFmt numFmtId="197" formatCode="#,##0;&quot;△ &quot;#,##0;\-"/>
    <numFmt numFmtId="198" formatCode="#\ ###\ ##0;;&quot;－&quot;"/>
    <numFmt numFmtId="199" formatCode="0.00_);[Red]\(0.00\)"/>
    <numFmt numFmtId="200" formatCode="0.00_ "/>
    <numFmt numFmtId="201" formatCode="#,##0;[Red]&quot;△&quot;#,##0;&quot;-&quot;"/>
    <numFmt numFmtId="202" formatCode="#,##0.0;[Red]&quot;△&quot;#,##0.0;0.0"/>
    <numFmt numFmtId="203" formatCode="#,##0.0_ "/>
    <numFmt numFmtId="204" formatCode="0.0_ "/>
    <numFmt numFmtId="205" formatCode="#,###,##0;&quot;△&quot;#,###,##0;"/>
    <numFmt numFmtId="206" formatCode="#,##0;[Red]&quot;△&quot;#,###;&quot;-&quot;"/>
    <numFmt numFmtId="207" formatCode="#,##0.0;[Red]&quot;△&quot;#,###.0;0.0"/>
    <numFmt numFmtId="208" formatCode="#\ ###\ ##0;[Red]&quot;△&quot;#\ ##0;0.0"/>
    <numFmt numFmtId="209" formatCode="#,###,##0.0;&quot;△&quot;#,###,##0.0;"/>
    <numFmt numFmtId="210" formatCode="#\ ##0;[Red]\-#\ ##0"/>
    <numFmt numFmtId="211" formatCode="0.00000"/>
    <numFmt numFmtId="212" formatCode="#0.00"/>
    <numFmt numFmtId="213" formatCode="#\ ##0;;&quot;-&quot;"/>
    <numFmt numFmtId="214" formatCode="#\ ##0;[Red]&quot;△&quot;#\ ##0;&quot;-&quot;"/>
    <numFmt numFmtId="215" formatCode="#,###,###,##0"/>
    <numFmt numFmtId="216" formatCode="###,###,###"/>
    <numFmt numFmtId="217" formatCode="###\ ###\ ###;&quot;△&quot;###\ ###\ ###;\-;@"/>
    <numFmt numFmtId="218" formatCode="#\ ##0;\-#\ ##0"/>
  </numFmts>
  <fonts count="58">
    <font>
      <sz val="11"/>
      <name val="ＭＳ 明朝"/>
      <family val="1"/>
      <charset val="128"/>
    </font>
    <font>
      <sz val="6"/>
      <name val="ＭＳ 明朝"/>
      <family val="1"/>
      <charset val="128"/>
    </font>
    <font>
      <sz val="6"/>
      <name val="ＭＳ Ｐゴシック"/>
      <family val="3"/>
      <charset val="128"/>
    </font>
    <font>
      <sz val="16"/>
      <name val="ＭＳ 明朝"/>
      <family val="1"/>
      <charset val="128"/>
    </font>
    <font>
      <sz val="6"/>
      <name val="ＭＳ Ｐ明朝"/>
      <family val="1"/>
      <charset val="128"/>
    </font>
    <font>
      <sz val="20"/>
      <name val="ＭＳ 明朝"/>
      <family val="1"/>
      <charset val="128"/>
    </font>
    <font>
      <sz val="10"/>
      <name val="ＭＳ 明朝"/>
      <family val="1"/>
      <charset val="128"/>
    </font>
    <font>
      <sz val="10"/>
      <color theme="1"/>
      <name val="ＭＳ 明朝"/>
      <family val="1"/>
      <charset val="128"/>
    </font>
    <font>
      <vertAlign val="superscript"/>
      <sz val="11"/>
      <name val="ＭＳ 明朝"/>
      <family val="1"/>
      <charset val="128"/>
    </font>
    <font>
      <sz val="11"/>
      <color rgb="FFFF0000"/>
      <name val="ＭＳ 明朝"/>
      <family val="1"/>
      <charset val="128"/>
    </font>
    <font>
      <sz val="8"/>
      <name val="ＭＳ 明朝"/>
      <family val="1"/>
      <charset val="128"/>
    </font>
    <font>
      <sz val="11"/>
      <color theme="1"/>
      <name val="ＭＳ 明朝"/>
      <family val="1"/>
      <charset val="128"/>
    </font>
    <font>
      <sz val="11"/>
      <name val="ＭＳ ゴシック"/>
      <family val="3"/>
      <charset val="128"/>
    </font>
    <font>
      <sz val="11"/>
      <name val="¾©"/>
      <family val="1"/>
    </font>
    <font>
      <sz val="11"/>
      <name val="ＭＳ 明朝"/>
      <family val="1"/>
      <charset val="128"/>
    </font>
    <font>
      <sz val="14"/>
      <name val="ＭＳ 明朝"/>
      <family val="1"/>
      <charset val="128"/>
    </font>
    <font>
      <u/>
      <sz val="8.25"/>
      <color indexed="12"/>
      <name val="ＭＳ 明朝"/>
      <family val="1"/>
      <charset val="128"/>
    </font>
    <font>
      <u/>
      <sz val="11"/>
      <color indexed="12"/>
      <name val="ＭＳ 明朝"/>
      <family val="1"/>
      <charset val="128"/>
    </font>
    <font>
      <sz val="11"/>
      <color theme="1"/>
      <name val="ＭＳ ゴシック"/>
      <family val="3"/>
      <charset val="128"/>
    </font>
    <font>
      <u/>
      <sz val="11"/>
      <color theme="10"/>
      <name val="ＭＳ 明朝"/>
      <family val="1"/>
      <charset val="128"/>
    </font>
    <font>
      <sz val="12"/>
      <name val="ＭＳ 明朝"/>
      <family val="1"/>
      <charset val="128"/>
    </font>
    <font>
      <sz val="11"/>
      <name val="明朝"/>
      <family val="3"/>
      <charset val="128"/>
    </font>
    <font>
      <sz val="11"/>
      <name val="ＭＳ Ｐゴシック"/>
      <family val="3"/>
      <charset val="128"/>
    </font>
    <font>
      <sz val="12"/>
      <name val="ＭＳ ・団"/>
      <family val="1"/>
      <charset val="128"/>
    </font>
    <font>
      <sz val="9"/>
      <color indexed="8"/>
      <name val="ＭＳ 明朝"/>
      <family val="1"/>
      <charset val="128"/>
    </font>
    <font>
      <vertAlign val="superscript"/>
      <sz val="9"/>
      <color indexed="8"/>
      <name val="ＭＳ 明朝"/>
      <family val="1"/>
      <charset val="128"/>
    </font>
    <font>
      <sz val="20"/>
      <color theme="1"/>
      <name val="ＭＳ 明朝"/>
      <family val="1"/>
      <charset val="128"/>
    </font>
    <font>
      <sz val="16"/>
      <color theme="1"/>
      <name val="ＭＳ 明朝"/>
      <family val="1"/>
      <charset val="128"/>
    </font>
    <font>
      <sz val="12"/>
      <color indexed="8"/>
      <name val="ＭＳ 明朝"/>
      <family val="1"/>
      <charset val="128"/>
    </font>
    <font>
      <sz val="12"/>
      <color theme="1"/>
      <name val="ＭＳ 明朝"/>
      <family val="1"/>
      <charset val="128"/>
    </font>
    <font>
      <sz val="11"/>
      <color theme="0"/>
      <name val="ＭＳ 明朝"/>
      <family val="1"/>
      <charset val="128"/>
    </font>
    <font>
      <sz val="10"/>
      <color indexed="8"/>
      <name val="ＭＳ 明朝"/>
      <family val="1"/>
      <charset val="128"/>
    </font>
    <font>
      <sz val="9"/>
      <name val="ＭＳ ゴシック"/>
      <family val="3"/>
      <charset val="128"/>
    </font>
    <font>
      <sz val="9"/>
      <name val="ＭＳ 明朝"/>
      <family val="1"/>
      <charset val="128"/>
    </font>
    <font>
      <sz val="22"/>
      <name val="ＭＳ 明朝"/>
      <family val="1"/>
      <charset val="128"/>
    </font>
    <font>
      <sz val="18"/>
      <name val="ＭＳ 明朝"/>
      <family val="1"/>
      <charset val="128"/>
    </font>
    <font>
      <sz val="11"/>
      <color indexed="12"/>
      <name val="ＭＳ 明朝"/>
      <family val="1"/>
      <charset val="128"/>
    </font>
    <font>
      <sz val="11"/>
      <color indexed="9"/>
      <name val="ＭＳ 明朝"/>
      <family val="1"/>
      <charset val="128"/>
    </font>
    <font>
      <u/>
      <sz val="11"/>
      <color indexed="12"/>
      <name val="明朝"/>
      <family val="1"/>
      <charset val="128"/>
    </font>
    <font>
      <sz val="6"/>
      <name val="明朝"/>
      <family val="1"/>
      <charset val="128"/>
    </font>
    <font>
      <sz val="11"/>
      <color indexed="8"/>
      <name val="ＭＳ Ｐゴシック"/>
      <family val="3"/>
      <charset val="128"/>
    </font>
    <font>
      <sz val="10"/>
      <color theme="1"/>
      <name val="ＭＳゴシック"/>
      <family val="3"/>
      <charset val="128"/>
    </font>
    <font>
      <sz val="10"/>
      <color theme="0"/>
      <name val="ＭＳ 明朝"/>
      <family val="1"/>
      <charset val="128"/>
    </font>
    <font>
      <u/>
      <sz val="8.25"/>
      <color indexed="12"/>
      <name val="ＭＳ Ｐ明朝"/>
      <family val="1"/>
      <charset val="128"/>
    </font>
    <font>
      <u/>
      <sz val="11"/>
      <color theme="10"/>
      <name val="ＭＳ Ｐゴシック"/>
      <family val="3"/>
      <charset val="128"/>
    </font>
    <font>
      <sz val="11"/>
      <color theme="1"/>
      <name val="游ゴシック"/>
      <family val="3"/>
      <charset val="128"/>
      <scheme val="minor"/>
    </font>
    <font>
      <sz val="11"/>
      <name val="ＭＳ Ｐ明朝"/>
      <family val="1"/>
      <charset val="128"/>
    </font>
    <font>
      <sz val="10"/>
      <color rgb="FFFF0000"/>
      <name val="ＭＳ 明朝"/>
      <family val="1"/>
      <charset val="128"/>
    </font>
    <font>
      <sz val="11"/>
      <color theme="10"/>
      <name val="ＭＳ 明朝"/>
      <family val="1"/>
      <charset val="128"/>
    </font>
    <font>
      <sz val="11"/>
      <color indexed="8"/>
      <name val="ＭＳ 明朝"/>
      <family val="1"/>
      <charset val="128"/>
    </font>
    <font>
      <sz val="9"/>
      <color theme="1"/>
      <name val="ＭＳ 明朝"/>
      <family val="1"/>
      <charset val="128"/>
    </font>
    <font>
      <sz val="11"/>
      <color indexed="17"/>
      <name val="ＭＳ 明朝"/>
      <family val="1"/>
      <charset val="128"/>
    </font>
    <font>
      <sz val="9"/>
      <color indexed="17"/>
      <name val="ＭＳ 明朝"/>
      <family val="1"/>
      <charset val="128"/>
    </font>
    <font>
      <sz val="9"/>
      <color indexed="17"/>
      <name val="ＭＳ ゴシック"/>
      <family val="3"/>
      <charset val="128"/>
    </font>
    <font>
      <sz val="11"/>
      <color rgb="FFFFFFFF"/>
      <name val="ＭＳ 明朝"/>
      <family val="1"/>
      <charset val="128"/>
    </font>
    <font>
      <sz val="11"/>
      <color rgb="FF000000"/>
      <name val="ＭＳ 明朝"/>
      <family val="1"/>
      <charset val="128"/>
    </font>
    <font>
      <sz val="9"/>
      <color theme="10"/>
      <name val="ＭＳ 明朝"/>
      <family val="1"/>
      <charset val="128"/>
    </font>
    <font>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36">
    <xf numFmtId="176" fontId="0" fillId="0" borderId="0"/>
    <xf numFmtId="38" fontId="13" fillId="0" borderId="0" applyFont="0" applyFill="0" applyBorder="0" applyAlignment="0" applyProtection="0"/>
    <xf numFmtId="0" fontId="14" fillId="0" borderId="0"/>
    <xf numFmtId="0" fontId="16" fillId="0" borderId="0" applyNumberFormat="0" applyFill="0" applyBorder="0" applyAlignment="0" applyProtection="0">
      <alignment vertical="top"/>
      <protection locked="0"/>
    </xf>
    <xf numFmtId="0" fontId="14" fillId="0" borderId="0"/>
    <xf numFmtId="0" fontId="19" fillId="0" borderId="0" applyNumberFormat="0" applyFill="0" applyBorder="0" applyAlignment="0" applyProtection="0"/>
    <xf numFmtId="38" fontId="21" fillId="0" borderId="0" applyFont="0" applyFill="0" applyBorder="0" applyAlignment="0" applyProtection="0"/>
    <xf numFmtId="0" fontId="22" fillId="0" borderId="0"/>
    <xf numFmtId="38" fontId="14" fillId="0" borderId="0" applyFont="0" applyFill="0" applyBorder="0" applyAlignment="0" applyProtection="0"/>
    <xf numFmtId="0" fontId="23" fillId="0" borderId="0"/>
    <xf numFmtId="0" fontId="14" fillId="0" borderId="0"/>
    <xf numFmtId="0" fontId="17" fillId="0" borderId="0" applyNumberFormat="0" applyFill="0" applyBorder="0" applyAlignment="0" applyProtection="0">
      <alignment vertical="top"/>
      <protection locked="0"/>
    </xf>
    <xf numFmtId="0" fontId="14" fillId="0" borderId="0"/>
    <xf numFmtId="0" fontId="14" fillId="0" borderId="0"/>
    <xf numFmtId="0" fontId="38" fillId="0" borderId="0" applyNumberFormat="0" applyFill="0" applyBorder="0" applyAlignment="0" applyProtection="0">
      <alignment vertical="top"/>
      <protection locked="0"/>
    </xf>
    <xf numFmtId="0" fontId="22" fillId="0" borderId="0"/>
    <xf numFmtId="38" fontId="14" fillId="0" borderId="0" applyFont="0" applyFill="0" applyBorder="0" applyAlignment="0" applyProtection="0">
      <alignment vertical="center"/>
    </xf>
    <xf numFmtId="0" fontId="14" fillId="0" borderId="0"/>
    <xf numFmtId="0" fontId="16" fillId="0" borderId="0" applyNumberFormat="0" applyFill="0" applyBorder="0" applyAlignment="0" applyProtection="0">
      <alignment vertical="top"/>
      <protection locked="0"/>
    </xf>
    <xf numFmtId="0" fontId="14" fillId="0" borderId="0"/>
    <xf numFmtId="0" fontId="14" fillId="0" borderId="0"/>
    <xf numFmtId="210" fontId="14" fillId="0" borderId="0"/>
    <xf numFmtId="0" fontId="43" fillId="0" borderId="0" applyNumberFormat="0" applyFill="0" applyBorder="0" applyAlignment="0" applyProtection="0">
      <alignment vertical="top"/>
      <protection locked="0"/>
    </xf>
    <xf numFmtId="38" fontId="22" fillId="0" borderId="0" applyFont="0" applyFill="0" applyBorder="0" applyAlignment="0" applyProtection="0">
      <alignment vertical="center"/>
    </xf>
    <xf numFmtId="0" fontId="44" fillId="0" borderId="0" applyNumberFormat="0" applyFill="0" applyBorder="0" applyAlignment="0" applyProtection="0">
      <alignment vertical="center"/>
    </xf>
    <xf numFmtId="0" fontId="22" fillId="0" borderId="0">
      <alignment vertical="center"/>
    </xf>
    <xf numFmtId="0" fontId="14" fillId="0" borderId="0"/>
    <xf numFmtId="38" fontId="45" fillId="0" borderId="0" applyFont="0" applyFill="0" applyBorder="0" applyAlignment="0" applyProtection="0">
      <alignment vertical="center"/>
    </xf>
    <xf numFmtId="0" fontId="14" fillId="0" borderId="0"/>
    <xf numFmtId="0" fontId="14" fillId="0" borderId="0"/>
    <xf numFmtId="0" fontId="14" fillId="0" borderId="0"/>
    <xf numFmtId="0" fontId="14" fillId="0" borderId="0"/>
    <xf numFmtId="38" fontId="22" fillId="0" borderId="0" applyFont="0" applyFill="0" applyBorder="0" applyAlignment="0" applyProtection="0"/>
    <xf numFmtId="0" fontId="14" fillId="0" borderId="0"/>
    <xf numFmtId="0" fontId="14" fillId="0" borderId="0"/>
    <xf numFmtId="0" fontId="14" fillId="0" borderId="0"/>
  </cellStyleXfs>
  <cellXfs count="1466">
    <xf numFmtId="176" fontId="0" fillId="0" borderId="0" xfId="0"/>
    <xf numFmtId="177" fontId="14" fillId="0" borderId="0" xfId="2" applyNumberFormat="1" applyFont="1"/>
    <xf numFmtId="177" fontId="6" fillId="0" borderId="0" xfId="2" applyNumberFormat="1" applyFont="1"/>
    <xf numFmtId="177" fontId="14" fillId="0" borderId="0" xfId="2" applyNumberFormat="1" applyFont="1" applyAlignment="1">
      <alignment vertical="top"/>
    </xf>
    <xf numFmtId="177" fontId="14" fillId="0" borderId="0" xfId="2" applyNumberFormat="1" applyFont="1" applyAlignment="1">
      <alignment horizontal="right" vertical="top"/>
    </xf>
    <xf numFmtId="184" fontId="14" fillId="0" borderId="0" xfId="2" applyNumberFormat="1" applyFont="1" applyFill="1"/>
    <xf numFmtId="184" fontId="14" fillId="0" borderId="0" xfId="2" applyNumberFormat="1" applyFont="1" applyFill="1" applyAlignment="1">
      <alignment vertical="top"/>
    </xf>
    <xf numFmtId="177" fontId="14" fillId="0" borderId="0" xfId="10" applyNumberFormat="1" applyFont="1"/>
    <xf numFmtId="4" fontId="14" fillId="0" borderId="0" xfId="10" applyNumberFormat="1" applyFont="1"/>
    <xf numFmtId="177" fontId="14" fillId="0" borderId="0" xfId="10" applyNumberFormat="1" applyFont="1" applyAlignment="1">
      <alignment vertical="top"/>
    </xf>
    <xf numFmtId="177" fontId="14" fillId="0" borderId="0" xfId="10" applyNumberFormat="1" applyFont="1" applyAlignment="1">
      <alignment horizontal="right" vertical="top"/>
    </xf>
    <xf numFmtId="177" fontId="14" fillId="0" borderId="0" xfId="10" applyNumberFormat="1" applyFont="1" applyAlignment="1">
      <alignment vertical="center"/>
    </xf>
    <xf numFmtId="184" fontId="14" fillId="0" borderId="0" xfId="2" applyNumberFormat="1" applyFont="1" applyFill="1" applyAlignment="1">
      <alignment vertical="center"/>
    </xf>
    <xf numFmtId="195" fontId="12" fillId="0" borderId="0" xfId="6" applyNumberFormat="1" applyFont="1" applyFill="1" applyBorder="1" applyAlignment="1">
      <alignment horizontal="right" vertical="center"/>
    </xf>
    <xf numFmtId="184" fontId="6" fillId="0" borderId="0" xfId="2" applyNumberFormat="1" applyFont="1" applyFill="1" applyAlignment="1">
      <alignment vertical="top"/>
    </xf>
    <xf numFmtId="177" fontId="12" fillId="0" borderId="0" xfId="2" applyNumberFormat="1" applyFont="1"/>
    <xf numFmtId="177" fontId="0" fillId="0" borderId="0" xfId="2" applyNumberFormat="1" applyFont="1"/>
    <xf numFmtId="177" fontId="14" fillId="0" borderId="0" xfId="2" applyNumberFormat="1" applyFont="1" applyAlignment="1">
      <alignment horizontal="center" vertical="center"/>
    </xf>
    <xf numFmtId="177" fontId="14" fillId="0" borderId="0" xfId="12" applyNumberFormat="1" applyFont="1"/>
    <xf numFmtId="177" fontId="14" fillId="0" borderId="0" xfId="12" applyNumberFormat="1" applyFont="1" applyFill="1"/>
    <xf numFmtId="0" fontId="14" fillId="0" borderId="0" xfId="12" applyFill="1"/>
    <xf numFmtId="177" fontId="36" fillId="0" borderId="0" xfId="11" applyNumberFormat="1" applyFont="1" applyFill="1" applyAlignment="1" applyProtection="1">
      <alignment horizontal="left"/>
    </xf>
    <xf numFmtId="177" fontId="12" fillId="0" borderId="0" xfId="12" applyNumberFormat="1" applyFont="1"/>
    <xf numFmtId="177" fontId="0" fillId="0" borderId="0" xfId="12" applyNumberFormat="1" applyFont="1"/>
    <xf numFmtId="177" fontId="14" fillId="0" borderId="0" xfId="12" applyNumberFormat="1" applyFont="1" applyAlignment="1">
      <alignment horizontal="right" vertical="top"/>
    </xf>
    <xf numFmtId="177" fontId="14" fillId="0" borderId="0" xfId="12" applyNumberFormat="1" applyFont="1" applyAlignment="1">
      <alignment horizontal="center" vertical="center"/>
    </xf>
    <xf numFmtId="177" fontId="14" fillId="0" borderId="0" xfId="12" applyNumberFormat="1" applyFont="1" applyAlignment="1">
      <alignment vertical="center"/>
    </xf>
    <xf numFmtId="177" fontId="14" fillId="0" borderId="0" xfId="12" applyNumberFormat="1" applyFont="1" applyAlignment="1">
      <alignment vertical="top"/>
    </xf>
    <xf numFmtId="196" fontId="14" fillId="0" borderId="0" xfId="13" applyNumberFormat="1" applyFont="1"/>
    <xf numFmtId="0" fontId="14" fillId="0" borderId="0" xfId="13"/>
    <xf numFmtId="196" fontId="12" fillId="0" borderId="0" xfId="13" applyNumberFormat="1" applyFont="1"/>
    <xf numFmtId="196" fontId="14" fillId="0" borderId="0" xfId="13" applyNumberFormat="1" applyFont="1" applyAlignment="1">
      <alignment horizontal="center" vertical="top"/>
    </xf>
    <xf numFmtId="196" fontId="14" fillId="0" borderId="0" xfId="13" applyNumberFormat="1" applyFont="1" applyAlignment="1">
      <alignment horizontal="center"/>
    </xf>
    <xf numFmtId="196" fontId="14" fillId="0" borderId="0" xfId="13" applyNumberFormat="1" applyFont="1" applyAlignment="1">
      <alignment vertical="center"/>
    </xf>
    <xf numFmtId="196" fontId="14" fillId="0" borderId="0" xfId="13" applyNumberFormat="1" applyFont="1" applyAlignment="1">
      <alignment vertical="top"/>
    </xf>
    <xf numFmtId="38" fontId="0" fillId="0" borderId="0" xfId="16" applyFont="1" applyFill="1" applyAlignment="1">
      <alignment horizontal="right" vertical="center"/>
    </xf>
    <xf numFmtId="196" fontId="14" fillId="0" borderId="0" xfId="17" applyNumberFormat="1" applyFont="1" applyFill="1"/>
    <xf numFmtId="37" fontId="41" fillId="0" borderId="0" xfId="17" applyNumberFormat="1" applyFont="1" applyAlignment="1">
      <alignment horizontal="right" vertical="top"/>
    </xf>
    <xf numFmtId="199" fontId="14" fillId="0" borderId="0" xfId="17" applyNumberFormat="1" applyFont="1" applyFill="1"/>
    <xf numFmtId="200" fontId="14" fillId="0" borderId="0" xfId="17" applyNumberFormat="1" applyFont="1" applyFill="1"/>
    <xf numFmtId="0" fontId="14" fillId="0" borderId="0" xfId="17" applyFill="1"/>
    <xf numFmtId="196" fontId="12" fillId="0" borderId="0" xfId="17" applyNumberFormat="1" applyFont="1" applyFill="1"/>
    <xf numFmtId="196" fontId="14" fillId="0" borderId="0" xfId="17" applyNumberFormat="1" applyFont="1" applyFill="1" applyAlignment="1">
      <alignment horizontal="right" vertical="top"/>
    </xf>
    <xf numFmtId="196" fontId="14" fillId="0" borderId="0" xfId="17" applyNumberFormat="1" applyFont="1" applyFill="1" applyAlignment="1">
      <alignment vertical="top"/>
    </xf>
    <xf numFmtId="196" fontId="14" fillId="0" borderId="0" xfId="17" applyNumberFormat="1" applyFont="1" applyFill="1" applyAlignment="1">
      <alignment vertical="center"/>
    </xf>
    <xf numFmtId="177" fontId="14" fillId="0" borderId="0" xfId="17" applyNumberFormat="1" applyFont="1" applyFill="1"/>
    <xf numFmtId="177" fontId="14" fillId="0" borderId="0" xfId="17" applyNumberFormat="1" applyFont="1" applyFill="1" applyAlignment="1">
      <alignment vertical="top"/>
    </xf>
    <xf numFmtId="197" fontId="14" fillId="0" borderId="0" xfId="6" applyNumberFormat="1" applyFont="1" applyFill="1" applyAlignment="1">
      <alignment horizontal="right" vertical="center"/>
    </xf>
    <xf numFmtId="197" fontId="12" fillId="0" borderId="0" xfId="6" applyNumberFormat="1" applyFont="1" applyFill="1" applyAlignment="1">
      <alignment horizontal="right" vertical="center"/>
    </xf>
    <xf numFmtId="177" fontId="12" fillId="0" borderId="0" xfId="17" applyNumberFormat="1" applyFont="1" applyFill="1" applyAlignment="1">
      <alignment vertical="top"/>
    </xf>
    <xf numFmtId="177" fontId="14" fillId="0" borderId="0" xfId="17" applyNumberFormat="1" applyFont="1" applyFill="1" applyAlignment="1">
      <alignment horizontal="right" vertical="top"/>
    </xf>
    <xf numFmtId="177" fontId="14" fillId="0" borderId="0" xfId="17" applyNumberFormat="1" applyFont="1" applyFill="1" applyAlignment="1">
      <alignment horizontal="center" vertical="center"/>
    </xf>
    <xf numFmtId="3" fontId="14" fillId="0" borderId="0" xfId="21" applyNumberFormat="1" applyFont="1"/>
    <xf numFmtId="211" fontId="14" fillId="0" borderId="0" xfId="21" applyNumberFormat="1" applyFont="1"/>
    <xf numFmtId="212" fontId="14" fillId="0" borderId="0" xfId="21" applyNumberFormat="1" applyFont="1"/>
    <xf numFmtId="3" fontId="14" fillId="0" borderId="0" xfId="21" applyNumberFormat="1" applyFont="1" applyAlignment="1">
      <alignment vertical="center"/>
    </xf>
    <xf numFmtId="3" fontId="14" fillId="0" borderId="0" xfId="21" applyNumberFormat="1" applyFont="1" applyAlignment="1">
      <alignment vertical="top"/>
    </xf>
    <xf numFmtId="197" fontId="12" fillId="0" borderId="0" xfId="23" applyNumberFormat="1" applyFont="1" applyFill="1" applyBorder="1" applyAlignment="1">
      <alignment horizontal="right" vertical="center" wrapText="1"/>
    </xf>
    <xf numFmtId="197" fontId="12" fillId="0" borderId="18" xfId="23" applyNumberFormat="1" applyFont="1" applyFill="1" applyBorder="1" applyAlignment="1">
      <alignment horizontal="right" vertical="center" wrapText="1"/>
    </xf>
    <xf numFmtId="3" fontId="0" fillId="0" borderId="0" xfId="20" applyNumberFormat="1" applyFont="1"/>
    <xf numFmtId="3" fontId="0" fillId="0" borderId="0" xfId="20" applyNumberFormat="1" applyFont="1" applyAlignment="1">
      <alignment vertical="center"/>
    </xf>
    <xf numFmtId="3" fontId="14" fillId="0" borderId="0" xfId="27" applyNumberFormat="1" applyFont="1" applyFill="1" applyBorder="1" applyAlignment="1">
      <alignment horizontal="right" vertical="center"/>
    </xf>
    <xf numFmtId="216" fontId="14" fillId="0" borderId="0" xfId="27" applyNumberFormat="1" applyFont="1" applyFill="1" applyBorder="1" applyAlignment="1">
      <alignment horizontal="right" vertical="center"/>
    </xf>
    <xf numFmtId="3" fontId="12" fillId="0" borderId="0" xfId="20" applyNumberFormat="1" applyFont="1"/>
    <xf numFmtId="3" fontId="0" fillId="0" borderId="0" xfId="20" applyNumberFormat="1" applyFont="1" applyAlignment="1">
      <alignment horizontal="right" vertical="top"/>
    </xf>
    <xf numFmtId="217" fontId="6" fillId="0" borderId="0" xfId="20" applyNumberFormat="1" applyFont="1" applyFill="1" applyAlignment="1">
      <alignment vertical="top"/>
    </xf>
    <xf numFmtId="177" fontId="0" fillId="0" borderId="0" xfId="0" applyNumberFormat="1"/>
    <xf numFmtId="4" fontId="0" fillId="0" borderId="0" xfId="0" applyNumberFormat="1"/>
    <xf numFmtId="177" fontId="0" fillId="0" borderId="0" xfId="0" applyNumberFormat="1" applyAlignment="1">
      <alignment horizontal="right"/>
    </xf>
    <xf numFmtId="3" fontId="3" fillId="0" borderId="0" xfId="0" applyNumberFormat="1" applyFont="1" applyAlignment="1">
      <alignment horizontal="left" vertical="center"/>
    </xf>
    <xf numFmtId="177" fontId="5" fillId="0" borderId="0" xfId="0" applyNumberFormat="1" applyFont="1" applyAlignment="1">
      <alignment horizontal="left"/>
    </xf>
    <xf numFmtId="177" fontId="0" fillId="0" borderId="0" xfId="0" applyNumberFormat="1" applyAlignment="1">
      <alignment horizontal="left"/>
    </xf>
    <xf numFmtId="177" fontId="0" fillId="0" borderId="0" xfId="0" quotePrefix="1" applyNumberFormat="1" applyAlignment="1">
      <alignment horizontal="left"/>
    </xf>
    <xf numFmtId="177" fontId="6" fillId="0" borderId="0" xfId="0" applyNumberFormat="1" applyFont="1" applyAlignment="1">
      <alignment horizontal="left" vertical="center"/>
    </xf>
    <xf numFmtId="176" fontId="6" fillId="0" borderId="0" xfId="0" applyFont="1" applyAlignment="1">
      <alignment horizontal="left" vertical="center"/>
    </xf>
    <xf numFmtId="176" fontId="6" fillId="0" borderId="0" xfId="0" quotePrefix="1" applyFont="1" applyAlignment="1">
      <alignment horizontal="left" vertical="center"/>
    </xf>
    <xf numFmtId="177" fontId="0" fillId="0" borderId="0" xfId="0" applyNumberFormat="1" applyAlignment="1">
      <alignment vertical="center"/>
    </xf>
    <xf numFmtId="177" fontId="0" fillId="0" borderId="12" xfId="0" applyNumberFormat="1" applyBorder="1" applyAlignment="1">
      <alignment horizontal="distributed" vertical="center"/>
    </xf>
    <xf numFmtId="177" fontId="0" fillId="0" borderId="10" xfId="0" applyNumberFormat="1" applyBorder="1" applyAlignment="1">
      <alignment horizontal="distributed" vertical="center"/>
    </xf>
    <xf numFmtId="177" fontId="0" fillId="0" borderId="14" xfId="0" applyNumberFormat="1" applyBorder="1" applyAlignment="1">
      <alignment horizontal="distributed" vertical="center"/>
    </xf>
    <xf numFmtId="177" fontId="0" fillId="0" borderId="15" xfId="0" applyNumberFormat="1" applyBorder="1" applyAlignment="1">
      <alignment horizontal="right" vertical="top"/>
    </xf>
    <xf numFmtId="177" fontId="0" fillId="0" borderId="12" xfId="0" applyNumberFormat="1" applyBorder="1" applyAlignment="1">
      <alignment horizontal="right" vertical="top"/>
    </xf>
    <xf numFmtId="177" fontId="0" fillId="0" borderId="16" xfId="0" applyNumberFormat="1" applyBorder="1" applyAlignment="1">
      <alignment horizontal="right" vertical="top"/>
    </xf>
    <xf numFmtId="177" fontId="0" fillId="0" borderId="17" xfId="0" applyNumberFormat="1" applyBorder="1" applyAlignment="1">
      <alignment horizontal="right" vertical="top"/>
    </xf>
    <xf numFmtId="177" fontId="0" fillId="0" borderId="0" xfId="0" applyNumberFormat="1" applyAlignment="1">
      <alignment horizontal="right" vertical="top"/>
    </xf>
    <xf numFmtId="177" fontId="0" fillId="0" borderId="17" xfId="0" quotePrefix="1" applyNumberFormat="1" applyBorder="1" applyAlignment="1">
      <alignment horizontal="left" vertical="center"/>
    </xf>
    <xf numFmtId="178" fontId="0" fillId="0" borderId="0" xfId="0" quotePrefix="1" applyNumberFormat="1" applyAlignment="1">
      <alignment horizontal="right" vertical="center"/>
    </xf>
    <xf numFmtId="179" fontId="0" fillId="0" borderId="0" xfId="0" quotePrefix="1" applyNumberFormat="1" applyAlignment="1">
      <alignment horizontal="right" vertical="center"/>
    </xf>
    <xf numFmtId="177" fontId="0" fillId="0" borderId="0" xfId="0" quotePrefix="1" applyNumberFormat="1" applyAlignment="1">
      <alignment horizontal="right" vertical="center"/>
    </xf>
    <xf numFmtId="179" fontId="0" fillId="0" borderId="0" xfId="0" applyNumberFormat="1" applyAlignment="1">
      <alignment horizontal="right" vertical="center"/>
    </xf>
    <xf numFmtId="177" fontId="0" fillId="0" borderId="0" xfId="0" applyNumberFormat="1" applyAlignment="1">
      <alignment horizontal="right" vertical="center"/>
    </xf>
    <xf numFmtId="178" fontId="0" fillId="0" borderId="0" xfId="0" applyNumberFormat="1" applyAlignment="1">
      <alignment horizontal="right" vertical="center"/>
    </xf>
    <xf numFmtId="178" fontId="0" fillId="0" borderId="18" xfId="0" applyNumberFormat="1" applyBorder="1" applyAlignment="1">
      <alignment horizontal="right" vertical="center"/>
    </xf>
    <xf numFmtId="178" fontId="0" fillId="0" borderId="18" xfId="0" quotePrefix="1" applyNumberFormat="1" applyBorder="1" applyAlignment="1">
      <alignment horizontal="right" vertical="center"/>
    </xf>
    <xf numFmtId="177" fontId="0" fillId="0" borderId="17" xfId="0" quotePrefix="1" applyNumberFormat="1" applyBorder="1" applyAlignment="1">
      <alignment horizontal="left" vertical="center" wrapText="1"/>
    </xf>
    <xf numFmtId="177" fontId="11" fillId="0" borderId="17" xfId="0" quotePrefix="1" applyNumberFormat="1" applyFont="1" applyBorder="1" applyAlignment="1">
      <alignment horizontal="left" vertical="center"/>
    </xf>
    <xf numFmtId="178" fontId="0" fillId="0" borderId="18" xfId="0" quotePrefix="1" applyNumberFormat="1" applyBorder="1" applyAlignment="1">
      <alignment vertical="center"/>
    </xf>
    <xf numFmtId="178" fontId="0" fillId="0" borderId="0" xfId="0" quotePrefix="1" applyNumberFormat="1" applyAlignment="1">
      <alignment vertical="center"/>
    </xf>
    <xf numFmtId="179" fontId="0" fillId="0" borderId="0" xfId="0" applyNumberFormat="1" applyAlignment="1">
      <alignment vertical="center"/>
    </xf>
    <xf numFmtId="177" fontId="11" fillId="0" borderId="0" xfId="0" quotePrefix="1" applyNumberFormat="1" applyFont="1" applyAlignment="1">
      <alignment horizontal="right" vertical="center"/>
    </xf>
    <xf numFmtId="178" fontId="0" fillId="0" borderId="13" xfId="0" quotePrefix="1" applyNumberFormat="1" applyBorder="1" applyAlignment="1">
      <alignment vertical="center"/>
    </xf>
    <xf numFmtId="178" fontId="0" fillId="0" borderId="19" xfId="0" quotePrefix="1" applyNumberFormat="1" applyBorder="1" applyAlignment="1">
      <alignment vertical="center"/>
    </xf>
    <xf numFmtId="179" fontId="0" fillId="0" borderId="19" xfId="0" quotePrefix="1" applyNumberFormat="1" applyBorder="1" applyAlignment="1">
      <alignment horizontal="right" vertical="center"/>
    </xf>
    <xf numFmtId="177" fontId="0" fillId="0" borderId="19" xfId="0" quotePrefix="1" applyNumberFormat="1" applyBorder="1" applyAlignment="1">
      <alignment horizontal="right" vertical="center"/>
    </xf>
    <xf numFmtId="177" fontId="12" fillId="0" borderId="8" xfId="0" quotePrefix="1" applyNumberFormat="1" applyFont="1" applyBorder="1" applyAlignment="1">
      <alignment horizontal="center" vertical="center"/>
    </xf>
    <xf numFmtId="178" fontId="12" fillId="0" borderId="13" xfId="0" quotePrefix="1" applyNumberFormat="1" applyFont="1" applyBorder="1" applyAlignment="1">
      <alignment horizontal="right" vertical="center"/>
    </xf>
    <xf numFmtId="179" fontId="12" fillId="0" borderId="19" xfId="0" applyNumberFormat="1" applyFont="1" applyBorder="1" applyAlignment="1">
      <alignment vertical="center"/>
    </xf>
    <xf numFmtId="179" fontId="12" fillId="0" borderId="19" xfId="0" applyNumberFormat="1" applyFont="1" applyBorder="1" applyAlignment="1">
      <alignment horizontal="right" vertical="center"/>
    </xf>
    <xf numFmtId="179" fontId="12" fillId="0" borderId="19" xfId="0" quotePrefix="1" applyNumberFormat="1" applyFont="1" applyBorder="1" applyAlignment="1">
      <alignment horizontal="right" vertical="center"/>
    </xf>
    <xf numFmtId="176" fontId="0" fillId="0" borderId="0" xfId="0" quotePrefix="1"/>
    <xf numFmtId="177" fontId="0" fillId="0" borderId="0" xfId="0" quotePrefix="1" applyNumberFormat="1" applyAlignment="1">
      <alignment horizontal="right"/>
    </xf>
    <xf numFmtId="180" fontId="0" fillId="0" borderId="0" xfId="0" applyNumberFormat="1"/>
    <xf numFmtId="177" fontId="3" fillId="0" borderId="0" xfId="0" applyNumberFormat="1" applyFont="1" applyAlignment="1">
      <alignment horizontal="left" vertical="center"/>
    </xf>
    <xf numFmtId="177" fontId="15" fillId="0" borderId="0" xfId="0" quotePrefix="1" applyNumberFormat="1" applyFont="1" applyAlignment="1">
      <alignment horizontal="left"/>
    </xf>
    <xf numFmtId="177" fontId="6" fillId="0" borderId="0" xfId="0" applyNumberFormat="1" applyFont="1"/>
    <xf numFmtId="177" fontId="6" fillId="0" borderId="0" xfId="0" applyNumberFormat="1" applyFont="1" applyAlignment="1">
      <alignment horizontal="left" vertical="top"/>
    </xf>
    <xf numFmtId="177" fontId="0" fillId="0" borderId="0" xfId="0" applyNumberFormat="1" applyAlignment="1">
      <alignment vertical="top"/>
    </xf>
    <xf numFmtId="177" fontId="6" fillId="0" borderId="0" xfId="0" quotePrefix="1" applyNumberFormat="1" applyFont="1" applyAlignment="1">
      <alignment horizontal="left" vertical="top"/>
    </xf>
    <xf numFmtId="177" fontId="0" fillId="0" borderId="0" xfId="0" quotePrefix="1" applyNumberFormat="1" applyAlignment="1">
      <alignment horizontal="left" vertical="top"/>
    </xf>
    <xf numFmtId="177" fontId="0" fillId="0" borderId="0" xfId="0" applyNumberFormat="1" applyAlignment="1">
      <alignment horizontal="left" vertical="top"/>
    </xf>
    <xf numFmtId="177" fontId="6" fillId="0" borderId="20" xfId="0" applyNumberFormat="1" applyFont="1" applyBorder="1" applyAlignment="1">
      <alignment vertical="top"/>
    </xf>
    <xf numFmtId="177" fontId="0" fillId="0" borderId="3" xfId="0" applyNumberFormat="1" applyBorder="1"/>
    <xf numFmtId="177" fontId="0" fillId="0" borderId="2" xfId="0" applyNumberFormat="1" applyBorder="1"/>
    <xf numFmtId="177" fontId="0" fillId="0" borderId="18" xfId="0" applyNumberFormat="1" applyBorder="1" applyAlignment="1">
      <alignment horizontal="distributed" vertical="center" justifyLastLine="1"/>
    </xf>
    <xf numFmtId="177" fontId="0" fillId="0" borderId="21" xfId="0" applyNumberFormat="1" applyBorder="1" applyAlignment="1">
      <alignment horizontal="distributed" vertical="center" justifyLastLine="1"/>
    </xf>
    <xf numFmtId="177" fontId="12" fillId="0" borderId="18" xfId="0" applyNumberFormat="1" applyFont="1" applyBorder="1" applyAlignment="1">
      <alignment horizontal="distributed" vertical="center" justifyLastLine="1"/>
    </xf>
    <xf numFmtId="177" fontId="0" fillId="0" borderId="13" xfId="0" applyNumberFormat="1" applyBorder="1"/>
    <xf numFmtId="179" fontId="12" fillId="0" borderId="0" xfId="0" applyNumberFormat="1" applyFont="1" applyAlignment="1">
      <alignment horizontal="right" vertical="center"/>
    </xf>
    <xf numFmtId="177" fontId="0" fillId="0" borderId="0" xfId="0" quotePrefix="1" applyNumberFormat="1" applyAlignment="1">
      <alignment horizontal="distributed" vertical="center"/>
    </xf>
    <xf numFmtId="177" fontId="0" fillId="0" borderId="17" xfId="0" quotePrefix="1" applyNumberFormat="1" applyBorder="1" applyAlignment="1">
      <alignment horizontal="distributed"/>
    </xf>
    <xf numFmtId="177" fontId="0" fillId="0" borderId="0" xfId="0" applyNumberFormat="1" applyAlignment="1">
      <alignment horizontal="distributed" vertical="center"/>
    </xf>
    <xf numFmtId="177" fontId="0" fillId="0" borderId="17" xfId="0" applyNumberFormat="1" applyBorder="1"/>
    <xf numFmtId="0" fontId="0" fillId="0" borderId="17" xfId="0" quotePrefix="1" applyNumberFormat="1" applyBorder="1" applyAlignment="1">
      <alignment horizontal="distributed" vertical="distributed"/>
    </xf>
    <xf numFmtId="179" fontId="0" fillId="0" borderId="19" xfId="0" applyNumberFormat="1" applyBorder="1" applyAlignment="1">
      <alignment horizontal="right" vertical="center"/>
    </xf>
    <xf numFmtId="177" fontId="0" fillId="0" borderId="19" xfId="0" applyNumberFormat="1" applyBorder="1"/>
    <xf numFmtId="176" fontId="14" fillId="0" borderId="0" xfId="0" applyFont="1" applyAlignment="1">
      <alignment vertical="center"/>
    </xf>
    <xf numFmtId="177" fontId="0" fillId="0" borderId="0" xfId="3" applyNumberFormat="1" applyFont="1" applyFill="1" applyAlignment="1" applyProtection="1"/>
    <xf numFmtId="177" fontId="5" fillId="0" borderId="0" xfId="0" quotePrefix="1" applyNumberFormat="1" applyFont="1" applyAlignment="1">
      <alignment vertical="center"/>
    </xf>
    <xf numFmtId="177" fontId="0" fillId="0" borderId="17" xfId="0" quotePrefix="1" applyNumberFormat="1" applyBorder="1" applyAlignment="1">
      <alignment horizontal="distributed" vertical="center"/>
    </xf>
    <xf numFmtId="184" fontId="0" fillId="0" borderId="0" xfId="0" applyNumberFormat="1" applyAlignment="1">
      <alignment horizontal="distributed"/>
    </xf>
    <xf numFmtId="177" fontId="0" fillId="0" borderId="17" xfId="0" applyNumberFormat="1" applyBorder="1" applyAlignment="1">
      <alignment horizontal="distributed" vertical="center"/>
    </xf>
    <xf numFmtId="177" fontId="0" fillId="0" borderId="17" xfId="0" applyNumberFormat="1" applyBorder="1" applyAlignment="1">
      <alignment vertical="center"/>
    </xf>
    <xf numFmtId="177" fontId="0" fillId="0" borderId="8" xfId="0" applyNumberFormat="1" applyBorder="1"/>
    <xf numFmtId="177" fontId="0" fillId="0" borderId="0" xfId="5" applyNumberFormat="1" applyFont="1" applyFill="1" applyBorder="1"/>
    <xf numFmtId="177" fontId="0" fillId="0" borderId="0" xfId="5" applyNumberFormat="1" applyFont="1" applyFill="1"/>
    <xf numFmtId="176" fontId="0" fillId="0" borderId="0" xfId="0" applyAlignment="1">
      <alignment vertical="top"/>
    </xf>
    <xf numFmtId="182" fontId="0" fillId="0" borderId="17" xfId="0" applyNumberFormat="1" applyBorder="1" applyAlignment="1">
      <alignment horizontal="distributed" vertical="distributed"/>
    </xf>
    <xf numFmtId="182" fontId="11" fillId="0" borderId="0" xfId="0" applyNumberFormat="1" applyFont="1"/>
    <xf numFmtId="183" fontId="11" fillId="0" borderId="0" xfId="0" applyNumberFormat="1" applyFont="1"/>
    <xf numFmtId="176" fontId="11" fillId="0" borderId="0" xfId="0" applyFont="1"/>
    <xf numFmtId="186" fontId="11" fillId="0" borderId="0" xfId="0" applyNumberFormat="1" applyFont="1"/>
    <xf numFmtId="183" fontId="11" fillId="0" borderId="0" xfId="0" applyNumberFormat="1" applyFont="1" applyAlignment="1">
      <alignment horizontal="left" vertical="center"/>
    </xf>
    <xf numFmtId="182" fontId="11" fillId="0" borderId="0" xfId="0" applyNumberFormat="1" applyFont="1" applyAlignment="1">
      <alignment vertical="top"/>
    </xf>
    <xf numFmtId="183" fontId="11" fillId="0" borderId="0" xfId="0" applyNumberFormat="1" applyFont="1" applyAlignment="1">
      <alignment vertical="top"/>
    </xf>
    <xf numFmtId="182" fontId="7" fillId="0" borderId="0" xfId="0" applyNumberFormat="1" applyFont="1" applyAlignment="1">
      <alignment vertical="top"/>
    </xf>
    <xf numFmtId="183" fontId="7" fillId="0" borderId="0" xfId="0" applyNumberFormat="1" applyFont="1" applyAlignment="1">
      <alignment vertical="top"/>
    </xf>
    <xf numFmtId="183" fontId="11" fillId="0" borderId="2" xfId="0" applyNumberFormat="1" applyFont="1" applyBorder="1" applyAlignment="1">
      <alignment wrapText="1"/>
    </xf>
    <xf numFmtId="182" fontId="11" fillId="0" borderId="0" xfId="0" applyNumberFormat="1" applyFont="1" applyAlignment="1">
      <alignment horizontal="center"/>
    </xf>
    <xf numFmtId="182" fontId="11" fillId="0" borderId="12" xfId="0" quotePrefix="1" applyNumberFormat="1" applyFont="1" applyBorder="1" applyAlignment="1">
      <alignment horizontal="distributed" vertical="center" justifyLastLine="1"/>
    </xf>
    <xf numFmtId="182" fontId="11" fillId="0" borderId="12" xfId="0" applyNumberFormat="1" applyFont="1" applyBorder="1" applyAlignment="1">
      <alignment horizontal="center" vertical="center"/>
    </xf>
    <xf numFmtId="182" fontId="11" fillId="0" borderId="12" xfId="0" applyNumberFormat="1" applyFont="1" applyBorder="1" applyAlignment="1">
      <alignment horizontal="distributed" vertical="center" justifyLastLine="1"/>
    </xf>
    <xf numFmtId="182" fontId="11" fillId="0" borderId="11" xfId="0" applyNumberFormat="1" applyFont="1" applyBorder="1" applyAlignment="1">
      <alignment horizontal="center" vertical="center"/>
    </xf>
    <xf numFmtId="182" fontId="11" fillId="0" borderId="14" xfId="0" applyNumberFormat="1" applyFont="1" applyBorder="1" applyAlignment="1">
      <alignment horizontal="center" vertical="center"/>
    </xf>
    <xf numFmtId="182" fontId="11" fillId="0" borderId="10" xfId="0" applyNumberFormat="1" applyFont="1" applyBorder="1" applyAlignment="1">
      <alignment horizontal="center" vertical="center"/>
    </xf>
    <xf numFmtId="182" fontId="11" fillId="0" borderId="0" xfId="0" applyNumberFormat="1" applyFont="1" applyAlignment="1">
      <alignment horizontal="center" vertical="center"/>
    </xf>
    <xf numFmtId="182" fontId="11" fillId="0" borderId="16" xfId="0" quotePrefix="1" applyNumberFormat="1" applyFont="1" applyBorder="1" applyAlignment="1">
      <alignment horizontal="right" vertical="top"/>
    </xf>
    <xf numFmtId="182" fontId="11" fillId="0" borderId="16" xfId="0" applyNumberFormat="1" applyFont="1" applyBorder="1" applyAlignment="1">
      <alignment horizontal="right" vertical="top"/>
    </xf>
    <xf numFmtId="183" fontId="11" fillId="0" borderId="16" xfId="0" applyNumberFormat="1" applyFont="1" applyBorder="1" applyAlignment="1">
      <alignment horizontal="right" vertical="top"/>
    </xf>
    <xf numFmtId="182" fontId="0" fillId="0" borderId="16" xfId="0" quotePrefix="1" applyNumberFormat="1" applyBorder="1" applyAlignment="1">
      <alignment horizontal="right" vertical="top"/>
    </xf>
    <xf numFmtId="182" fontId="11" fillId="0" borderId="0" xfId="0" applyNumberFormat="1" applyFont="1" applyAlignment="1">
      <alignment horizontal="right" vertical="top"/>
    </xf>
    <xf numFmtId="179" fontId="11" fillId="0" borderId="0" xfId="0" applyNumberFormat="1" applyFont="1" applyAlignment="1">
      <alignment horizontal="right" vertical="center"/>
    </xf>
    <xf numFmtId="178" fontId="11" fillId="0" borderId="0" xfId="0" applyNumberFormat="1" applyFont="1" applyAlignment="1">
      <alignment horizontal="right" vertical="center"/>
    </xf>
    <xf numFmtId="182" fontId="11" fillId="0" borderId="0" xfId="0" applyNumberFormat="1" applyFont="1" applyAlignment="1">
      <alignment vertical="center"/>
    </xf>
    <xf numFmtId="179" fontId="18" fillId="0" borderId="0" xfId="0" applyNumberFormat="1" applyFont="1" applyAlignment="1">
      <alignment horizontal="right" vertical="center"/>
    </xf>
    <xf numFmtId="178" fontId="18" fillId="0" borderId="0" xfId="0" applyNumberFormat="1" applyFont="1" applyAlignment="1">
      <alignment horizontal="right" vertical="center"/>
    </xf>
    <xf numFmtId="182" fontId="18" fillId="0" borderId="0" xfId="0" applyNumberFormat="1" applyFont="1" applyAlignment="1">
      <alignment vertical="center"/>
    </xf>
    <xf numFmtId="179" fontId="18" fillId="0" borderId="0" xfId="7" applyNumberFormat="1" applyFont="1" applyAlignment="1">
      <alignment horizontal="right" vertical="center"/>
    </xf>
    <xf numFmtId="179" fontId="11" fillId="0" borderId="0" xfId="7" applyNumberFormat="1" applyFont="1" applyAlignment="1">
      <alignment horizontal="right" vertical="center"/>
    </xf>
    <xf numFmtId="179" fontId="11" fillId="0" borderId="0" xfId="0" applyNumberFormat="1" applyFont="1" applyAlignment="1">
      <alignment vertical="center"/>
    </xf>
    <xf numFmtId="177" fontId="0" fillId="0" borderId="0" xfId="0" applyNumberFormat="1" applyAlignment="1">
      <alignment vertical="distributed"/>
    </xf>
    <xf numFmtId="179" fontId="29" fillId="0" borderId="0" xfId="9" applyNumberFormat="1" applyFont="1" applyAlignment="1">
      <alignment horizontal="right" vertical="center"/>
    </xf>
    <xf numFmtId="179" fontId="11" fillId="0" borderId="18" xfId="0" applyNumberFormat="1" applyFont="1" applyBorder="1" applyAlignment="1">
      <alignment horizontal="right" vertical="center"/>
    </xf>
    <xf numFmtId="177" fontId="0" fillId="0" borderId="0" xfId="0" quotePrefix="1" applyNumberFormat="1" applyAlignment="1">
      <alignment vertical="distributed"/>
    </xf>
    <xf numFmtId="177" fontId="0" fillId="0" borderId="17" xfId="5" applyNumberFormat="1" applyFont="1" applyFill="1" applyBorder="1" applyAlignment="1">
      <alignment horizontal="distributed"/>
    </xf>
    <xf numFmtId="179" fontId="11" fillId="0" borderId="19" xfId="0" applyNumberFormat="1" applyFont="1" applyBorder="1" applyAlignment="1">
      <alignment horizontal="right" vertical="center"/>
    </xf>
    <xf numFmtId="178" fontId="11" fillId="0" borderId="19" xfId="0" applyNumberFormat="1" applyFont="1" applyBorder="1" applyAlignment="1">
      <alignment horizontal="right" vertical="center"/>
    </xf>
    <xf numFmtId="179" fontId="11" fillId="0" borderId="19" xfId="7" applyNumberFormat="1" applyFont="1" applyBorder="1" applyAlignment="1">
      <alignment horizontal="right" vertical="center"/>
    </xf>
    <xf numFmtId="184" fontId="11" fillId="0" borderId="0" xfId="0" applyNumberFormat="1" applyFont="1"/>
    <xf numFmtId="184" fontId="26" fillId="0" borderId="0" xfId="0" quotePrefix="1" applyNumberFormat="1" applyFont="1" applyAlignment="1">
      <alignment horizontal="left"/>
    </xf>
    <xf numFmtId="184" fontId="11" fillId="0" borderId="20" xfId="0" applyNumberFormat="1" applyFont="1" applyBorder="1"/>
    <xf numFmtId="182" fontId="11" fillId="0" borderId="12" xfId="0" quotePrefix="1" applyNumberFormat="1" applyFont="1" applyBorder="1" applyAlignment="1">
      <alignment horizontal="center" vertical="center"/>
    </xf>
    <xf numFmtId="184" fontId="11" fillId="0" borderId="16" xfId="0" applyNumberFormat="1" applyFont="1" applyBorder="1" applyAlignment="1">
      <alignment horizontal="right" vertical="center"/>
    </xf>
    <xf numFmtId="185" fontId="11" fillId="0" borderId="16" xfId="0" applyNumberFormat="1" applyFont="1" applyBorder="1" applyAlignment="1">
      <alignment horizontal="right" vertical="center"/>
    </xf>
    <xf numFmtId="184" fontId="11" fillId="0" borderId="13" xfId="0" applyNumberFormat="1" applyFont="1" applyBorder="1"/>
    <xf numFmtId="184" fontId="11" fillId="0" borderId="19" xfId="0" applyNumberFormat="1" applyFont="1" applyBorder="1"/>
    <xf numFmtId="185" fontId="11" fillId="0" borderId="19" xfId="0" applyNumberFormat="1" applyFont="1" applyBorder="1"/>
    <xf numFmtId="182" fontId="11" fillId="0" borderId="0" xfId="0" applyNumberFormat="1" applyFont="1" applyAlignment="1">
      <alignment horizontal="right" vertical="center"/>
    </xf>
    <xf numFmtId="182" fontId="11" fillId="0" borderId="16" xfId="0" applyNumberFormat="1" applyFont="1" applyBorder="1"/>
    <xf numFmtId="184" fontId="0" fillId="0" borderId="0" xfId="0" applyNumberFormat="1"/>
    <xf numFmtId="187" fontId="0" fillId="0" borderId="0" xfId="0" applyNumberFormat="1"/>
    <xf numFmtId="184" fontId="35" fillId="0" borderId="0" xfId="0" applyNumberFormat="1" applyFont="1" applyAlignment="1">
      <alignment horizontal="left" vertical="center"/>
    </xf>
    <xf numFmtId="179" fontId="32" fillId="0" borderId="0" xfId="0" applyNumberFormat="1" applyFont="1" applyAlignment="1">
      <alignment horizontal="right" vertical="center"/>
    </xf>
    <xf numFmtId="184" fontId="5" fillId="0" borderId="0" xfId="0" quotePrefix="1" applyNumberFormat="1" applyFont="1" applyAlignment="1">
      <alignment horizontal="left"/>
    </xf>
    <xf numFmtId="184" fontId="5" fillId="0" borderId="0" xfId="0" quotePrefix="1" applyNumberFormat="1" applyFont="1" applyAlignment="1">
      <alignment vertical="center" justifyLastLine="1"/>
    </xf>
    <xf numFmtId="184" fontId="34" fillId="0" borderId="0" xfId="0" quotePrefix="1" applyNumberFormat="1" applyFont="1" applyAlignment="1">
      <alignment vertical="center" justifyLastLine="1"/>
    </xf>
    <xf numFmtId="184" fontId="15" fillId="0" borderId="0" xfId="0" quotePrefix="1" applyNumberFormat="1" applyFont="1" applyAlignment="1">
      <alignment horizontal="left"/>
    </xf>
    <xf numFmtId="184" fontId="5" fillId="0" borderId="0" xfId="0" quotePrefix="1" applyNumberFormat="1" applyFont="1" applyAlignment="1">
      <alignment horizontal="right"/>
    </xf>
    <xf numFmtId="184" fontId="0" fillId="0" borderId="0" xfId="0" applyNumberFormat="1" applyAlignment="1">
      <alignment vertical="top"/>
    </xf>
    <xf numFmtId="184" fontId="0" fillId="0" borderId="0" xfId="0" applyNumberFormat="1" applyAlignment="1">
      <alignment horizontal="center"/>
    </xf>
    <xf numFmtId="184" fontId="0" fillId="0" borderId="0" xfId="0" applyNumberFormat="1" applyAlignment="1">
      <alignment horizontal="center" vertical="center"/>
    </xf>
    <xf numFmtId="184" fontId="6" fillId="0" borderId="17" xfId="0" applyNumberFormat="1" applyFont="1" applyBorder="1" applyAlignment="1">
      <alignment horizontal="distributed"/>
    </xf>
    <xf numFmtId="179" fontId="32" fillId="0" borderId="0" xfId="0" applyNumberFormat="1" applyFont="1" applyAlignment="1">
      <alignment horizontal="right" vertical="center" shrinkToFit="1"/>
    </xf>
    <xf numFmtId="190" fontId="32" fillId="0" borderId="0" xfId="0" applyNumberFormat="1" applyFont="1" applyAlignment="1">
      <alignment horizontal="right" vertical="center"/>
    </xf>
    <xf numFmtId="179" fontId="33" fillId="0" borderId="0" xfId="0" applyNumberFormat="1" applyFont="1" applyAlignment="1">
      <alignment horizontal="right" vertical="center"/>
    </xf>
    <xf numFmtId="179" fontId="33" fillId="0" borderId="0" xfId="7" applyNumberFormat="1" applyFont="1" applyAlignment="1">
      <alignment horizontal="right" vertical="center"/>
    </xf>
    <xf numFmtId="190" fontId="33" fillId="0" borderId="0" xfId="0" applyNumberFormat="1" applyFont="1" applyAlignment="1">
      <alignment horizontal="right" vertical="center"/>
    </xf>
    <xf numFmtId="178" fontId="33" fillId="0" borderId="0" xfId="0" applyNumberFormat="1" applyFont="1" applyAlignment="1">
      <alignment horizontal="right" vertical="center"/>
    </xf>
    <xf numFmtId="184" fontId="0" fillId="0" borderId="17" xfId="0" applyNumberFormat="1" applyBorder="1" applyAlignment="1">
      <alignment vertical="center"/>
    </xf>
    <xf numFmtId="184" fontId="0" fillId="0" borderId="0" xfId="0" applyNumberFormat="1" applyAlignment="1">
      <alignment horizontal="right" vertical="center"/>
    </xf>
    <xf numFmtId="179" fontId="10" fillId="0" borderId="0" xfId="0" applyNumberFormat="1" applyFont="1" applyAlignment="1">
      <alignment horizontal="right" vertical="center"/>
    </xf>
    <xf numFmtId="191" fontId="33" fillId="0" borderId="0" xfId="0" applyNumberFormat="1" applyFont="1" applyAlignment="1">
      <alignment horizontal="right" vertical="center"/>
    </xf>
    <xf numFmtId="184" fontId="0" fillId="0" borderId="17" xfId="0" applyNumberFormat="1" applyBorder="1"/>
    <xf numFmtId="197" fontId="33" fillId="0" borderId="0" xfId="0" applyNumberFormat="1" applyFont="1" applyAlignment="1">
      <alignment horizontal="right" vertical="center"/>
    </xf>
    <xf numFmtId="184" fontId="0" fillId="0" borderId="8" xfId="0" applyNumberFormat="1" applyBorder="1" applyAlignment="1">
      <alignment horizontal="distributed" vertical="center"/>
    </xf>
    <xf numFmtId="179" fontId="33" fillId="0" borderId="19" xfId="0" applyNumberFormat="1" applyFont="1" applyBorder="1" applyAlignment="1">
      <alignment horizontal="right" vertical="center"/>
    </xf>
    <xf numFmtId="179" fontId="33" fillId="0" borderId="19" xfId="7" applyNumberFormat="1" applyFont="1" applyBorder="1" applyAlignment="1">
      <alignment horizontal="right" vertical="center"/>
    </xf>
    <xf numFmtId="190" fontId="33" fillId="0" borderId="19" xfId="0" applyNumberFormat="1" applyFont="1" applyBorder="1" applyAlignment="1">
      <alignment horizontal="right" vertical="center"/>
    </xf>
    <xf numFmtId="178" fontId="33" fillId="0" borderId="19" xfId="0" applyNumberFormat="1" applyFont="1" applyBorder="1" applyAlignment="1">
      <alignment horizontal="right" vertical="center"/>
    </xf>
    <xf numFmtId="184" fontId="0" fillId="0" borderId="16" xfId="0" applyNumberFormat="1" applyBorder="1" applyAlignment="1">
      <alignment horizontal="distributed"/>
    </xf>
    <xf numFmtId="179" fontId="33" fillId="0" borderId="16" xfId="0" applyNumberFormat="1" applyFont="1" applyBorder="1"/>
    <xf numFmtId="179" fontId="33" fillId="0" borderId="16" xfId="7" applyNumberFormat="1" applyFont="1" applyBorder="1"/>
    <xf numFmtId="190" fontId="33" fillId="0" borderId="16" xfId="0" applyNumberFormat="1" applyFont="1" applyBorder="1"/>
    <xf numFmtId="178" fontId="33" fillId="0" borderId="16" xfId="0" applyNumberFormat="1" applyFont="1" applyBorder="1"/>
    <xf numFmtId="179" fontId="33" fillId="0" borderId="0" xfId="0" applyNumberFormat="1" applyFont="1"/>
    <xf numFmtId="179" fontId="33" fillId="0" borderId="0" xfId="7" applyNumberFormat="1" applyFont="1"/>
    <xf numFmtId="190" fontId="33" fillId="0" borderId="0" xfId="0" applyNumberFormat="1" applyFont="1"/>
    <xf numFmtId="178" fontId="33" fillId="0" borderId="0" xfId="0" applyNumberFormat="1" applyFont="1"/>
    <xf numFmtId="184" fontId="12" fillId="0" borderId="8" xfId="0" applyNumberFormat="1" applyFont="1" applyBorder="1" applyAlignment="1">
      <alignment horizontal="distributed"/>
    </xf>
    <xf numFmtId="176" fontId="0" fillId="2" borderId="0" xfId="0" applyFill="1"/>
    <xf numFmtId="4" fontId="6" fillId="0" borderId="0" xfId="0" applyNumberFormat="1" applyFont="1" applyAlignment="1">
      <alignment horizontal="right" vertical="top"/>
    </xf>
    <xf numFmtId="4" fontId="0" fillId="0" borderId="0" xfId="0" applyNumberFormat="1" applyAlignment="1">
      <alignment horizontal="right" vertical="top"/>
    </xf>
    <xf numFmtId="177" fontId="12" fillId="0" borderId="0" xfId="0" applyNumberFormat="1" applyFont="1" applyAlignment="1">
      <alignment horizontal="distributed" vertical="center"/>
    </xf>
    <xf numFmtId="178" fontId="12" fillId="0" borderId="0" xfId="0" applyNumberFormat="1" applyFont="1" applyAlignment="1">
      <alignment horizontal="right" vertical="center"/>
    </xf>
    <xf numFmtId="179" fontId="12" fillId="0" borderId="0" xfId="0" applyNumberFormat="1" applyFont="1" applyAlignment="1">
      <alignment vertical="top"/>
    </xf>
    <xf numFmtId="179" fontId="0" fillId="0" borderId="0" xfId="0" applyNumberFormat="1" applyAlignment="1">
      <alignment horizontal="right" vertical="top"/>
    </xf>
    <xf numFmtId="179" fontId="0" fillId="0" borderId="0" xfId="0" applyNumberFormat="1" applyAlignment="1">
      <alignment vertical="top"/>
    </xf>
    <xf numFmtId="194" fontId="0" fillId="0" borderId="16" xfId="0" applyNumberFormat="1" applyBorder="1" applyAlignment="1">
      <alignment horizontal="right"/>
    </xf>
    <xf numFmtId="3" fontId="0" fillId="0" borderId="16" xfId="0" applyNumberFormat="1" applyBorder="1" applyAlignment="1">
      <alignment horizontal="right"/>
    </xf>
    <xf numFmtId="194" fontId="9" fillId="0" borderId="16" xfId="0" applyNumberFormat="1" applyFont="1" applyBorder="1" applyAlignment="1">
      <alignment horizontal="right"/>
    </xf>
    <xf numFmtId="3" fontId="9" fillId="0" borderId="16" xfId="0" applyNumberFormat="1" applyFont="1" applyBorder="1" applyAlignment="1">
      <alignment horizontal="right"/>
    </xf>
    <xf numFmtId="193" fontId="12" fillId="0" borderId="0" xfId="0" applyNumberFormat="1" applyFont="1" applyAlignment="1">
      <alignment horizontal="right" vertical="center"/>
    </xf>
    <xf numFmtId="184" fontId="9" fillId="0" borderId="16" xfId="0" applyNumberFormat="1" applyFont="1" applyBorder="1" applyAlignment="1">
      <alignment horizontal="right"/>
    </xf>
    <xf numFmtId="179" fontId="12" fillId="0" borderId="18" xfId="0" applyNumberFormat="1" applyFont="1" applyBorder="1" applyAlignment="1">
      <alignment horizontal="right" vertical="center"/>
    </xf>
    <xf numFmtId="192" fontId="12" fillId="0" borderId="0" xfId="0" applyNumberFormat="1" applyFont="1" applyAlignment="1">
      <alignment horizontal="right" vertical="center"/>
    </xf>
    <xf numFmtId="190" fontId="12" fillId="0" borderId="0" xfId="0" applyNumberFormat="1" applyFont="1" applyAlignment="1">
      <alignment horizontal="right" vertical="center"/>
    </xf>
    <xf numFmtId="176" fontId="5" fillId="0" borderId="0" xfId="0" applyFont="1" applyAlignment="1">
      <alignment vertical="center"/>
    </xf>
    <xf numFmtId="177" fontId="6" fillId="0" borderId="20" xfId="0" applyNumberFormat="1" applyFont="1" applyBorder="1" applyAlignment="1">
      <alignment horizontal="left" vertical="top"/>
    </xf>
    <xf numFmtId="177" fontId="0" fillId="0" borderId="20" xfId="0" quotePrefix="1" applyNumberFormat="1" applyBorder="1" applyAlignment="1">
      <alignment horizontal="left" vertical="top"/>
    </xf>
    <xf numFmtId="177" fontId="33" fillId="0" borderId="0" xfId="0" applyNumberFormat="1" applyFont="1" applyAlignment="1">
      <alignment horizontal="left" vertical="top"/>
    </xf>
    <xf numFmtId="177" fontId="0" fillId="0" borderId="5" xfId="0" applyNumberFormat="1" applyBorder="1" applyAlignment="1">
      <alignment horizontal="distributed" vertical="center" justifyLastLine="1"/>
    </xf>
    <xf numFmtId="177" fontId="0" fillId="0" borderId="6" xfId="0" applyNumberFormat="1" applyBorder="1" applyAlignment="1">
      <alignment horizontal="distributed" vertical="center" justifyLastLine="1"/>
    </xf>
    <xf numFmtId="177" fontId="0" fillId="0" borderId="5" xfId="0" quotePrefix="1" applyNumberFormat="1" applyBorder="1" applyAlignment="1">
      <alignment horizontal="distributed" vertical="center" wrapText="1" justifyLastLine="1"/>
    </xf>
    <xf numFmtId="177" fontId="12" fillId="0" borderId="17" xfId="0" quotePrefix="1" applyNumberFormat="1" applyFont="1" applyBorder="1" applyAlignment="1">
      <alignment horizontal="distributed"/>
    </xf>
    <xf numFmtId="177" fontId="12" fillId="0" borderId="17" xfId="0" applyNumberFormat="1" applyFont="1" applyBorder="1" applyAlignment="1">
      <alignment horizontal="distributed"/>
    </xf>
    <xf numFmtId="177" fontId="6" fillId="0" borderId="19" xfId="0" applyNumberFormat="1" applyFont="1" applyBorder="1" applyAlignment="1">
      <alignment horizontal="distributed"/>
    </xf>
    <xf numFmtId="177" fontId="6" fillId="0" borderId="8" xfId="0" applyNumberFormat="1" applyFont="1" applyBorder="1" applyAlignment="1">
      <alignment horizontal="distributed"/>
    </xf>
    <xf numFmtId="177" fontId="6" fillId="0" borderId="19" xfId="0" applyNumberFormat="1" applyFont="1" applyBorder="1" applyAlignment="1">
      <alignment horizontal="right" vertical="center"/>
    </xf>
    <xf numFmtId="177" fontId="6" fillId="0" borderId="0" xfId="0" quotePrefix="1" applyNumberFormat="1" applyFont="1" applyAlignment="1">
      <alignment horizontal="left"/>
    </xf>
    <xf numFmtId="176" fontId="6" fillId="0" borderId="0" xfId="0" applyFont="1"/>
    <xf numFmtId="176" fontId="0" fillId="0" borderId="0" xfId="0" applyAlignment="1">
      <alignment horizontal="left"/>
    </xf>
    <xf numFmtId="176" fontId="0" fillId="0" borderId="0" xfId="0" applyAlignment="1">
      <alignment horizontal="right" vertical="top"/>
    </xf>
    <xf numFmtId="197" fontId="0" fillId="0" borderId="0" xfId="0" applyNumberFormat="1" applyAlignment="1">
      <alignment horizontal="right" vertical="center"/>
    </xf>
    <xf numFmtId="197" fontId="12" fillId="0" borderId="0" xfId="0" applyNumberFormat="1" applyFont="1" applyAlignment="1">
      <alignment horizontal="right" vertical="center"/>
    </xf>
    <xf numFmtId="176" fontId="12" fillId="0" borderId="0" xfId="0" applyFont="1"/>
    <xf numFmtId="176" fontId="0" fillId="0" borderId="0" xfId="0" applyAlignment="1">
      <alignment horizontal="right" vertical="center"/>
    </xf>
    <xf numFmtId="198" fontId="0" fillId="0" borderId="0" xfId="0" applyNumberFormat="1" applyAlignment="1">
      <alignment horizontal="right" vertical="center"/>
    </xf>
    <xf numFmtId="197" fontId="12" fillId="0" borderId="0" xfId="15" applyNumberFormat="1" applyFont="1" applyAlignment="1">
      <alignment horizontal="right" vertical="center"/>
    </xf>
    <xf numFmtId="197" fontId="12" fillId="0" borderId="18" xfId="15" applyNumberFormat="1" applyFont="1" applyBorder="1" applyAlignment="1">
      <alignment horizontal="right" vertical="center"/>
    </xf>
    <xf numFmtId="201" fontId="0" fillId="0" borderId="0" xfId="0" applyNumberFormat="1"/>
    <xf numFmtId="202" fontId="0" fillId="0" borderId="0" xfId="0" applyNumberFormat="1"/>
    <xf numFmtId="201" fontId="0" fillId="0" borderId="0" xfId="0" applyNumberFormat="1" applyAlignment="1">
      <alignment horizontal="right"/>
    </xf>
    <xf numFmtId="193" fontId="0" fillId="0" borderId="0" xfId="0" applyNumberFormat="1"/>
    <xf numFmtId="201" fontId="3" fillId="0" borderId="0" xfId="0" applyNumberFormat="1" applyFont="1" applyAlignment="1">
      <alignment horizontal="left" vertical="center"/>
    </xf>
    <xf numFmtId="201" fontId="15" fillId="0" borderId="0" xfId="0" quotePrefix="1" applyNumberFormat="1" applyFont="1" applyAlignment="1">
      <alignment horizontal="left"/>
    </xf>
    <xf numFmtId="193" fontId="0" fillId="0" borderId="0" xfId="0" quotePrefix="1" applyNumberFormat="1" applyAlignment="1">
      <alignment horizontal="left"/>
    </xf>
    <xf numFmtId="201" fontId="6" fillId="0" borderId="0" xfId="0" applyNumberFormat="1" applyFont="1" applyAlignment="1">
      <alignment vertical="top"/>
    </xf>
    <xf numFmtId="201" fontId="0" fillId="0" borderId="0" xfId="0" applyNumberFormat="1" applyAlignment="1">
      <alignment vertical="top"/>
    </xf>
    <xf numFmtId="202" fontId="0" fillId="0" borderId="0" xfId="0" applyNumberFormat="1" applyAlignment="1">
      <alignment vertical="top"/>
    </xf>
    <xf numFmtId="201" fontId="0" fillId="0" borderId="0" xfId="0" applyNumberFormat="1" applyAlignment="1">
      <alignment horizontal="right" vertical="top"/>
    </xf>
    <xf numFmtId="193" fontId="0" fillId="0" borderId="0" xfId="0" applyNumberFormat="1" applyAlignment="1">
      <alignment vertical="top"/>
    </xf>
    <xf numFmtId="201" fontId="6" fillId="0" borderId="0" xfId="0" applyNumberFormat="1" applyFont="1" applyAlignment="1">
      <alignment horizontal="left" vertical="top"/>
    </xf>
    <xf numFmtId="201" fontId="6" fillId="0" borderId="0" xfId="0" quotePrefix="1" applyNumberFormat="1" applyFont="1" applyAlignment="1">
      <alignment horizontal="left" vertical="top"/>
    </xf>
    <xf numFmtId="201" fontId="6" fillId="0" borderId="20" xfId="0" applyNumberFormat="1" applyFont="1" applyBorder="1" applyAlignment="1">
      <alignment horizontal="left" vertical="top"/>
    </xf>
    <xf numFmtId="201" fontId="6" fillId="0" borderId="20" xfId="0" quotePrefix="1" applyNumberFormat="1" applyFont="1" applyBorder="1" applyAlignment="1">
      <alignment horizontal="left" vertical="top"/>
    </xf>
    <xf numFmtId="202" fontId="0" fillId="0" borderId="0" xfId="0" quotePrefix="1" applyNumberFormat="1" applyAlignment="1">
      <alignment horizontal="left" vertical="top"/>
    </xf>
    <xf numFmtId="201" fontId="0" fillId="0" borderId="0" xfId="0" applyNumberFormat="1" applyAlignment="1">
      <alignment horizontal="left" vertical="top"/>
    </xf>
    <xf numFmtId="193" fontId="6" fillId="0" borderId="0" xfId="0" applyNumberFormat="1" applyFont="1" applyAlignment="1">
      <alignment horizontal="right" vertical="top"/>
    </xf>
    <xf numFmtId="201" fontId="0" fillId="0" borderId="0" xfId="0" applyNumberFormat="1" applyAlignment="1">
      <alignment vertical="center"/>
    </xf>
    <xf numFmtId="201" fontId="0" fillId="0" borderId="16" xfId="0" applyNumberFormat="1" applyBorder="1" applyAlignment="1">
      <alignment horizontal="right" vertical="top"/>
    </xf>
    <xf numFmtId="201" fontId="0" fillId="0" borderId="15" xfId="0" applyNumberFormat="1" applyBorder="1" applyAlignment="1">
      <alignment horizontal="right" vertical="top"/>
    </xf>
    <xf numFmtId="202" fontId="0" fillId="0" borderId="0" xfId="0" applyNumberFormat="1" applyAlignment="1">
      <alignment horizontal="right" vertical="top"/>
    </xf>
    <xf numFmtId="201" fontId="0" fillId="0" borderId="16" xfId="0" quotePrefix="1" applyNumberFormat="1" applyBorder="1" applyAlignment="1">
      <alignment horizontal="right" vertical="top"/>
    </xf>
    <xf numFmtId="193" fontId="0" fillId="0" borderId="16" xfId="0" applyNumberFormat="1" applyBorder="1" applyAlignment="1">
      <alignment horizontal="right" vertical="top"/>
    </xf>
    <xf numFmtId="205" fontId="0" fillId="0" borderId="0" xfId="0" applyNumberFormat="1" applyAlignment="1">
      <alignment horizontal="right" vertical="center"/>
    </xf>
    <xf numFmtId="192" fontId="0" fillId="0" borderId="0" xfId="0" applyNumberFormat="1" applyAlignment="1">
      <alignment horizontal="right" vertical="center"/>
    </xf>
    <xf numFmtId="208" fontId="0" fillId="0" borderId="0" xfId="0" quotePrefix="1" applyNumberFormat="1" applyAlignment="1">
      <alignment horizontal="right" vertical="center"/>
    </xf>
    <xf numFmtId="193" fontId="0" fillId="0" borderId="0" xfId="0" applyNumberFormat="1" applyAlignment="1">
      <alignment horizontal="right" vertical="center"/>
    </xf>
    <xf numFmtId="208" fontId="0" fillId="0" borderId="0" xfId="0" applyNumberFormat="1" applyAlignment="1">
      <alignment horizontal="right" vertical="center"/>
    </xf>
    <xf numFmtId="205" fontId="12" fillId="0" borderId="0" xfId="0" applyNumberFormat="1" applyFont="1" applyAlignment="1">
      <alignment horizontal="right" vertical="center"/>
    </xf>
    <xf numFmtId="208" fontId="12" fillId="0" borderId="0" xfId="0" quotePrefix="1" applyNumberFormat="1" applyFont="1" applyAlignment="1">
      <alignment horizontal="right" vertical="center"/>
    </xf>
    <xf numFmtId="205" fontId="12" fillId="0" borderId="0" xfId="15" applyNumberFormat="1" applyFont="1" applyAlignment="1">
      <alignment horizontal="right" vertical="center"/>
    </xf>
    <xf numFmtId="201" fontId="12" fillId="0" borderId="0" xfId="0" applyNumberFormat="1" applyFont="1"/>
    <xf numFmtId="201" fontId="12" fillId="0" borderId="0" xfId="0" applyNumberFormat="1" applyFont="1" applyAlignment="1">
      <alignment horizontal="distributed" vertical="distributed"/>
    </xf>
    <xf numFmtId="201" fontId="12" fillId="0" borderId="17" xfId="0" applyNumberFormat="1" applyFont="1" applyBorder="1" applyAlignment="1">
      <alignment horizontal="distributed" vertical="distributed"/>
    </xf>
    <xf numFmtId="208" fontId="12" fillId="0" borderId="0" xfId="0" applyNumberFormat="1" applyFont="1" applyAlignment="1">
      <alignment horizontal="right" vertical="center"/>
    </xf>
    <xf numFmtId="209" fontId="12" fillId="0" borderId="0" xfId="0" applyNumberFormat="1" applyFont="1" applyAlignment="1">
      <alignment horizontal="right" vertical="center"/>
    </xf>
    <xf numFmtId="176" fontId="0" fillId="0" borderId="17" xfId="0" quotePrefix="1" applyBorder="1" applyAlignment="1">
      <alignment horizontal="distributed" vertical="distributed"/>
    </xf>
    <xf numFmtId="49" fontId="0" fillId="0" borderId="17" xfId="16" quotePrefix="1" applyNumberFormat="1" applyFont="1" applyFill="1" applyBorder="1" applyAlignment="1">
      <alignment horizontal="distributed" vertical="distributed"/>
    </xf>
    <xf numFmtId="201" fontId="0" fillId="0" borderId="19" xfId="0" quotePrefix="1" applyNumberFormat="1" applyBorder="1" applyAlignment="1">
      <alignment horizontal="distributed" vertical="distributed"/>
    </xf>
    <xf numFmtId="201" fontId="0" fillId="0" borderId="8" xfId="0" quotePrefix="1" applyNumberFormat="1" applyBorder="1" applyAlignment="1">
      <alignment horizontal="distributed" vertical="distributed"/>
    </xf>
    <xf numFmtId="193" fontId="0" fillId="0" borderId="0" xfId="0" applyNumberFormat="1" applyAlignment="1">
      <alignment horizontal="left"/>
    </xf>
    <xf numFmtId="201" fontId="0" fillId="0" borderId="0" xfId="0" applyNumberFormat="1" applyAlignment="1">
      <alignment horizontal="left"/>
    </xf>
    <xf numFmtId="206" fontId="3" fillId="0" borderId="0" xfId="0" applyNumberFormat="1" applyFont="1" applyAlignment="1">
      <alignment horizontal="left" vertical="center"/>
    </xf>
    <xf numFmtId="206" fontId="15" fillId="0" borderId="0" xfId="0" quotePrefix="1" applyNumberFormat="1" applyFont="1" applyAlignment="1">
      <alignment horizontal="left"/>
    </xf>
    <xf numFmtId="207" fontId="0" fillId="0" borderId="0" xfId="0" applyNumberFormat="1"/>
    <xf numFmtId="206" fontId="5" fillId="0" borderId="0" xfId="0" quotePrefix="1" applyNumberFormat="1" applyFont="1" applyAlignment="1">
      <alignment horizontal="left" vertical="center"/>
    </xf>
    <xf numFmtId="206" fontId="0" fillId="0" borderId="0" xfId="0" applyNumberFormat="1"/>
    <xf numFmtId="206" fontId="5" fillId="0" borderId="0" xfId="0" quotePrefix="1" applyNumberFormat="1" applyFont="1" applyAlignment="1">
      <alignment horizontal="left"/>
    </xf>
    <xf numFmtId="206" fontId="15" fillId="0" borderId="20" xfId="0" quotePrefix="1" applyNumberFormat="1" applyFont="1" applyBorder="1" applyAlignment="1">
      <alignment horizontal="left"/>
    </xf>
    <xf numFmtId="176" fontId="0" fillId="0" borderId="0" xfId="0" applyAlignment="1">
      <alignment horizontal="center"/>
    </xf>
    <xf numFmtId="206" fontId="0" fillId="0" borderId="0" xfId="0" applyNumberFormat="1" applyAlignment="1">
      <alignment horizontal="right" vertical="top"/>
    </xf>
    <xf numFmtId="206" fontId="0" fillId="0" borderId="17" xfId="0" applyNumberFormat="1" applyBorder="1" applyAlignment="1">
      <alignment horizontal="right" vertical="top"/>
    </xf>
    <xf numFmtId="206" fontId="0" fillId="0" borderId="18" xfId="0" applyNumberFormat="1" applyBorder="1" applyAlignment="1">
      <alignment horizontal="right" vertical="top"/>
    </xf>
    <xf numFmtId="207" fontId="0" fillId="0" borderId="0" xfId="0" applyNumberFormat="1" applyAlignment="1">
      <alignment horizontal="right" vertical="top"/>
    </xf>
    <xf numFmtId="206" fontId="0" fillId="0" borderId="16" xfId="0" applyNumberFormat="1" applyBorder="1" applyAlignment="1">
      <alignment horizontal="right" vertical="top"/>
    </xf>
    <xf numFmtId="207" fontId="0" fillId="0" borderId="16" xfId="0" applyNumberFormat="1" applyBorder="1" applyAlignment="1">
      <alignment horizontal="right" vertical="top"/>
    </xf>
    <xf numFmtId="3" fontId="0" fillId="0" borderId="0" xfId="0" applyNumberFormat="1" applyAlignment="1">
      <alignment vertical="center"/>
    </xf>
    <xf numFmtId="204" fontId="0" fillId="0" borderId="0" xfId="0" applyNumberFormat="1" applyAlignment="1">
      <alignment vertical="center"/>
    </xf>
    <xf numFmtId="203" fontId="0" fillId="0" borderId="0" xfId="0" applyNumberFormat="1" applyAlignment="1">
      <alignment horizontal="right" vertical="center"/>
    </xf>
    <xf numFmtId="205" fontId="0" fillId="0" borderId="0" xfId="0" applyNumberFormat="1" applyAlignment="1">
      <alignment vertical="center"/>
    </xf>
    <xf numFmtId="206" fontId="0" fillId="0" borderId="19" xfId="0" applyNumberFormat="1" applyBorder="1" applyAlignment="1">
      <alignment horizontal="distributed" vertical="center"/>
    </xf>
    <xf numFmtId="205" fontId="0" fillId="0" borderId="13" xfId="0" applyNumberFormat="1" applyBorder="1" applyAlignment="1">
      <alignment horizontal="right" vertical="center"/>
    </xf>
    <xf numFmtId="192" fontId="0" fillId="0" borderId="19" xfId="0" applyNumberFormat="1" applyBorder="1" applyAlignment="1">
      <alignment horizontal="right" vertical="center"/>
    </xf>
    <xf numFmtId="205" fontId="0" fillId="0" borderId="19" xfId="0" applyNumberFormat="1" applyBorder="1" applyAlignment="1">
      <alignment horizontal="right" vertical="center"/>
    </xf>
    <xf numFmtId="3" fontId="0" fillId="0" borderId="19" xfId="0" applyNumberFormat="1" applyBorder="1" applyAlignment="1">
      <alignment vertical="center"/>
    </xf>
    <xf numFmtId="179" fontId="0" fillId="0" borderId="19" xfId="0" applyNumberFormat="1" applyBorder="1" applyAlignment="1">
      <alignment vertical="center"/>
    </xf>
    <xf numFmtId="204" fontId="0" fillId="0" borderId="19" xfId="0" applyNumberFormat="1" applyBorder="1" applyAlignment="1">
      <alignment vertical="center"/>
    </xf>
    <xf numFmtId="203" fontId="0" fillId="0" borderId="19" xfId="0" applyNumberFormat="1" applyBorder="1" applyAlignment="1">
      <alignment horizontal="right" vertical="center"/>
    </xf>
    <xf numFmtId="197" fontId="0" fillId="0" borderId="0" xfId="0" applyNumberFormat="1" applyAlignment="1">
      <alignment horizontal="right" vertical="center" shrinkToFit="1"/>
    </xf>
    <xf numFmtId="3" fontId="0" fillId="0" borderId="0" xfId="0" applyNumberFormat="1"/>
    <xf numFmtId="176" fontId="0" fillId="0" borderId="0" xfId="0" applyAlignment="1">
      <alignment vertical="center"/>
    </xf>
    <xf numFmtId="211" fontId="5" fillId="0" borderId="0" xfId="0" quotePrefix="1" applyNumberFormat="1" applyFont="1" applyAlignment="1">
      <alignment vertical="center" justifyLastLine="1"/>
    </xf>
    <xf numFmtId="211" fontId="6" fillId="0" borderId="0" xfId="0" quotePrefix="1" applyNumberFormat="1" applyFont="1" applyAlignment="1">
      <alignment horizontal="left" vertical="top"/>
    </xf>
    <xf numFmtId="3" fontId="0" fillId="0" borderId="0" xfId="0" applyNumberFormat="1" applyAlignment="1">
      <alignment vertical="top"/>
    </xf>
    <xf numFmtId="176" fontId="12" fillId="0" borderId="5" xfId="0" applyFont="1" applyBorder="1" applyAlignment="1">
      <alignment vertical="center"/>
    </xf>
    <xf numFmtId="176" fontId="12" fillId="0" borderId="7" xfId="0" applyFont="1" applyBorder="1" applyAlignment="1">
      <alignment vertical="center"/>
    </xf>
    <xf numFmtId="3" fontId="0" fillId="0" borderId="5" xfId="0" applyNumberFormat="1" applyBorder="1" applyAlignment="1">
      <alignment vertical="center"/>
    </xf>
    <xf numFmtId="3" fontId="0" fillId="0" borderId="6" xfId="0" applyNumberFormat="1" applyBorder="1" applyAlignment="1">
      <alignment horizontal="center" vertical="center"/>
    </xf>
    <xf numFmtId="176" fontId="0" fillId="0" borderId="14" xfId="0" applyBorder="1" applyAlignment="1">
      <alignment horizontal="center" vertical="center"/>
    </xf>
    <xf numFmtId="176" fontId="0" fillId="0" borderId="17" xfId="0" applyBorder="1" applyAlignment="1">
      <alignment horizontal="center" vertical="center"/>
    </xf>
    <xf numFmtId="190" fontId="0" fillId="0" borderId="0" xfId="0" applyNumberFormat="1" applyAlignment="1">
      <alignment horizontal="right" vertical="center"/>
    </xf>
    <xf numFmtId="176" fontId="0" fillId="0" borderId="0" xfId="0"/>
    <xf numFmtId="184" fontId="0" fillId="0" borderId="5" xfId="0" applyNumberFormat="1" applyBorder="1" applyAlignment="1">
      <alignment vertical="center"/>
    </xf>
    <xf numFmtId="184" fontId="0" fillId="0" borderId="6" xfId="0" applyNumberFormat="1" applyBorder="1" applyAlignment="1">
      <alignment vertical="center"/>
    </xf>
    <xf numFmtId="187" fontId="0" fillId="0" borderId="6" xfId="0" applyNumberFormat="1" applyBorder="1" applyAlignment="1">
      <alignment vertical="center"/>
    </xf>
    <xf numFmtId="176" fontId="14" fillId="0" borderId="0" xfId="0" applyFont="1"/>
    <xf numFmtId="176" fontId="14" fillId="0" borderId="0" xfId="0" applyFont="1" applyAlignment="1">
      <alignment vertical="top"/>
    </xf>
    <xf numFmtId="176" fontId="14" fillId="0" borderId="0" xfId="0" applyFont="1" applyAlignment="1">
      <alignment horizontal="center" vertical="center"/>
    </xf>
    <xf numFmtId="176" fontId="14" fillId="0" borderId="0" xfId="0" applyFont="1" applyAlignment="1">
      <alignment horizontal="right" vertical="top"/>
    </xf>
    <xf numFmtId="177" fontId="14" fillId="0" borderId="0" xfId="3" applyNumberFormat="1" applyFont="1" applyFill="1" applyAlignment="1" applyProtection="1"/>
    <xf numFmtId="177" fontId="14" fillId="0" borderId="0" xfId="28" applyNumberFormat="1"/>
    <xf numFmtId="177" fontId="14" fillId="2" borderId="0" xfId="28" applyNumberFormat="1" applyFill="1"/>
    <xf numFmtId="0" fontId="0" fillId="0" borderId="0" xfId="28" applyFont="1" applyAlignment="1">
      <alignment horizontal="left" vertical="center"/>
    </xf>
    <xf numFmtId="3" fontId="9" fillId="0" borderId="0" xfId="28" applyNumberFormat="1" applyFont="1"/>
    <xf numFmtId="3" fontId="14" fillId="0" borderId="0" xfId="28" applyNumberFormat="1"/>
    <xf numFmtId="177" fontId="14" fillId="0" borderId="0" xfId="28" applyNumberFormat="1" applyAlignment="1">
      <alignment vertical="top"/>
    </xf>
    <xf numFmtId="3" fontId="16" fillId="0" borderId="0" xfId="3" applyNumberFormat="1" applyFill="1" applyAlignment="1" applyProtection="1"/>
    <xf numFmtId="177" fontId="14" fillId="0" borderId="0" xfId="28" applyNumberFormat="1" applyAlignment="1">
      <alignment vertical="center"/>
    </xf>
    <xf numFmtId="177" fontId="14" fillId="0" borderId="0" xfId="28" applyNumberFormat="1" applyAlignment="1">
      <alignment horizontal="right" vertical="top"/>
    </xf>
    <xf numFmtId="177" fontId="36" fillId="0" borderId="0" xfId="3" applyNumberFormat="1" applyFont="1" applyFill="1" applyBorder="1" applyAlignment="1" applyProtection="1"/>
    <xf numFmtId="176" fontId="0" fillId="0" borderId="0" xfId="0"/>
    <xf numFmtId="201" fontId="7" fillId="0" borderId="0" xfId="0" applyNumberFormat="1" applyFont="1" applyAlignment="1">
      <alignment horizontal="left" vertical="top"/>
    </xf>
    <xf numFmtId="201" fontId="47" fillId="0" borderId="0" xfId="0" quotePrefix="1" applyNumberFormat="1" applyFont="1" applyAlignment="1">
      <alignment horizontal="left" vertical="top"/>
    </xf>
    <xf numFmtId="176" fontId="9" fillId="0" borderId="0" xfId="0" applyFont="1" applyAlignment="1">
      <alignment vertical="top"/>
    </xf>
    <xf numFmtId="202" fontId="9" fillId="0" borderId="0" xfId="0" quotePrefix="1" applyNumberFormat="1" applyFont="1" applyAlignment="1">
      <alignment vertical="top"/>
    </xf>
    <xf numFmtId="201" fontId="11" fillId="0" borderId="0" xfId="0" applyNumberFormat="1" applyFont="1" applyAlignment="1">
      <alignment horizontal="right" vertical="top"/>
    </xf>
    <xf numFmtId="3" fontId="0" fillId="0" borderId="0" xfId="0" applyNumberFormat="1" applyAlignment="1">
      <alignment horizontal="right" vertical="center"/>
    </xf>
    <xf numFmtId="201" fontId="0" fillId="0" borderId="19" xfId="0" applyNumberFormat="1" applyBorder="1" applyAlignment="1">
      <alignment horizontal="right"/>
    </xf>
    <xf numFmtId="202" fontId="0" fillId="0" borderId="19" xfId="0" applyNumberFormat="1" applyBorder="1" applyAlignment="1">
      <alignment horizontal="right"/>
    </xf>
    <xf numFmtId="193" fontId="0" fillId="0" borderId="19" xfId="0" applyNumberFormat="1" applyBorder="1" applyAlignment="1">
      <alignment horizontal="right"/>
    </xf>
    <xf numFmtId="197" fontId="0" fillId="2" borderId="0" xfId="0" applyNumberFormat="1" applyFill="1" applyAlignment="1">
      <alignment horizontal="right" vertical="center"/>
    </xf>
    <xf numFmtId="177" fontId="12" fillId="0" borderId="0" xfId="0" applyNumberFormat="1" applyFont="1" applyAlignment="1">
      <alignment horizontal="distributed" vertical="center" wrapText="1"/>
    </xf>
    <xf numFmtId="197" fontId="14" fillId="0" borderId="0" xfId="6" applyNumberFormat="1" applyFont="1" applyFill="1" applyBorder="1" applyAlignment="1">
      <alignment horizontal="right" vertical="center"/>
    </xf>
    <xf numFmtId="3" fontId="14" fillId="0" borderId="0" xfId="0" applyNumberFormat="1" applyFont="1"/>
    <xf numFmtId="211" fontId="14" fillId="0" borderId="0" xfId="0" applyNumberFormat="1" applyFont="1"/>
    <xf numFmtId="212" fontId="14" fillId="0" borderId="0" xfId="0" applyNumberFormat="1" applyFont="1"/>
    <xf numFmtId="3" fontId="14" fillId="0" borderId="0" xfId="0" applyNumberFormat="1" applyFont="1" applyAlignment="1">
      <alignment horizontal="centerContinuous" vertical="center"/>
    </xf>
    <xf numFmtId="3" fontId="14" fillId="0" borderId="0" xfId="0" applyNumberFormat="1" applyFont="1" applyAlignment="1">
      <alignment vertical="center"/>
    </xf>
    <xf numFmtId="3" fontId="14" fillId="0" borderId="0" xfId="0" applyNumberFormat="1" applyFont="1" applyAlignment="1">
      <alignment vertical="top"/>
    </xf>
    <xf numFmtId="212" fontId="14" fillId="0" borderId="0" xfId="0" applyNumberFormat="1" applyFont="1" applyAlignment="1">
      <alignment vertical="top"/>
    </xf>
    <xf numFmtId="211" fontId="14" fillId="0" borderId="0" xfId="0" applyNumberFormat="1" applyFont="1" applyAlignment="1">
      <alignment vertical="top"/>
    </xf>
    <xf numFmtId="3" fontId="14" fillId="0" borderId="6" xfId="0" applyNumberFormat="1" applyFont="1" applyBorder="1" applyAlignment="1">
      <alignment vertical="center"/>
    </xf>
    <xf numFmtId="3" fontId="14" fillId="0" borderId="14" xfId="0" applyNumberFormat="1" applyFont="1" applyBorder="1" applyAlignment="1">
      <alignment horizontal="center" vertical="center"/>
    </xf>
    <xf numFmtId="212" fontId="14" fillId="0" borderId="14" xfId="0" applyNumberFormat="1" applyFont="1" applyBorder="1" applyAlignment="1">
      <alignment horizontal="center" vertical="center"/>
    </xf>
    <xf numFmtId="211" fontId="14" fillId="0" borderId="14" xfId="0" applyNumberFormat="1" applyFont="1" applyBorder="1" applyAlignment="1">
      <alignment horizontal="center" vertical="center"/>
    </xf>
    <xf numFmtId="3" fontId="14" fillId="0" borderId="10" xfId="0" applyNumberFormat="1" applyFont="1" applyBorder="1" applyAlignment="1">
      <alignment horizontal="center" vertical="center"/>
    </xf>
    <xf numFmtId="211" fontId="14" fillId="0" borderId="17" xfId="0" quotePrefix="1" applyNumberFormat="1" applyFont="1" applyBorder="1" applyAlignment="1">
      <alignment horizontal="center" vertical="top"/>
    </xf>
    <xf numFmtId="3" fontId="14" fillId="0" borderId="0" xfId="0" applyNumberFormat="1" applyFont="1" applyAlignment="1">
      <alignment horizontal="center" vertical="top"/>
    </xf>
    <xf numFmtId="212" fontId="14" fillId="0" borderId="0" xfId="0" applyNumberFormat="1" applyFont="1" applyAlignment="1">
      <alignment horizontal="center" vertical="top"/>
    </xf>
    <xf numFmtId="211" fontId="14" fillId="0" borderId="0" xfId="0" applyNumberFormat="1" applyFont="1" applyAlignment="1">
      <alignment horizontal="center" vertical="top"/>
    </xf>
    <xf numFmtId="0" fontId="14" fillId="0" borderId="17" xfId="0" applyNumberFormat="1" applyFont="1" applyBorder="1" applyAlignment="1">
      <alignment horizontal="center" vertical="center"/>
    </xf>
    <xf numFmtId="190" fontId="14" fillId="0" borderId="0" xfId="0" applyNumberFormat="1" applyFont="1" applyAlignment="1">
      <alignment horizontal="right" vertical="center"/>
    </xf>
    <xf numFmtId="190" fontId="18" fillId="0" borderId="0" xfId="0" applyNumberFormat="1" applyFont="1" applyAlignment="1">
      <alignment horizontal="right" vertical="center"/>
    </xf>
    <xf numFmtId="4" fontId="14" fillId="0" borderId="0" xfId="0" applyNumberFormat="1" applyFont="1" applyAlignment="1">
      <alignment horizontal="right" vertical="center"/>
    </xf>
    <xf numFmtId="212" fontId="14" fillId="0" borderId="0" xfId="0" applyNumberFormat="1" applyFont="1" applyAlignment="1">
      <alignment horizontal="right" vertical="center"/>
    </xf>
    <xf numFmtId="4" fontId="14" fillId="0" borderId="0" xfId="0" applyNumberFormat="1" applyFont="1" applyAlignment="1">
      <alignment vertical="center"/>
    </xf>
    <xf numFmtId="176" fontId="14" fillId="0" borderId="19" xfId="0" applyFont="1" applyBorder="1" applyAlignment="1">
      <alignment horizontal="center" vertical="center"/>
    </xf>
    <xf numFmtId="199" fontId="14" fillId="0" borderId="13" xfId="0" applyNumberFormat="1" applyFont="1" applyBorder="1" applyAlignment="1">
      <alignment horizontal="right" vertical="center"/>
    </xf>
    <xf numFmtId="199" fontId="14" fillId="0" borderId="19" xfId="0" applyNumberFormat="1" applyFont="1" applyBorder="1" applyAlignment="1">
      <alignment horizontal="right" vertical="center"/>
    </xf>
    <xf numFmtId="4" fontId="14" fillId="0" borderId="19" xfId="0" applyNumberFormat="1" applyFont="1" applyBorder="1" applyAlignment="1">
      <alignment horizontal="right" vertical="center"/>
    </xf>
    <xf numFmtId="212" fontId="14" fillId="0" borderId="19" xfId="0" applyNumberFormat="1" applyFont="1" applyBorder="1" applyAlignment="1">
      <alignment horizontal="right" vertical="center"/>
    </xf>
    <xf numFmtId="3" fontId="36" fillId="0" borderId="0" xfId="22" applyNumberFormat="1" applyFont="1" applyAlignment="1" applyProtection="1">
      <alignment vertical="center"/>
    </xf>
    <xf numFmtId="177" fontId="14" fillId="0" borderId="0" xfId="0" applyNumberFormat="1" applyFont="1"/>
    <xf numFmtId="177" fontId="14" fillId="0" borderId="0" xfId="0" applyNumberFormat="1" applyFont="1" applyAlignment="1">
      <alignment vertical="top"/>
    </xf>
    <xf numFmtId="197" fontId="14" fillId="0" borderId="18" xfId="23" applyNumberFormat="1" applyFont="1" applyFill="1" applyBorder="1" applyAlignment="1">
      <alignment horizontal="right" vertical="center" wrapText="1"/>
    </xf>
    <xf numFmtId="197" fontId="14" fillId="0" borderId="0" xfId="23" applyNumberFormat="1" applyFont="1" applyFill="1" applyBorder="1" applyAlignment="1">
      <alignment horizontal="right" vertical="center" wrapText="1"/>
    </xf>
    <xf numFmtId="184" fontId="14" fillId="0" borderId="0" xfId="0" applyNumberFormat="1" applyFont="1" applyAlignment="1">
      <alignment horizontal="distributed"/>
    </xf>
    <xf numFmtId="197" fontId="14" fillId="0" borderId="0" xfId="0" applyNumberFormat="1" applyFont="1" applyAlignment="1">
      <alignment horizontal="right" vertical="center"/>
    </xf>
    <xf numFmtId="197" fontId="14" fillId="2" borderId="13" xfId="23" applyNumberFormat="1" applyFont="1" applyFill="1" applyBorder="1" applyAlignment="1">
      <alignment horizontal="right" vertical="center" wrapText="1"/>
    </xf>
    <xf numFmtId="197" fontId="14" fillId="2" borderId="19" xfId="23" applyNumberFormat="1" applyFont="1" applyFill="1" applyBorder="1" applyAlignment="1">
      <alignment horizontal="right" vertical="center" wrapText="1"/>
    </xf>
    <xf numFmtId="177" fontId="48" fillId="2" borderId="0" xfId="24" quotePrefix="1" applyNumberFormat="1" applyFont="1" applyFill="1" applyAlignment="1">
      <alignment horizontal="left"/>
    </xf>
    <xf numFmtId="197" fontId="14" fillId="2" borderId="13" xfId="23" applyNumberFormat="1" applyFont="1" applyFill="1" applyBorder="1" applyAlignment="1">
      <alignment horizontal="right" wrapText="1"/>
    </xf>
    <xf numFmtId="197" fontId="14" fillId="2" borderId="19" xfId="23" applyNumberFormat="1" applyFont="1" applyFill="1" applyBorder="1" applyAlignment="1">
      <alignment horizontal="right" wrapText="1"/>
    </xf>
    <xf numFmtId="176" fontId="3" fillId="2" borderId="0" xfId="0" applyFont="1" applyFill="1" applyAlignment="1">
      <alignment horizontal="left" vertical="center"/>
    </xf>
    <xf numFmtId="176" fontId="0" fillId="2" borderId="0" xfId="0" applyFill="1" applyAlignment="1">
      <alignment horizontal="right" vertical="top"/>
    </xf>
    <xf numFmtId="176" fontId="0" fillId="2" borderId="16" xfId="0" applyFill="1" applyBorder="1" applyAlignment="1">
      <alignment horizontal="right" vertical="top"/>
    </xf>
    <xf numFmtId="176" fontId="0" fillId="2" borderId="17" xfId="0" applyFill="1" applyBorder="1" applyAlignment="1">
      <alignment horizontal="distributed" vertical="center"/>
    </xf>
    <xf numFmtId="176" fontId="12" fillId="2" borderId="17" xfId="0" applyFont="1" applyFill="1" applyBorder="1" applyAlignment="1">
      <alignment horizontal="distributed" vertical="center"/>
    </xf>
    <xf numFmtId="0" fontId="36" fillId="2" borderId="16" xfId="3" applyFont="1" applyFill="1" applyBorder="1" applyAlignment="1" applyProtection="1">
      <alignment horizontal="left"/>
    </xf>
    <xf numFmtId="176" fontId="0" fillId="2" borderId="16" xfId="0" quotePrefix="1" applyFill="1" applyBorder="1" applyAlignment="1">
      <alignment horizontal="left"/>
    </xf>
    <xf numFmtId="176" fontId="0" fillId="2" borderId="16" xfId="0" applyFill="1" applyBorder="1"/>
    <xf numFmtId="3" fontId="0" fillId="0" borderId="0" xfId="0" applyNumberFormat="1" applyAlignment="1">
      <alignment horizontal="left" vertical="center"/>
    </xf>
    <xf numFmtId="3" fontId="0" fillId="0" borderId="0" xfId="0" quotePrefix="1" applyNumberFormat="1" applyAlignment="1">
      <alignment horizontal="left" vertical="center"/>
    </xf>
    <xf numFmtId="217" fontId="6" fillId="0" borderId="0" xfId="0" quotePrefix="1" applyNumberFormat="1" applyFont="1" applyAlignment="1">
      <alignment horizontal="left" vertical="top"/>
    </xf>
    <xf numFmtId="217" fontId="6" fillId="0" borderId="0" xfId="0" applyNumberFormat="1" applyFont="1" applyAlignment="1">
      <alignment vertical="top"/>
    </xf>
    <xf numFmtId="3" fontId="6" fillId="0" borderId="0" xfId="0" applyNumberFormat="1" applyFont="1" applyAlignment="1">
      <alignment horizontal="right" vertical="top"/>
    </xf>
    <xf numFmtId="3" fontId="0" fillId="0" borderId="8" xfId="0" quotePrefix="1" applyNumberFormat="1" applyBorder="1" applyAlignment="1">
      <alignment horizontal="distributed" vertical="center" justifyLastLine="1" shrinkToFit="1"/>
    </xf>
    <xf numFmtId="3" fontId="0" fillId="0" borderId="8" xfId="0" applyNumberFormat="1" applyBorder="1" applyAlignment="1">
      <alignment horizontal="distributed" vertical="center" justifyLastLine="1"/>
    </xf>
    <xf numFmtId="3" fontId="0" fillId="0" borderId="8" xfId="0" applyNumberFormat="1" applyBorder="1" applyAlignment="1">
      <alignment horizontal="center" vertical="center" shrinkToFit="1"/>
    </xf>
    <xf numFmtId="3" fontId="11" fillId="0" borderId="8" xfId="0" quotePrefix="1" applyNumberFormat="1" applyFont="1" applyBorder="1" applyAlignment="1">
      <alignment horizontal="distributed" vertical="center" justifyLastLine="1"/>
    </xf>
    <xf numFmtId="3" fontId="0" fillId="0" borderId="8" xfId="0" applyNumberFormat="1" applyBorder="1" applyAlignment="1">
      <alignment horizontal="distributed" vertical="center" justifyLastLine="1" shrinkToFit="1"/>
    </xf>
    <xf numFmtId="3" fontId="0" fillId="0" borderId="10" xfId="0" applyNumberFormat="1" applyBorder="1" applyAlignment="1">
      <alignment horizontal="distributed" vertical="center" justifyLastLine="1" shrinkToFit="1"/>
    </xf>
    <xf numFmtId="3" fontId="0" fillId="0" borderId="0" xfId="0" applyNumberFormat="1" applyAlignment="1">
      <alignment horizontal="right" vertical="top"/>
    </xf>
    <xf numFmtId="3" fontId="0" fillId="0" borderId="17" xfId="0" applyNumberFormat="1" applyBorder="1" applyAlignment="1">
      <alignment horizontal="right" vertical="top"/>
    </xf>
    <xf numFmtId="3" fontId="0" fillId="0" borderId="0" xfId="0" quotePrefix="1" applyNumberFormat="1" applyAlignment="1">
      <alignment horizontal="distributed" vertical="center"/>
    </xf>
    <xf numFmtId="3" fontId="0" fillId="0" borderId="0" xfId="0" quotePrefix="1" applyNumberFormat="1" applyAlignment="1">
      <alignment horizontal="center" vertical="center"/>
    </xf>
    <xf numFmtId="3" fontId="0" fillId="0" borderId="17" xfId="0" quotePrefix="1" applyNumberFormat="1" applyBorder="1" applyAlignment="1">
      <alignment horizontal="distributed"/>
    </xf>
    <xf numFmtId="215" fontId="0" fillId="0" borderId="0" xfId="0" applyNumberFormat="1" applyAlignment="1">
      <alignment horizontal="right" vertical="center"/>
    </xf>
    <xf numFmtId="3" fontId="12" fillId="0" borderId="0" xfId="0" quotePrefix="1" applyNumberFormat="1" applyFont="1" applyAlignment="1">
      <alignment horizontal="distributed" vertical="center"/>
    </xf>
    <xf numFmtId="3" fontId="12" fillId="0" borderId="17" xfId="0" applyNumberFormat="1" applyFont="1" applyBorder="1" applyAlignment="1">
      <alignment horizontal="distributed"/>
    </xf>
    <xf numFmtId="215" fontId="12" fillId="0" borderId="0" xfId="0" applyNumberFormat="1" applyFont="1" applyAlignment="1">
      <alignment horizontal="right" vertical="center"/>
    </xf>
    <xf numFmtId="3" fontId="12" fillId="0" borderId="0" xfId="0" applyNumberFormat="1" applyFont="1" applyAlignment="1">
      <alignment horizontal="right" vertical="center"/>
    </xf>
    <xf numFmtId="3" fontId="0" fillId="0" borderId="0" xfId="0" applyNumberFormat="1" applyAlignment="1">
      <alignment horizontal="distributed" vertical="center"/>
    </xf>
    <xf numFmtId="3" fontId="0" fillId="0" borderId="17" xfId="0" applyNumberFormat="1" applyBorder="1" applyAlignment="1">
      <alignment horizontal="distributed"/>
    </xf>
    <xf numFmtId="3" fontId="12" fillId="0" borderId="0" xfId="0" applyNumberFormat="1" applyFont="1" applyAlignment="1">
      <alignment horizontal="distributed" vertical="center"/>
    </xf>
    <xf numFmtId="3" fontId="0" fillId="0" borderId="17" xfId="0" applyNumberFormat="1" applyBorder="1" applyAlignment="1">
      <alignment horizontal="distributed" vertical="center"/>
    </xf>
    <xf numFmtId="3" fontId="0" fillId="0" borderId="19" xfId="0" applyNumberFormat="1" applyBorder="1" applyAlignment="1">
      <alignment horizontal="distributed" vertical="center"/>
    </xf>
    <xf numFmtId="3" fontId="0" fillId="0" borderId="8" xfId="0" applyNumberFormat="1" applyBorder="1" applyAlignment="1">
      <alignment horizontal="distributed" vertical="center"/>
    </xf>
    <xf numFmtId="215" fontId="0" fillId="0" borderId="19" xfId="0" applyNumberFormat="1" applyBorder="1" applyAlignment="1">
      <alignment horizontal="right"/>
    </xf>
    <xf numFmtId="3" fontId="0" fillId="0" borderId="19" xfId="0" applyNumberFormat="1" applyBorder="1" applyAlignment="1">
      <alignment horizontal="right"/>
    </xf>
    <xf numFmtId="3" fontId="0" fillId="0" borderId="0" xfId="0" quotePrefix="1" applyNumberFormat="1" applyAlignment="1">
      <alignment horizontal="left"/>
    </xf>
    <xf numFmtId="184" fontId="0" fillId="0" borderId="17" xfId="0" applyNumberFormat="1" applyBorder="1" applyAlignment="1">
      <alignment horizontal="distributed" vertical="center"/>
    </xf>
    <xf numFmtId="176" fontId="6" fillId="0" borderId="0" xfId="0" applyFont="1" applyAlignment="1">
      <alignment horizontal="left" vertical="top"/>
    </xf>
    <xf numFmtId="4" fontId="6" fillId="0" borderId="0" xfId="0" quotePrefix="1" applyNumberFormat="1" applyFont="1" applyAlignment="1">
      <alignment horizontal="left" vertical="top"/>
    </xf>
    <xf numFmtId="3" fontId="6" fillId="0" borderId="0" xfId="0" quotePrefix="1" applyNumberFormat="1" applyFont="1" applyAlignment="1">
      <alignment horizontal="left" vertical="top"/>
    </xf>
    <xf numFmtId="176" fontId="7" fillId="0" borderId="0" xfId="0" applyFont="1" applyAlignment="1">
      <alignment horizontal="left" vertical="top"/>
    </xf>
    <xf numFmtId="176" fontId="7" fillId="0" borderId="0" xfId="0" applyFont="1" applyAlignment="1">
      <alignment horizontal="left" vertical="center"/>
    </xf>
    <xf numFmtId="177" fontId="10" fillId="0" borderId="17" xfId="0" quotePrefix="1" applyNumberFormat="1" applyFont="1" applyBorder="1" applyAlignment="1">
      <alignment horizontal="left" vertical="center" wrapText="1"/>
    </xf>
    <xf numFmtId="177" fontId="14" fillId="0" borderId="0" xfId="0" quotePrefix="1" applyNumberFormat="1" applyFont="1" applyAlignment="1">
      <alignment horizontal="left" vertical="top"/>
    </xf>
    <xf numFmtId="177" fontId="14" fillId="0" borderId="0" xfId="0" applyNumberFormat="1" applyFont="1" applyAlignment="1">
      <alignment horizontal="left" vertical="top"/>
    </xf>
    <xf numFmtId="177" fontId="14" fillId="0" borderId="3" xfId="0" applyNumberFormat="1" applyFont="1" applyBorder="1"/>
    <xf numFmtId="177" fontId="14" fillId="0" borderId="13" xfId="0" applyNumberFormat="1" applyFont="1" applyBorder="1"/>
    <xf numFmtId="177" fontId="14" fillId="0" borderId="9" xfId="0" applyNumberFormat="1" applyFont="1" applyBorder="1"/>
    <xf numFmtId="177" fontId="14" fillId="0" borderId="16" xfId="0" applyNumberFormat="1" applyFont="1" applyBorder="1" applyAlignment="1">
      <alignment horizontal="right" vertical="top"/>
    </xf>
    <xf numFmtId="177" fontId="14" fillId="0" borderId="15" xfId="0" applyNumberFormat="1" applyFont="1" applyBorder="1" applyAlignment="1">
      <alignment horizontal="right" vertical="top"/>
    </xf>
    <xf numFmtId="177" fontId="14" fillId="0" borderId="0" xfId="0" applyNumberFormat="1" applyFont="1" applyAlignment="1">
      <alignment horizontal="right" vertical="top"/>
    </xf>
    <xf numFmtId="177" fontId="14" fillId="0" borderId="17" xfId="0" quotePrefix="1" applyNumberFormat="1" applyFont="1" applyBorder="1" applyAlignment="1">
      <alignment horizontal="distributed"/>
    </xf>
    <xf numFmtId="179" fontId="14" fillId="0" borderId="0" xfId="0" applyNumberFormat="1" applyFont="1" applyAlignment="1">
      <alignment horizontal="right" vertical="center"/>
    </xf>
    <xf numFmtId="177" fontId="14" fillId="0" borderId="0" xfId="0" applyNumberFormat="1" applyFont="1" applyAlignment="1">
      <alignment horizontal="distributed" vertical="distributed"/>
    </xf>
    <xf numFmtId="177" fontId="14" fillId="0" borderId="17" xfId="0" applyNumberFormat="1" applyFont="1" applyBorder="1" applyAlignment="1">
      <alignment horizontal="distributed" vertical="distributed"/>
    </xf>
    <xf numFmtId="177" fontId="14" fillId="0" borderId="0" xfId="0" quotePrefix="1" applyNumberFormat="1" applyFont="1" applyAlignment="1">
      <alignment horizontal="distributed" vertical="center"/>
    </xf>
    <xf numFmtId="177" fontId="14" fillId="0" borderId="0" xfId="0" applyNumberFormat="1" applyFont="1" applyAlignment="1">
      <alignment horizontal="distributed" vertical="center"/>
    </xf>
    <xf numFmtId="177" fontId="14" fillId="0" borderId="17" xfId="0" applyNumberFormat="1" applyFont="1" applyBorder="1" applyAlignment="1">
      <alignment horizontal="distributed"/>
    </xf>
    <xf numFmtId="177" fontId="14" fillId="0" borderId="17" xfId="0" applyNumberFormat="1" applyFont="1" applyBorder="1"/>
    <xf numFmtId="181" fontId="14" fillId="0" borderId="0" xfId="0" applyNumberFormat="1" applyFont="1" applyAlignment="1">
      <alignment horizontal="distributed" vertical="distributed"/>
    </xf>
    <xf numFmtId="177" fontId="14" fillId="0" borderId="0" xfId="0" applyNumberFormat="1" applyFont="1" applyAlignment="1">
      <alignment horizontal="right" vertical="center"/>
    </xf>
    <xf numFmtId="177" fontId="14" fillId="0" borderId="19" xfId="0" applyNumberFormat="1" applyFont="1" applyBorder="1" applyAlignment="1">
      <alignment horizontal="distributed" vertical="center"/>
    </xf>
    <xf numFmtId="177" fontId="14" fillId="0" borderId="8" xfId="0" quotePrefix="1" applyNumberFormat="1" applyFont="1" applyBorder="1" applyAlignment="1">
      <alignment horizontal="distributed"/>
    </xf>
    <xf numFmtId="179" fontId="14" fillId="0" borderId="19" xfId="0" applyNumberFormat="1" applyFont="1" applyBorder="1" applyAlignment="1">
      <alignment horizontal="right" vertical="center"/>
    </xf>
    <xf numFmtId="179" fontId="14" fillId="0" borderId="19" xfId="0" applyNumberFormat="1" applyFont="1" applyBorder="1"/>
    <xf numFmtId="177" fontId="14" fillId="0" borderId="19" xfId="0" applyNumberFormat="1" applyFont="1" applyBorder="1" applyAlignment="1">
      <alignment horizontal="distributed"/>
    </xf>
    <xf numFmtId="177" fontId="14" fillId="0" borderId="8" xfId="0" applyNumberFormat="1" applyFont="1" applyBorder="1" applyAlignment="1">
      <alignment horizontal="distributed"/>
    </xf>
    <xf numFmtId="177" fontId="14" fillId="0" borderId="19" xfId="0" applyNumberFormat="1" applyFont="1" applyBorder="1"/>
    <xf numFmtId="177" fontId="14" fillId="0" borderId="19" xfId="0" applyNumberFormat="1" applyFont="1" applyBorder="1" applyAlignment="1">
      <alignment horizontal="right"/>
    </xf>
    <xf numFmtId="177" fontId="11" fillId="0" borderId="0" xfId="3" applyNumberFormat="1" applyFont="1" applyFill="1" applyBorder="1" applyAlignment="1" applyProtection="1"/>
    <xf numFmtId="177" fontId="11" fillId="0" borderId="0" xfId="3" applyNumberFormat="1" applyFont="1" applyFill="1" applyAlignment="1" applyProtection="1"/>
    <xf numFmtId="177" fontId="14" fillId="0" borderId="0" xfId="0" applyNumberFormat="1" applyFont="1" applyAlignment="1">
      <alignment vertical="center"/>
    </xf>
    <xf numFmtId="177" fontId="14" fillId="0" borderId="17" xfId="0" applyNumberFormat="1" applyFont="1" applyBorder="1" applyAlignment="1">
      <alignment horizontal="distributed" vertical="center"/>
    </xf>
    <xf numFmtId="177" fontId="14" fillId="0" borderId="0" xfId="0" applyNumberFormat="1" applyFont="1" applyAlignment="1">
      <alignment horizontal="left"/>
    </xf>
    <xf numFmtId="177" fontId="14" fillId="0" borderId="17" xfId="0" applyNumberFormat="1" applyFont="1" applyBorder="1" applyAlignment="1">
      <alignment horizontal="right" vertical="top"/>
    </xf>
    <xf numFmtId="177" fontId="14" fillId="0" borderId="17" xfId="0" quotePrefix="1" applyNumberFormat="1" applyFont="1" applyBorder="1" applyAlignment="1">
      <alignment horizontal="distributed" vertical="center"/>
    </xf>
    <xf numFmtId="38" fontId="14" fillId="0" borderId="0" xfId="6" applyFont="1" applyFill="1" applyAlignment="1">
      <alignment horizontal="right" vertical="center"/>
    </xf>
    <xf numFmtId="177" fontId="14" fillId="0" borderId="17" xfId="0" applyNumberFormat="1" applyFont="1" applyBorder="1" applyAlignment="1">
      <alignment vertical="center"/>
    </xf>
    <xf numFmtId="182" fontId="49" fillId="0" borderId="8" xfId="0" applyNumberFormat="1" applyFont="1" applyBorder="1" applyAlignment="1">
      <alignment horizontal="distributed" vertical="center"/>
    </xf>
    <xf numFmtId="177" fontId="14" fillId="0" borderId="8" xfId="0" applyNumberFormat="1" applyFont="1" applyBorder="1"/>
    <xf numFmtId="182" fontId="49" fillId="0" borderId="17" xfId="0" applyNumberFormat="1" applyFont="1" applyBorder="1" applyAlignment="1">
      <alignment horizontal="distributed" vertical="distributed"/>
    </xf>
    <xf numFmtId="182" fontId="49" fillId="0" borderId="8" xfId="0" applyNumberFormat="1" applyFont="1" applyBorder="1" applyAlignment="1">
      <alignment horizontal="distributed"/>
    </xf>
    <xf numFmtId="177" fontId="19" fillId="0" borderId="0" xfId="5" applyNumberFormat="1" applyFill="1"/>
    <xf numFmtId="176" fontId="12" fillId="0" borderId="0" xfId="0" applyFont="1" applyAlignment="1">
      <alignment horizontal="right" vertical="center"/>
    </xf>
    <xf numFmtId="181" fontId="0" fillId="0" borderId="18" xfId="7" applyNumberFormat="1" applyFont="1" applyBorder="1" applyAlignment="1">
      <alignment horizontal="right" vertical="center"/>
    </xf>
    <xf numFmtId="181" fontId="0" fillId="0" borderId="0" xfId="7" applyNumberFormat="1" applyFont="1" applyAlignment="1">
      <alignment horizontal="right" vertical="center"/>
    </xf>
    <xf numFmtId="179" fontId="0" fillId="0" borderId="0" xfId="7" applyNumberFormat="1" applyFont="1" applyAlignment="1">
      <alignment horizontal="right" vertical="center"/>
    </xf>
    <xf numFmtId="179" fontId="0" fillId="0" borderId="19" xfId="7" applyNumberFormat="1" applyFont="1" applyBorder="1" applyAlignment="1">
      <alignment horizontal="right" vertical="center"/>
    </xf>
    <xf numFmtId="182" fontId="11" fillId="0" borderId="18" xfId="0" applyNumberFormat="1" applyFont="1" applyBorder="1" applyAlignment="1">
      <alignment horizontal="right" vertical="center"/>
    </xf>
    <xf numFmtId="179" fontId="11" fillId="0" borderId="0" xfId="8" applyNumberFormat="1" applyFont="1" applyFill="1" applyAlignment="1">
      <alignment horizontal="right" vertical="center"/>
    </xf>
    <xf numFmtId="184" fontId="14" fillId="0" borderId="0" xfId="0" applyNumberFormat="1" applyFont="1"/>
    <xf numFmtId="187" fontId="14" fillId="0" borderId="0" xfId="0" applyNumberFormat="1" applyFont="1"/>
    <xf numFmtId="187" fontId="14" fillId="0" borderId="0" xfId="0" applyNumberFormat="1" applyFont="1" applyAlignment="1">
      <alignment horizontal="right" vertical="center"/>
    </xf>
    <xf numFmtId="182" fontId="14" fillId="0" borderId="0" xfId="0" applyNumberFormat="1" applyFont="1" applyAlignment="1">
      <alignment horizontal="left" vertical="top"/>
    </xf>
    <xf numFmtId="184" fontId="14" fillId="0" borderId="0" xfId="0" applyNumberFormat="1" applyFont="1" applyAlignment="1">
      <alignment vertical="top"/>
    </xf>
    <xf numFmtId="187" fontId="14" fillId="0" borderId="0" xfId="0" applyNumberFormat="1" applyFont="1" applyAlignment="1">
      <alignment vertical="top"/>
    </xf>
    <xf numFmtId="184" fontId="14" fillId="0" borderId="0" xfId="0" applyNumberFormat="1" applyFont="1" applyAlignment="1">
      <alignment horizontal="right"/>
    </xf>
    <xf numFmtId="191" fontId="14" fillId="0" borderId="0" xfId="0" applyNumberFormat="1" applyFont="1" applyAlignment="1">
      <alignment horizontal="right"/>
    </xf>
    <xf numFmtId="187" fontId="14" fillId="0" borderId="0" xfId="0" applyNumberFormat="1" applyFont="1" applyAlignment="1">
      <alignment horizontal="right" vertical="top"/>
    </xf>
    <xf numFmtId="187" fontId="14" fillId="0" borderId="0" xfId="0" applyNumberFormat="1" applyFont="1" applyAlignment="1">
      <alignment horizontal="right"/>
    </xf>
    <xf numFmtId="184" fontId="14" fillId="0" borderId="15" xfId="0" applyNumberFormat="1" applyFont="1" applyBorder="1" applyAlignment="1">
      <alignment horizontal="distributed"/>
    </xf>
    <xf numFmtId="184" fontId="14" fillId="0" borderId="0" xfId="0" applyNumberFormat="1" applyFont="1" applyAlignment="1">
      <alignment horizontal="right" vertical="top"/>
    </xf>
    <xf numFmtId="190" fontId="50" fillId="0" borderId="0" xfId="0" applyNumberFormat="1" applyFont="1" applyAlignment="1">
      <alignment horizontal="right" vertical="center"/>
    </xf>
    <xf numFmtId="191" fontId="50" fillId="0" borderId="0" xfId="0" applyNumberFormat="1" applyFont="1" applyAlignment="1">
      <alignment horizontal="right" vertical="center"/>
    </xf>
    <xf numFmtId="184" fontId="14" fillId="0" borderId="19" xfId="0" applyNumberFormat="1" applyFont="1" applyBorder="1"/>
    <xf numFmtId="189" fontId="33" fillId="0" borderId="19" xfId="0" applyNumberFormat="1" applyFont="1" applyBorder="1"/>
    <xf numFmtId="189" fontId="32" fillId="0" borderId="19" xfId="0" applyNumberFormat="1" applyFont="1" applyBorder="1"/>
    <xf numFmtId="184" fontId="51" fillId="0" borderId="0" xfId="0" applyNumberFormat="1" applyFont="1" applyAlignment="1">
      <alignment horizontal="distributed"/>
    </xf>
    <xf numFmtId="179" fontId="52" fillId="0" borderId="0" xfId="0" applyNumberFormat="1" applyFont="1"/>
    <xf numFmtId="189" fontId="53" fillId="0" borderId="0" xfId="0" applyNumberFormat="1" applyFont="1"/>
    <xf numFmtId="188" fontId="53" fillId="0" borderId="0" xfId="0" applyNumberFormat="1" applyFont="1"/>
    <xf numFmtId="179" fontId="14" fillId="0" borderId="18" xfId="6" applyNumberFormat="1" applyFont="1" applyFill="1" applyBorder="1" applyAlignment="1">
      <alignment vertical="center" wrapText="1"/>
    </xf>
    <xf numFmtId="179" fontId="14" fillId="0" borderId="0" xfId="6" applyNumberFormat="1" applyFont="1" applyFill="1" applyBorder="1" applyAlignment="1">
      <alignment vertical="center" wrapText="1"/>
    </xf>
    <xf numFmtId="177" fontId="7" fillId="0" borderId="0" xfId="0" applyNumberFormat="1" applyFont="1" applyAlignment="1">
      <alignment horizontal="left" vertical="top"/>
    </xf>
    <xf numFmtId="177" fontId="14" fillId="0" borderId="0" xfId="0" applyNumberFormat="1" applyFont="1" applyAlignment="1">
      <alignment horizontal="distributed" vertical="top"/>
    </xf>
    <xf numFmtId="177" fontId="0" fillId="0" borderId="16" xfId="0" quotePrefix="1" applyNumberFormat="1" applyBorder="1" applyAlignment="1">
      <alignment horizontal="distributed" vertical="center" justifyLastLine="1"/>
    </xf>
    <xf numFmtId="177" fontId="14" fillId="0" borderId="12" xfId="0" applyNumberFormat="1" applyFont="1" applyBorder="1" applyAlignment="1">
      <alignment horizontal="center" vertical="center"/>
    </xf>
    <xf numFmtId="177" fontId="0" fillId="0" borderId="12" xfId="0" quotePrefix="1" applyNumberFormat="1" applyBorder="1" applyAlignment="1">
      <alignment horizontal="distributed" vertical="center" justifyLastLine="1"/>
    </xf>
    <xf numFmtId="177" fontId="18" fillId="0" borderId="0" xfId="0" applyNumberFormat="1" applyFont="1" applyAlignment="1">
      <alignment horizontal="distributed" vertical="center"/>
    </xf>
    <xf numFmtId="196" fontId="14" fillId="2" borderId="0" xfId="0" applyNumberFormat="1" applyFont="1" applyFill="1"/>
    <xf numFmtId="196" fontId="3" fillId="2" borderId="0" xfId="0" applyNumberFormat="1" applyFont="1" applyFill="1" applyAlignment="1">
      <alignment horizontal="left" vertical="center"/>
    </xf>
    <xf numFmtId="196" fontId="14" fillId="0" borderId="0" xfId="0" applyNumberFormat="1" applyFont="1" applyAlignment="1">
      <alignment vertical="top"/>
    </xf>
    <xf numFmtId="196" fontId="14" fillId="2" borderId="0" xfId="0" applyNumberFormat="1" applyFont="1" applyFill="1" applyAlignment="1">
      <alignment vertical="top"/>
    </xf>
    <xf numFmtId="196" fontId="14" fillId="2" borderId="17" xfId="0" applyNumberFormat="1" applyFont="1" applyFill="1" applyBorder="1"/>
    <xf numFmtId="197" fontId="14" fillId="2" borderId="0" xfId="0" applyNumberFormat="1" applyFont="1" applyFill="1" applyAlignment="1">
      <alignment horizontal="right" vertical="center"/>
    </xf>
    <xf numFmtId="179" fontId="14" fillId="2" borderId="0" xfId="0" applyNumberFormat="1" applyFont="1" applyFill="1" applyAlignment="1">
      <alignment horizontal="right" vertical="center"/>
    </xf>
    <xf numFmtId="197" fontId="14" fillId="0" borderId="0" xfId="15" applyNumberFormat="1" applyFont="1" applyAlignment="1">
      <alignment horizontal="right" vertical="center"/>
    </xf>
    <xf numFmtId="196" fontId="14" fillId="2" borderId="17" xfId="0" applyNumberFormat="1" applyFont="1" applyFill="1" applyBorder="1" applyAlignment="1">
      <alignment horizontal="distributed"/>
    </xf>
    <xf numFmtId="197" fontId="14" fillId="0" borderId="18" xfId="15" applyNumberFormat="1" applyFont="1" applyBorder="1" applyAlignment="1">
      <alignment horizontal="right" vertical="center"/>
    </xf>
    <xf numFmtId="49" fontId="6" fillId="2" borderId="19" xfId="15" applyNumberFormat="1" applyFont="1" applyFill="1" applyBorder="1" applyAlignment="1">
      <alignment horizontal="distributed" vertical="top"/>
    </xf>
    <xf numFmtId="196" fontId="14" fillId="2" borderId="19" xfId="0" applyNumberFormat="1" applyFont="1" applyFill="1" applyBorder="1" applyAlignment="1">
      <alignment horizontal="distributed" vertical="top"/>
    </xf>
    <xf numFmtId="197" fontId="14" fillId="2" borderId="13" xfId="15" applyNumberFormat="1" applyFont="1" applyFill="1" applyBorder="1" applyAlignment="1">
      <alignment horizontal="right" vertical="top"/>
    </xf>
    <xf numFmtId="197" fontId="0" fillId="2" borderId="19" xfId="0" applyNumberFormat="1" applyFill="1" applyBorder="1"/>
    <xf numFmtId="196" fontId="14" fillId="2" borderId="0" xfId="0" quotePrefix="1" applyNumberFormat="1" applyFont="1" applyFill="1" applyAlignment="1">
      <alignment horizontal="center"/>
    </xf>
    <xf numFmtId="176" fontId="15" fillId="2" borderId="0" xfId="0" applyFont="1" applyFill="1" applyAlignment="1">
      <alignment horizontal="left"/>
    </xf>
    <xf numFmtId="176" fontId="5" fillId="2" borderId="0" xfId="0" quotePrefix="1" applyFont="1" applyFill="1" applyAlignment="1">
      <alignment horizontal="right"/>
    </xf>
    <xf numFmtId="176" fontId="5" fillId="2" borderId="0" xfId="0" quotePrefix="1" applyFont="1" applyFill="1" applyAlignment="1">
      <alignment horizontal="left"/>
    </xf>
    <xf numFmtId="177" fontId="7" fillId="2" borderId="0" xfId="0" applyNumberFormat="1" applyFont="1" applyFill="1" applyAlignment="1">
      <alignment horizontal="left" vertical="top"/>
    </xf>
    <xf numFmtId="176" fontId="0" fillId="2" borderId="0" xfId="0" applyFill="1" applyAlignment="1">
      <alignment horizontal="left"/>
    </xf>
    <xf numFmtId="176" fontId="0" fillId="2" borderId="20" xfId="0" applyFill="1" applyBorder="1"/>
    <xf numFmtId="176" fontId="0" fillId="2" borderId="15" xfId="0" applyFill="1" applyBorder="1" applyAlignment="1">
      <alignment horizontal="right" vertical="top"/>
    </xf>
    <xf numFmtId="176" fontId="33" fillId="2" borderId="0" xfId="0" applyFont="1" applyFill="1" applyAlignment="1">
      <alignment horizontal="right" vertical="top"/>
    </xf>
    <xf numFmtId="197" fontId="0" fillId="2" borderId="0" xfId="0" applyNumberFormat="1" applyFill="1" applyAlignment="1">
      <alignment horizontal="right" vertical="top"/>
    </xf>
    <xf numFmtId="176" fontId="0" fillId="2" borderId="17" xfId="0" quotePrefix="1" applyFill="1" applyBorder="1" applyAlignment="1">
      <alignment horizontal="distributed" vertical="center"/>
    </xf>
    <xf numFmtId="176" fontId="12" fillId="2" borderId="17" xfId="0" quotePrefix="1" applyFont="1" applyFill="1" applyBorder="1" applyAlignment="1">
      <alignment horizontal="distributed" vertical="center"/>
    </xf>
    <xf numFmtId="176" fontId="0" fillId="2" borderId="8" xfId="0" applyFill="1" applyBorder="1" applyAlignment="1">
      <alignment horizontal="distributed"/>
    </xf>
    <xf numFmtId="197" fontId="0" fillId="2" borderId="0" xfId="0" applyNumberFormat="1" applyFill="1"/>
    <xf numFmtId="0" fontId="36" fillId="0" borderId="16" xfId="3" applyFont="1" applyBorder="1" applyAlignment="1" applyProtection="1">
      <alignment horizontal="left"/>
    </xf>
    <xf numFmtId="176" fontId="14" fillId="0" borderId="16" xfId="0" applyFont="1" applyBorder="1"/>
    <xf numFmtId="177" fontId="0" fillId="0" borderId="0" xfId="17" applyNumberFormat="1" applyFont="1" applyFill="1" applyAlignment="1">
      <alignment vertical="top"/>
    </xf>
    <xf numFmtId="184" fontId="0" fillId="0" borderId="0" xfId="2" applyNumberFormat="1" applyFont="1" applyFill="1"/>
    <xf numFmtId="177" fontId="0" fillId="0" borderId="0" xfId="10" applyNumberFormat="1" applyFont="1" applyAlignment="1">
      <alignment vertical="top"/>
    </xf>
    <xf numFmtId="176" fontId="0" fillId="0" borderId="0" xfId="0" applyFont="1"/>
    <xf numFmtId="3" fontId="0" fillId="0" borderId="0" xfId="21" applyNumberFormat="1" applyFont="1" applyAlignment="1">
      <alignment vertical="top"/>
    </xf>
    <xf numFmtId="196" fontId="0" fillId="0" borderId="0" xfId="13" applyNumberFormat="1" applyFont="1"/>
    <xf numFmtId="201" fontId="0" fillId="0" borderId="0" xfId="0" applyNumberFormat="1" applyFont="1" applyAlignment="1">
      <alignment vertical="top"/>
    </xf>
    <xf numFmtId="177" fontId="0" fillId="0" borderId="0" xfId="28" applyNumberFormat="1" applyFont="1"/>
    <xf numFmtId="177" fontId="0" fillId="0" borderId="0" xfId="0" applyNumberFormat="1" applyFont="1" applyAlignment="1">
      <alignment vertical="center"/>
    </xf>
    <xf numFmtId="184" fontId="27" fillId="0" borderId="0" xfId="0" applyNumberFormat="1" applyFont="1" applyAlignment="1">
      <alignment horizontal="left" vertical="center"/>
    </xf>
    <xf numFmtId="185" fontId="11" fillId="0" borderId="0" xfId="0" applyNumberFormat="1" applyFont="1"/>
    <xf numFmtId="184" fontId="26" fillId="0" borderId="0" xfId="0" quotePrefix="1" applyNumberFormat="1" applyFont="1" applyAlignment="1">
      <alignment horizontal="right"/>
    </xf>
    <xf numFmtId="182" fontId="11" fillId="0" borderId="0" xfId="0" applyNumberFormat="1" applyFont="1" applyAlignment="1">
      <alignment horizontal="distributed" vertical="center" indent="14"/>
    </xf>
    <xf numFmtId="181" fontId="12" fillId="0" borderId="0" xfId="7" applyNumberFormat="1" applyFont="1" applyAlignment="1">
      <alignment horizontal="right" vertical="center"/>
    </xf>
    <xf numFmtId="178" fontId="12" fillId="0" borderId="0" xfId="7" applyNumberFormat="1" applyFont="1" applyAlignment="1">
      <alignment horizontal="right" vertical="center"/>
    </xf>
    <xf numFmtId="181" fontId="12" fillId="0" borderId="0" xfId="7" quotePrefix="1" applyNumberFormat="1" applyFont="1" applyAlignment="1">
      <alignment horizontal="right" vertical="center"/>
    </xf>
    <xf numFmtId="178" fontId="0" fillId="0" borderId="0" xfId="7" applyNumberFormat="1" applyFont="1" applyAlignment="1">
      <alignment horizontal="right" vertical="center"/>
    </xf>
    <xf numFmtId="181" fontId="0" fillId="0" borderId="19" xfId="7" applyNumberFormat="1" applyFont="1" applyBorder="1" applyAlignment="1">
      <alignment horizontal="right" vertical="center"/>
    </xf>
    <xf numFmtId="178" fontId="0" fillId="0" borderId="19" xfId="7" applyNumberFormat="1" applyFont="1" applyBorder="1" applyAlignment="1">
      <alignment horizontal="right" vertical="center"/>
    </xf>
    <xf numFmtId="182" fontId="0" fillId="0" borderId="18" xfId="0" quotePrefix="1" applyNumberFormat="1" applyBorder="1" applyAlignment="1">
      <alignment horizontal="right" vertical="top"/>
    </xf>
    <xf numFmtId="184" fontId="11" fillId="0" borderId="0" xfId="0" applyNumberFormat="1" applyFont="1" applyAlignment="1">
      <alignment horizontal="right" vertical="center"/>
    </xf>
    <xf numFmtId="185" fontId="11" fillId="0" borderId="0" xfId="0" applyNumberFormat="1" applyFont="1" applyAlignment="1">
      <alignment horizontal="right" vertical="center"/>
    </xf>
    <xf numFmtId="182" fontId="0" fillId="0" borderId="0" xfId="0" quotePrefix="1" applyNumberFormat="1" applyAlignment="1">
      <alignment horizontal="right" vertical="top"/>
    </xf>
    <xf numFmtId="177" fontId="14" fillId="0" borderId="0" xfId="30" applyNumberFormat="1"/>
    <xf numFmtId="177" fontId="14" fillId="2" borderId="0" xfId="30" applyNumberFormat="1" applyFill="1"/>
    <xf numFmtId="177" fontId="5" fillId="2" borderId="0" xfId="30" applyNumberFormat="1" applyFont="1" applyFill="1" applyAlignment="1">
      <alignment vertical="center"/>
    </xf>
    <xf numFmtId="177" fontId="0" fillId="0" borderId="0" xfId="30" applyNumberFormat="1" applyFont="1"/>
    <xf numFmtId="0" fontId="0" fillId="0" borderId="0" xfId="30" applyFont="1" applyAlignment="1">
      <alignment horizontal="left" vertical="center"/>
    </xf>
    <xf numFmtId="177" fontId="3" fillId="2" borderId="0" xfId="30" applyNumberFormat="1" applyFont="1" applyFill="1" applyAlignment="1">
      <alignment horizontal="left" vertical="center"/>
    </xf>
    <xf numFmtId="177" fontId="15" fillId="2" borderId="0" xfId="30" quotePrefix="1" applyNumberFormat="1" applyFont="1" applyFill="1" applyAlignment="1">
      <alignment horizontal="left"/>
    </xf>
    <xf numFmtId="0" fontId="14" fillId="2" borderId="0" xfId="30" applyFill="1"/>
    <xf numFmtId="177" fontId="6" fillId="2" borderId="0" xfId="30" applyNumberFormat="1" applyFont="1" applyFill="1"/>
    <xf numFmtId="177" fontId="6" fillId="2" borderId="0" xfId="30" applyNumberFormat="1" applyFont="1" applyFill="1" applyAlignment="1">
      <alignment vertical="top"/>
    </xf>
    <xf numFmtId="177" fontId="14" fillId="0" borderId="0" xfId="30" applyNumberFormat="1" applyAlignment="1">
      <alignment vertical="top"/>
    </xf>
    <xf numFmtId="177" fontId="6" fillId="2" borderId="0" xfId="30" quotePrefix="1" applyNumberFormat="1" applyFont="1" applyFill="1" applyAlignment="1">
      <alignment horizontal="left" vertical="top"/>
    </xf>
    <xf numFmtId="0" fontId="14" fillId="2" borderId="0" xfId="30" applyFill="1" applyAlignment="1">
      <alignment vertical="top"/>
    </xf>
    <xf numFmtId="177" fontId="6" fillId="2" borderId="0" xfId="30" applyNumberFormat="1" applyFont="1" applyFill="1" applyAlignment="1">
      <alignment horizontal="left" vertical="top"/>
    </xf>
    <xf numFmtId="177" fontId="14" fillId="2" borderId="0" xfId="30" applyNumberFormat="1" applyFill="1" applyAlignment="1">
      <alignment vertical="top"/>
    </xf>
    <xf numFmtId="177" fontId="14" fillId="2" borderId="0" xfId="30" quotePrefix="1" applyNumberFormat="1" applyFill="1" applyAlignment="1">
      <alignment horizontal="left" vertical="top"/>
    </xf>
    <xf numFmtId="177" fontId="14" fillId="2" borderId="0" xfId="30" applyNumberFormat="1" applyFill="1" applyAlignment="1">
      <alignment horizontal="left" vertical="top"/>
    </xf>
    <xf numFmtId="177" fontId="0" fillId="0" borderId="0" xfId="30" applyNumberFormat="1" applyFont="1" applyAlignment="1">
      <alignment vertical="top"/>
    </xf>
    <xf numFmtId="177" fontId="6" fillId="0" borderId="0" xfId="30" applyNumberFormat="1" applyFont="1" applyAlignment="1">
      <alignment horizontal="right" vertical="top"/>
    </xf>
    <xf numFmtId="177" fontId="14" fillId="2" borderId="25" xfId="30" applyNumberFormat="1" applyFill="1" applyBorder="1" applyAlignment="1">
      <alignment horizontal="distributed" vertical="distributed" justifyLastLine="1"/>
    </xf>
    <xf numFmtId="0" fontId="14" fillId="2" borderId="25" xfId="30" applyFill="1" applyBorder="1" applyAlignment="1">
      <alignment horizontal="distributed" vertical="distributed" justifyLastLine="1"/>
    </xf>
    <xf numFmtId="0" fontId="14" fillId="0" borderId="0" xfId="30" applyAlignment="1">
      <alignment horizontal="distributed" vertical="distributed"/>
    </xf>
    <xf numFmtId="0" fontId="14" fillId="2" borderId="0" xfId="30" applyFill="1" applyAlignment="1">
      <alignment horizontal="distributed" vertical="distributed"/>
    </xf>
    <xf numFmtId="177" fontId="14" fillId="2" borderId="12" xfId="30" applyNumberFormat="1" applyFill="1" applyBorder="1" applyAlignment="1">
      <alignment horizontal="right" vertical="top"/>
    </xf>
    <xf numFmtId="0" fontId="14" fillId="2" borderId="0" xfId="30" applyFill="1" applyAlignment="1">
      <alignment horizontal="right" vertical="top"/>
    </xf>
    <xf numFmtId="0" fontId="14" fillId="0" borderId="0" xfId="30" applyAlignment="1">
      <alignment horizontal="right" vertical="top"/>
    </xf>
    <xf numFmtId="0" fontId="12" fillId="0" borderId="0" xfId="30" applyFont="1"/>
    <xf numFmtId="0" fontId="14" fillId="0" borderId="0" xfId="30"/>
    <xf numFmtId="184" fontId="14" fillId="0" borderId="0" xfId="30" applyNumberFormat="1" applyAlignment="1">
      <alignment horizontal="distributed"/>
    </xf>
    <xf numFmtId="184" fontId="14" fillId="0" borderId="17" xfId="30" applyNumberFormat="1" applyBorder="1" applyAlignment="1">
      <alignment horizontal="distributed" vertical="center"/>
    </xf>
    <xf numFmtId="197" fontId="14" fillId="0" borderId="0" xfId="30" applyNumberFormat="1" applyAlignment="1">
      <alignment horizontal="right" vertical="center"/>
    </xf>
    <xf numFmtId="0" fontId="14" fillId="0" borderId="19" xfId="30" applyBorder="1"/>
    <xf numFmtId="0" fontId="14" fillId="2" borderId="8" xfId="30" applyFill="1" applyBorder="1" applyAlignment="1">
      <alignment horizontal="distributed" vertical="center"/>
    </xf>
    <xf numFmtId="0" fontId="22" fillId="0" borderId="0" xfId="30" applyFont="1"/>
    <xf numFmtId="177" fontId="0" fillId="2" borderId="0" xfId="30" applyNumberFormat="1" applyFont="1" applyFill="1" applyAlignment="1">
      <alignment vertical="center"/>
    </xf>
    <xf numFmtId="0" fontId="0" fillId="2" borderId="0" xfId="30" applyFont="1" applyFill="1" applyAlignment="1">
      <alignment vertical="center"/>
    </xf>
    <xf numFmtId="177" fontId="14" fillId="2" borderId="0" xfId="30" applyNumberFormat="1" applyFill="1" applyAlignment="1">
      <alignment vertical="center"/>
    </xf>
    <xf numFmtId="177" fontId="5" fillId="2" borderId="0" xfId="30" applyNumberFormat="1" applyFont="1" applyFill="1" applyAlignment="1">
      <alignment horizontal="right" vertical="center"/>
    </xf>
    <xf numFmtId="177" fontId="15" fillId="2" borderId="0" xfId="30" quotePrefix="1" applyNumberFormat="1" applyFont="1" applyFill="1" applyAlignment="1">
      <alignment horizontal="left" vertical="center"/>
    </xf>
    <xf numFmtId="0" fontId="14" fillId="2" borderId="0" xfId="30" applyFill="1" applyAlignment="1">
      <alignment vertical="center"/>
    </xf>
    <xf numFmtId="177" fontId="5" fillId="2" borderId="0" xfId="30" applyNumberFormat="1" applyFont="1" applyFill="1" applyAlignment="1">
      <alignment horizontal="distributed" vertical="center"/>
    </xf>
    <xf numFmtId="177" fontId="15" fillId="2" borderId="0" xfId="30" applyNumberFormat="1" applyFont="1" applyFill="1" applyAlignment="1">
      <alignment horizontal="left" vertical="center"/>
    </xf>
    <xf numFmtId="177" fontId="5" fillId="2" borderId="0" xfId="30" quotePrefix="1" applyNumberFormat="1" applyFont="1" applyFill="1" applyAlignment="1">
      <alignment horizontal="left" vertical="center"/>
    </xf>
    <xf numFmtId="177" fontId="14" fillId="2" borderId="25" xfId="30" applyNumberFormat="1" applyFill="1" applyBorder="1" applyAlignment="1">
      <alignment horizontal="distributed" vertical="center" justifyLastLine="1"/>
    </xf>
    <xf numFmtId="177" fontId="11" fillId="0" borderId="12" xfId="30" applyNumberFormat="1" applyFont="1" applyBorder="1" applyAlignment="1">
      <alignment horizontal="right" vertical="top"/>
    </xf>
    <xf numFmtId="213" fontId="14" fillId="2" borderId="16" xfId="30" applyNumberFormat="1" applyFill="1" applyBorder="1" applyAlignment="1">
      <alignment vertical="center"/>
    </xf>
    <xf numFmtId="0" fontId="14" fillId="0" borderId="17" xfId="30" applyBorder="1"/>
    <xf numFmtId="177" fontId="22" fillId="0" borderId="0" xfId="30" applyNumberFormat="1" applyFont="1"/>
    <xf numFmtId="177" fontId="14" fillId="0" borderId="0" xfId="30" applyNumberFormat="1" applyFont="1"/>
    <xf numFmtId="0" fontId="14" fillId="0" borderId="0" xfId="30" applyFont="1"/>
    <xf numFmtId="177" fontId="0" fillId="0" borderId="10" xfId="0" quotePrefix="1" applyNumberFormat="1" applyBorder="1" applyAlignment="1">
      <alignment horizontal="distributed" vertical="center" justifyLastLine="1"/>
    </xf>
    <xf numFmtId="184" fontId="12" fillId="0" borderId="17" xfId="0" applyNumberFormat="1" applyFont="1" applyBorder="1" applyAlignment="1">
      <alignment horizontal="distributed" vertical="center"/>
    </xf>
    <xf numFmtId="177" fontId="0" fillId="0" borderId="19" xfId="0" applyNumberFormat="1" applyBorder="1" applyAlignment="1">
      <alignment horizontal="distributed"/>
    </xf>
    <xf numFmtId="177" fontId="0" fillId="0" borderId="8" xfId="0" applyNumberFormat="1" applyBorder="1" applyAlignment="1">
      <alignment horizontal="distributed"/>
    </xf>
    <xf numFmtId="178" fontId="9" fillId="0" borderId="0" xfId="0" quotePrefix="1" applyNumberFormat="1" applyFont="1" applyAlignment="1">
      <alignment horizontal="right" vertical="center"/>
    </xf>
    <xf numFmtId="179" fontId="9" fillId="0" borderId="0" xfId="0" quotePrefix="1" applyNumberFormat="1" applyFont="1" applyAlignment="1">
      <alignment horizontal="right" vertical="center"/>
    </xf>
    <xf numFmtId="4" fontId="0" fillId="0" borderId="0" xfId="0" applyNumberFormat="1" applyAlignment="1">
      <alignment horizontal="centerContinuous"/>
    </xf>
    <xf numFmtId="177" fontId="0" fillId="0" borderId="20" xfId="0" applyNumberFormat="1" applyBorder="1" applyAlignment="1">
      <alignment horizontal="right" vertical="top"/>
    </xf>
    <xf numFmtId="177" fontId="0" fillId="0" borderId="17" xfId="0" applyNumberFormat="1" applyBorder="1" applyAlignment="1">
      <alignment horizontal="distributed" vertical="top"/>
    </xf>
    <xf numFmtId="177" fontId="12" fillId="0" borderId="0" xfId="0" applyNumberFormat="1" applyFont="1" applyAlignment="1">
      <alignment horizontal="distributed"/>
    </xf>
    <xf numFmtId="179" fontId="12" fillId="0" borderId="0" xfId="0" applyNumberFormat="1" applyFont="1" applyAlignment="1">
      <alignment horizontal="right"/>
    </xf>
    <xf numFmtId="177" fontId="12" fillId="0" borderId="17" xfId="0" applyNumberFormat="1" applyFont="1" applyBorder="1" applyAlignment="1">
      <alignment horizontal="distributed" vertical="top"/>
    </xf>
    <xf numFmtId="184" fontId="3" fillId="0" borderId="0" xfId="0" applyNumberFormat="1" applyFont="1" applyAlignment="1">
      <alignment horizontal="left" vertical="center"/>
    </xf>
    <xf numFmtId="184" fontId="0" fillId="0" borderId="0" xfId="0" applyNumberFormat="1" applyAlignment="1">
      <alignment horizontal="centerContinuous"/>
    </xf>
    <xf numFmtId="184" fontId="0" fillId="0" borderId="0" xfId="0" quotePrefix="1" applyNumberFormat="1" applyAlignment="1">
      <alignment horizontal="left"/>
    </xf>
    <xf numFmtId="176" fontId="6" fillId="0" borderId="0" xfId="0" applyFont="1" applyAlignment="1">
      <alignment vertical="top"/>
    </xf>
    <xf numFmtId="184" fontId="6" fillId="0" borderId="0" xfId="0" quotePrefix="1" applyNumberFormat="1" applyFont="1" applyAlignment="1">
      <alignment horizontal="left" vertical="top"/>
    </xf>
    <xf numFmtId="184" fontId="6" fillId="0" borderId="0" xfId="0" applyNumberFormat="1" applyFont="1" applyAlignment="1">
      <alignment vertical="top"/>
    </xf>
    <xf numFmtId="184" fontId="0" fillId="0" borderId="15" xfId="0" applyNumberFormat="1" applyBorder="1" applyAlignment="1">
      <alignment horizontal="distributed"/>
    </xf>
    <xf numFmtId="184" fontId="0" fillId="0" borderId="17" xfId="0" quotePrefix="1" applyNumberFormat="1" applyBorder="1" applyAlignment="1">
      <alignment horizontal="distributed" vertical="center"/>
    </xf>
    <xf numFmtId="193" fontId="0" fillId="0" borderId="18" xfId="0" applyNumberFormat="1" applyBorder="1" applyAlignment="1">
      <alignment horizontal="right" vertical="center"/>
    </xf>
    <xf numFmtId="184" fontId="30" fillId="0" borderId="17" xfId="0" applyNumberFormat="1" applyFont="1" applyBorder="1" applyAlignment="1">
      <alignment horizontal="distributed" vertical="center"/>
    </xf>
    <xf numFmtId="184" fontId="12" fillId="0" borderId="24" xfId="0" applyNumberFormat="1" applyFont="1" applyBorder="1" applyAlignment="1">
      <alignment horizontal="left"/>
    </xf>
    <xf numFmtId="193" fontId="12" fillId="0" borderId="20" xfId="0" applyNumberFormat="1" applyFont="1" applyBorder="1" applyAlignment="1">
      <alignment horizontal="right"/>
    </xf>
    <xf numFmtId="179" fontId="12" fillId="0" borderId="20" xfId="0" applyNumberFormat="1" applyFont="1" applyBorder="1" applyAlignment="1">
      <alignment horizontal="right"/>
    </xf>
    <xf numFmtId="192" fontId="12" fillId="0" borderId="20" xfId="0" applyNumberFormat="1" applyFont="1" applyBorder="1" applyAlignment="1">
      <alignment horizontal="right"/>
    </xf>
    <xf numFmtId="184" fontId="0" fillId="0" borderId="15" xfId="0" applyNumberFormat="1" applyBorder="1"/>
    <xf numFmtId="179" fontId="0" fillId="0" borderId="18" xfId="0" applyNumberFormat="1" applyBorder="1" applyAlignment="1">
      <alignment horizontal="right" vertical="center"/>
    </xf>
    <xf numFmtId="184" fontId="12" fillId="0" borderId="8" xfId="0" applyNumberFormat="1" applyFont="1" applyBorder="1" applyAlignment="1">
      <alignment horizontal="left"/>
    </xf>
    <xf numFmtId="179" fontId="12" fillId="0" borderId="13" xfId="0" applyNumberFormat="1" applyFont="1" applyBorder="1"/>
    <xf numFmtId="192" fontId="12" fillId="0" borderId="19" xfId="0" applyNumberFormat="1" applyFont="1" applyBorder="1" applyAlignment="1">
      <alignment horizontal="right"/>
    </xf>
    <xf numFmtId="179" fontId="12" fillId="0" borderId="19" xfId="0" applyNumberFormat="1" applyFont="1" applyBorder="1"/>
    <xf numFmtId="179" fontId="12" fillId="0" borderId="19" xfId="0" applyNumberFormat="1" applyFont="1" applyBorder="1" applyAlignment="1">
      <alignment horizontal="right"/>
    </xf>
    <xf numFmtId="178" fontId="12" fillId="0" borderId="19" xfId="0" applyNumberFormat="1" applyFont="1" applyBorder="1" applyAlignment="1">
      <alignment horizontal="right"/>
    </xf>
    <xf numFmtId="184" fontId="36" fillId="0" borderId="0" xfId="3" quotePrefix="1" applyNumberFormat="1" applyFont="1" applyFill="1" applyAlignment="1" applyProtection="1">
      <alignment horizontal="left"/>
    </xf>
    <xf numFmtId="184" fontId="14" fillId="0" borderId="0" xfId="3" applyNumberFormat="1" applyFont="1" applyFill="1" applyAlignment="1" applyProtection="1"/>
    <xf numFmtId="184" fontId="36" fillId="0" borderId="0" xfId="3" applyNumberFormat="1" applyFont="1" applyFill="1" applyAlignment="1" applyProtection="1"/>
    <xf numFmtId="196" fontId="14" fillId="2" borderId="0" xfId="0" applyNumberFormat="1" applyFont="1" applyFill="1" applyAlignment="1">
      <alignment horizontal="right"/>
    </xf>
    <xf numFmtId="177" fontId="14" fillId="0" borderId="0" xfId="28" applyNumberFormat="1" applyAlignment="1">
      <alignment horizontal="left" vertical="center"/>
    </xf>
    <xf numFmtId="176" fontId="14" fillId="0" borderId="0" xfId="0" applyFont="1"/>
    <xf numFmtId="177" fontId="0" fillId="0" borderId="0" xfId="0" applyNumberFormat="1" applyAlignment="1">
      <alignment horizontal="centerContinuous"/>
    </xf>
    <xf numFmtId="177" fontId="6" fillId="0" borderId="20" xfId="0" quotePrefix="1" applyNumberFormat="1" applyFont="1" applyBorder="1" applyAlignment="1">
      <alignment horizontal="left" vertical="top"/>
    </xf>
    <xf numFmtId="177" fontId="14" fillId="0" borderId="5" xfId="20" quotePrefix="1" applyNumberFormat="1" applyBorder="1" applyAlignment="1">
      <alignment horizontal="distributed" vertical="center" justifyLastLine="1"/>
    </xf>
    <xf numFmtId="177" fontId="0" fillId="0" borderId="0" xfId="0" quotePrefix="1" applyNumberFormat="1" applyAlignment="1">
      <alignment horizontal="right" vertical="top"/>
    </xf>
    <xf numFmtId="177" fontId="0" fillId="0" borderId="17" xfId="0" quotePrefix="1" applyNumberFormat="1" applyBorder="1" applyAlignment="1">
      <alignment horizontal="right" vertical="top"/>
    </xf>
    <xf numFmtId="177" fontId="6" fillId="0" borderId="0" xfId="0" quotePrefix="1" applyNumberFormat="1" applyFont="1" applyAlignment="1">
      <alignment horizontal="distributed" vertical="center" wrapText="1"/>
    </xf>
    <xf numFmtId="177" fontId="12" fillId="0" borderId="17" xfId="0" applyNumberFormat="1" applyFont="1" applyBorder="1" applyAlignment="1">
      <alignment horizontal="distributed" vertical="center"/>
    </xf>
    <xf numFmtId="177" fontId="0" fillId="0" borderId="19" xfId="0" applyNumberFormat="1" applyBorder="1" applyAlignment="1">
      <alignment horizontal="distributed" vertical="center"/>
    </xf>
    <xf numFmtId="176" fontId="0" fillId="0" borderId="13" xfId="0" applyBorder="1" applyAlignment="1">
      <alignment vertical="center"/>
    </xf>
    <xf numFmtId="176" fontId="0" fillId="0" borderId="19" xfId="0" applyBorder="1" applyAlignment="1">
      <alignment vertical="center"/>
    </xf>
    <xf numFmtId="197" fontId="14" fillId="0" borderId="19" xfId="6" applyNumberFormat="1" applyFont="1" applyFill="1" applyBorder="1" applyAlignment="1">
      <alignment vertical="center"/>
    </xf>
    <xf numFmtId="197" fontId="14" fillId="0" borderId="19" xfId="6" applyNumberFormat="1" applyFont="1" applyFill="1" applyBorder="1" applyAlignment="1">
      <alignment horizontal="right"/>
    </xf>
    <xf numFmtId="176" fontId="0" fillId="0" borderId="0" xfId="0" applyAlignment="1">
      <alignment horizontal="center" vertical="top"/>
    </xf>
    <xf numFmtId="214" fontId="0" fillId="0" borderId="0" xfId="0" applyNumberFormat="1"/>
    <xf numFmtId="0" fontId="0" fillId="0" borderId="0" xfId="0" applyNumberFormat="1"/>
    <xf numFmtId="0" fontId="3" fillId="0" borderId="0" xfId="0" applyNumberFormat="1" applyFont="1" applyAlignment="1">
      <alignment horizontal="left" vertical="center"/>
    </xf>
    <xf numFmtId="0" fontId="15" fillId="0" borderId="0" xfId="0" quotePrefix="1" applyNumberFormat="1" applyFont="1" applyAlignment="1">
      <alignment horizontal="left"/>
    </xf>
    <xf numFmtId="0" fontId="0" fillId="0" borderId="0" xfId="0" applyNumberFormat="1" applyAlignment="1">
      <alignment horizontal="centerContinuous"/>
    </xf>
    <xf numFmtId="0" fontId="6" fillId="0" borderId="0" xfId="0" applyNumberFormat="1" applyFont="1" applyAlignment="1">
      <alignment horizontal="left" vertical="top"/>
    </xf>
    <xf numFmtId="0" fontId="0" fillId="0" borderId="0" xfId="0" quotePrefix="1" applyNumberFormat="1" applyAlignment="1">
      <alignment horizontal="left" vertical="top"/>
    </xf>
    <xf numFmtId="0" fontId="0" fillId="0" borderId="0" xfId="0" applyNumberFormat="1" applyAlignment="1">
      <alignment vertical="top"/>
    </xf>
    <xf numFmtId="0" fontId="6" fillId="0" borderId="20" xfId="0" applyNumberFormat="1" applyFont="1" applyBorder="1" applyAlignment="1">
      <alignment horizontal="left" vertical="top"/>
    </xf>
    <xf numFmtId="0" fontId="0" fillId="0" borderId="20" xfId="0" quotePrefix="1" applyNumberFormat="1" applyBorder="1" applyAlignment="1">
      <alignment horizontal="left" vertical="top"/>
    </xf>
    <xf numFmtId="0" fontId="0" fillId="0" borderId="17" xfId="0" quotePrefix="1" applyNumberFormat="1" applyBorder="1" applyAlignment="1">
      <alignment horizontal="center"/>
    </xf>
    <xf numFmtId="0" fontId="0" fillId="0" borderId="8" xfId="0" applyNumberFormat="1" applyBorder="1" applyAlignment="1">
      <alignment horizontal="center" vertical="center"/>
    </xf>
    <xf numFmtId="0" fontId="0" fillId="0" borderId="18" xfId="0" quotePrefix="1" applyNumberFormat="1" applyBorder="1" applyAlignment="1">
      <alignment horizontal="distributed" vertical="center" justifyLastLine="1"/>
    </xf>
    <xf numFmtId="0" fontId="0" fillId="0" borderId="18" xfId="0" applyNumberFormat="1" applyBorder="1" applyAlignment="1">
      <alignment horizontal="center" vertical="center"/>
    </xf>
    <xf numFmtId="0" fontId="0" fillId="0" borderId="0" xfId="0" applyNumberFormat="1" applyAlignment="1">
      <alignment horizontal="right" vertical="top"/>
    </xf>
    <xf numFmtId="0" fontId="0" fillId="0" borderId="17" xfId="0" applyNumberFormat="1" applyBorder="1" applyAlignment="1">
      <alignment horizontal="right" vertical="top"/>
    </xf>
    <xf numFmtId="0" fontId="0" fillId="0" borderId="16" xfId="0" applyNumberFormat="1" applyBorder="1" applyAlignment="1">
      <alignment horizontal="right" vertical="top"/>
    </xf>
    <xf numFmtId="0" fontId="10" fillId="0" borderId="0" xfId="0" applyNumberFormat="1" applyFont="1" applyAlignment="1">
      <alignment horizontal="distributed" vertical="center"/>
    </xf>
    <xf numFmtId="0" fontId="0" fillId="0" borderId="17" xfId="0" applyNumberFormat="1" applyBorder="1" applyAlignment="1">
      <alignment horizontal="distributed" vertical="center"/>
    </xf>
    <xf numFmtId="0" fontId="0" fillId="0" borderId="0" xfId="0" applyNumberFormat="1" applyAlignment="1">
      <alignment horizontal="distributed" vertical="center" wrapText="1"/>
    </xf>
    <xf numFmtId="0" fontId="54" fillId="0" borderId="0" xfId="0" applyNumberFormat="1" applyFont="1" applyAlignment="1">
      <alignment horizontal="distributed" vertical="center" wrapText="1"/>
    </xf>
    <xf numFmtId="0" fontId="12" fillId="0" borderId="0" xfId="0" applyNumberFormat="1" applyFont="1" applyAlignment="1">
      <alignment horizontal="distributed" vertical="center" wrapText="1"/>
    </xf>
    <xf numFmtId="0" fontId="12" fillId="0" borderId="17" xfId="0" applyNumberFormat="1" applyFont="1" applyBorder="1" applyAlignment="1">
      <alignment horizontal="distributed" vertical="center"/>
    </xf>
    <xf numFmtId="197" fontId="12" fillId="0" borderId="0" xfId="6" applyNumberFormat="1" applyFont="1" applyFill="1" applyBorder="1" applyAlignment="1">
      <alignment horizontal="right" vertical="center"/>
    </xf>
    <xf numFmtId="0" fontId="0" fillId="0" borderId="0" xfId="0" applyNumberFormat="1" applyAlignment="1">
      <alignment horizontal="distributed" vertical="center"/>
    </xf>
    <xf numFmtId="0" fontId="12" fillId="0" borderId="0" xfId="0" applyNumberFormat="1" applyFont="1" applyAlignment="1">
      <alignment horizontal="distributed" vertical="center"/>
    </xf>
    <xf numFmtId="0" fontId="0" fillId="0" borderId="8" xfId="0" applyNumberFormat="1" applyBorder="1"/>
    <xf numFmtId="20" fontId="0" fillId="0" borderId="0" xfId="0" applyNumberFormat="1"/>
    <xf numFmtId="177" fontId="0" fillId="0" borderId="10" xfId="0" quotePrefix="1" applyNumberFormat="1" applyBorder="1" applyAlignment="1">
      <alignment horizontal="distributed" vertical="center" justifyLastLine="1"/>
    </xf>
    <xf numFmtId="177" fontId="14" fillId="0" borderId="17" xfId="0" quotePrefix="1" applyNumberFormat="1" applyFont="1" applyBorder="1" applyAlignment="1">
      <alignment horizontal="distributed" vertical="distributed"/>
    </xf>
    <xf numFmtId="177" fontId="0" fillId="0" borderId="17" xfId="0" quotePrefix="1" applyNumberFormat="1" applyBorder="1" applyAlignment="1">
      <alignment horizontal="distributed" vertical="distributed"/>
    </xf>
    <xf numFmtId="177" fontId="12" fillId="0" borderId="17" xfId="0" quotePrefix="1" applyNumberFormat="1" applyFont="1" applyBorder="1" applyAlignment="1">
      <alignment horizontal="distributed" vertical="distributed"/>
    </xf>
    <xf numFmtId="184" fontId="14" fillId="0" borderId="17" xfId="0" applyNumberFormat="1" applyFont="1" applyBorder="1" applyAlignment="1">
      <alignment horizontal="distributed" vertical="center"/>
    </xf>
    <xf numFmtId="177" fontId="0" fillId="0" borderId="0" xfId="0" applyNumberFormat="1" applyAlignment="1">
      <alignment horizontal="distributed"/>
    </xf>
    <xf numFmtId="177" fontId="0" fillId="0" borderId="17" xfId="0" applyNumberFormat="1" applyBorder="1" applyAlignment="1">
      <alignment horizontal="distributed"/>
    </xf>
    <xf numFmtId="177" fontId="0" fillId="0" borderId="8" xfId="0" applyNumberFormat="1" applyBorder="1" applyAlignment="1">
      <alignment horizontal="distributed"/>
    </xf>
    <xf numFmtId="177" fontId="0" fillId="0" borderId="0" xfId="0" applyNumberFormat="1" applyAlignment="1">
      <alignment horizontal="distributed" vertical="distributed"/>
    </xf>
    <xf numFmtId="177" fontId="0" fillId="0" borderId="17" xfId="0" applyNumberFormat="1" applyBorder="1" applyAlignment="1">
      <alignment horizontal="distributed" vertical="distributed"/>
    </xf>
    <xf numFmtId="177" fontId="0" fillId="0" borderId="5" xfId="0" quotePrefix="1" applyNumberFormat="1" applyBorder="1" applyAlignment="1">
      <alignment horizontal="distributed" vertical="center" justifyLastLine="1"/>
    </xf>
    <xf numFmtId="196" fontId="0" fillId="2" borderId="20" xfId="0" applyNumberFormat="1" applyFill="1" applyBorder="1" applyAlignment="1">
      <alignment horizontal="right" vertical="top"/>
    </xf>
    <xf numFmtId="176" fontId="0" fillId="0" borderId="0" xfId="0"/>
    <xf numFmtId="201" fontId="0" fillId="0" borderId="17" xfId="0" quotePrefix="1" applyNumberFormat="1" applyBorder="1" applyAlignment="1">
      <alignment horizontal="distributed" vertical="distributed"/>
    </xf>
    <xf numFmtId="201" fontId="0" fillId="0" borderId="0" xfId="0" applyNumberFormat="1" applyAlignment="1">
      <alignment horizontal="distributed" vertical="distributed"/>
    </xf>
    <xf numFmtId="201" fontId="0" fillId="0" borderId="17" xfId="0" applyNumberFormat="1" applyBorder="1" applyAlignment="1">
      <alignment horizontal="distributed" vertical="distributed"/>
    </xf>
    <xf numFmtId="206" fontId="0" fillId="0" borderId="0" xfId="0" applyNumberFormat="1" applyAlignment="1">
      <alignment horizontal="distributed" vertical="distributed"/>
    </xf>
    <xf numFmtId="206" fontId="0" fillId="0" borderId="17" xfId="0" applyNumberFormat="1" applyBorder="1" applyAlignment="1">
      <alignment horizontal="distributed" vertical="distributed"/>
    </xf>
    <xf numFmtId="177" fontId="0" fillId="0" borderId="5" xfId="0" quotePrefix="1" applyNumberFormat="1" applyBorder="1" applyAlignment="1">
      <alignment horizontal="distributed" vertical="center" justifyLastLine="1"/>
    </xf>
    <xf numFmtId="176" fontId="0" fillId="0" borderId="0" xfId="0"/>
    <xf numFmtId="177" fontId="48" fillId="0" borderId="16" xfId="3" quotePrefix="1" applyNumberFormat="1" applyFont="1" applyFill="1" applyBorder="1" applyAlignment="1" applyProtection="1">
      <alignment vertical="center"/>
    </xf>
    <xf numFmtId="177" fontId="50" fillId="0" borderId="16" xfId="0" quotePrefix="1" applyNumberFormat="1" applyFont="1" applyBorder="1" applyAlignment="1">
      <alignment vertical="center"/>
    </xf>
    <xf numFmtId="177" fontId="11" fillId="0" borderId="16" xfId="0" quotePrefix="1" applyNumberFormat="1" applyFont="1" applyBorder="1" applyAlignment="1">
      <alignment vertical="center"/>
    </xf>
    <xf numFmtId="177" fontId="48" fillId="0" borderId="0" xfId="3" applyNumberFormat="1" applyFont="1" applyFill="1" applyAlignment="1" applyProtection="1">
      <alignment vertical="center"/>
    </xf>
    <xf numFmtId="177" fontId="33" fillId="0" borderId="0" xfId="0" applyNumberFormat="1" applyFont="1" applyAlignment="1">
      <alignment vertical="center"/>
    </xf>
    <xf numFmtId="177" fontId="6" fillId="0" borderId="0" xfId="0" applyNumberFormat="1" applyFont="1" applyAlignment="1">
      <alignment vertical="center"/>
    </xf>
    <xf numFmtId="177" fontId="56" fillId="0" borderId="0" xfId="3" applyNumberFormat="1" applyFont="1" applyFill="1" applyAlignment="1" applyProtection="1">
      <alignment vertical="center"/>
    </xf>
    <xf numFmtId="177" fontId="33" fillId="0" borderId="0" xfId="0" applyNumberFormat="1" applyFont="1" applyAlignment="1">
      <alignment horizontal="right" vertical="center"/>
    </xf>
    <xf numFmtId="179" fontId="32" fillId="0" borderId="0" xfId="1" quotePrefix="1" applyNumberFormat="1" applyFont="1" applyFill="1" applyBorder="1" applyAlignment="1">
      <alignment horizontal="right" vertical="center"/>
    </xf>
    <xf numFmtId="179" fontId="32" fillId="0" borderId="16" xfId="0" quotePrefix="1" applyNumberFormat="1" applyFont="1" applyBorder="1" applyAlignment="1">
      <alignment horizontal="right" vertical="center"/>
    </xf>
    <xf numFmtId="177" fontId="48" fillId="0" borderId="0" xfId="3" quotePrefix="1" applyNumberFormat="1" applyFont="1" applyFill="1" applyAlignment="1" applyProtection="1">
      <alignment horizontal="left" vertical="center"/>
    </xf>
    <xf numFmtId="177" fontId="48" fillId="0" borderId="0" xfId="3" applyNumberFormat="1" applyFont="1" applyFill="1" applyAlignment="1" applyProtection="1"/>
    <xf numFmtId="177" fontId="48" fillId="0" borderId="0" xfId="3" applyNumberFormat="1" applyFont="1" applyFill="1" applyBorder="1" applyAlignment="1" applyProtection="1"/>
    <xf numFmtId="0" fontId="36" fillId="0" borderId="0" xfId="3" applyFont="1" applyFill="1" applyAlignment="1" applyProtection="1">
      <alignment horizontal="left"/>
    </xf>
    <xf numFmtId="177" fontId="36" fillId="0" borderId="0" xfId="3" applyNumberFormat="1" applyFont="1" applyFill="1" applyAlignment="1" applyProtection="1"/>
    <xf numFmtId="177" fontId="48" fillId="0" borderId="0" xfId="5" applyNumberFormat="1" applyFont="1" applyFill="1" applyBorder="1" applyAlignment="1" applyProtection="1"/>
    <xf numFmtId="0" fontId="36" fillId="0" borderId="0" xfId="5" applyFont="1" applyFill="1" applyAlignment="1" applyProtection="1">
      <alignment horizontal="left"/>
    </xf>
    <xf numFmtId="177" fontId="36" fillId="0" borderId="0" xfId="5" applyNumberFormat="1" applyFont="1" applyFill="1" applyAlignment="1" applyProtection="1"/>
    <xf numFmtId="177" fontId="48" fillId="0" borderId="0" xfId="5" applyNumberFormat="1" applyFont="1" applyFill="1" applyAlignment="1">
      <alignment vertical="center"/>
    </xf>
    <xf numFmtId="191" fontId="32" fillId="0" borderId="19" xfId="0" applyNumberFormat="1" applyFont="1" applyBorder="1"/>
    <xf numFmtId="188" fontId="32" fillId="0" borderId="19" xfId="0" applyNumberFormat="1" applyFont="1" applyBorder="1"/>
    <xf numFmtId="190" fontId="33" fillId="0" borderId="19" xfId="0" applyNumberFormat="1" applyFont="1" applyBorder="1"/>
    <xf numFmtId="177" fontId="14" fillId="0" borderId="0" xfId="0" applyNumberFormat="1" applyFont="1" applyAlignment="1">
      <alignment horizontal="centerContinuous"/>
    </xf>
    <xf numFmtId="196" fontId="14" fillId="2" borderId="0" xfId="0" applyNumberFormat="1" applyFont="1" applyFill="1" applyAlignment="1">
      <alignment horizontal="center"/>
    </xf>
    <xf numFmtId="196" fontId="36" fillId="2" borderId="0" xfId="14" applyNumberFormat="1" applyFont="1" applyFill="1" applyAlignment="1" applyProtection="1">
      <alignment horizontal="left"/>
    </xf>
    <xf numFmtId="196" fontId="0" fillId="2" borderId="20" xfId="0" applyNumberFormat="1" applyFill="1" applyBorder="1" applyAlignment="1">
      <alignment vertical="top"/>
    </xf>
    <xf numFmtId="177" fontId="14" fillId="0" borderId="0" xfId="3" applyNumberFormat="1" applyFont="1" applyFill="1" applyBorder="1" applyAlignment="1" applyProtection="1"/>
    <xf numFmtId="0" fontId="48" fillId="0" borderId="0" xfId="5" applyFont="1" applyFill="1" applyAlignment="1">
      <alignment horizontal="left"/>
    </xf>
    <xf numFmtId="177" fontId="36" fillId="0" borderId="0" xfId="11" quotePrefix="1" applyNumberFormat="1" applyFont="1" applyFill="1" applyAlignment="1" applyProtection="1">
      <alignment horizontal="left"/>
    </xf>
    <xf numFmtId="3" fontId="48" fillId="0" borderId="0" xfId="5" quotePrefix="1" applyNumberFormat="1" applyFont="1" applyAlignment="1">
      <alignment horizontal="left"/>
    </xf>
    <xf numFmtId="177" fontId="7" fillId="0" borderId="20" xfId="0" applyNumberFormat="1" applyFont="1" applyBorder="1" applyAlignment="1">
      <alignment horizontal="left" vertical="top"/>
    </xf>
    <xf numFmtId="177" fontId="14" fillId="0" borderId="20" xfId="0" quotePrefix="1" applyNumberFormat="1" applyFont="1" applyBorder="1" applyAlignment="1">
      <alignment horizontal="left" vertical="top"/>
    </xf>
    <xf numFmtId="177" fontId="14" fillId="0" borderId="5" xfId="0" quotePrefix="1" applyNumberFormat="1" applyFont="1" applyBorder="1" applyAlignment="1">
      <alignment horizontal="distributed" vertical="center" justifyLastLine="1"/>
    </xf>
    <xf numFmtId="177" fontId="18" fillId="0" borderId="0" xfId="0" quotePrefix="1" applyNumberFormat="1" applyFont="1" applyAlignment="1">
      <alignment horizontal="distributed" vertical="center"/>
    </xf>
    <xf numFmtId="177" fontId="36" fillId="0" borderId="0" xfId="3" applyNumberFormat="1" applyFont="1" applyAlignment="1" applyProtection="1">
      <alignment horizontal="left"/>
    </xf>
    <xf numFmtId="196" fontId="14" fillId="0" borderId="0" xfId="0" applyNumberFormat="1" applyFont="1"/>
    <xf numFmtId="196" fontId="3" fillId="0" borderId="0" xfId="0" applyNumberFormat="1" applyFont="1" applyAlignment="1">
      <alignment horizontal="left" vertical="center"/>
    </xf>
    <xf numFmtId="196" fontId="15" fillId="0" borderId="0" xfId="0" quotePrefix="1" applyNumberFormat="1" applyFont="1" applyAlignment="1">
      <alignment horizontal="left" vertical="center"/>
    </xf>
    <xf numFmtId="196" fontId="14" fillId="0" borderId="0" xfId="0" applyNumberFormat="1" applyFont="1" applyAlignment="1">
      <alignment vertical="center"/>
    </xf>
    <xf numFmtId="196" fontId="5" fillId="0" borderId="0" xfId="0" quotePrefix="1" applyNumberFormat="1" applyFont="1" applyAlignment="1">
      <alignment vertical="center"/>
    </xf>
    <xf numFmtId="196" fontId="14" fillId="0" borderId="0" xfId="0" quotePrefix="1" applyNumberFormat="1" applyFont="1" applyAlignment="1">
      <alignment horizontal="left" vertical="center"/>
    </xf>
    <xf numFmtId="196" fontId="0" fillId="0" borderId="0" xfId="0" applyNumberFormat="1" applyAlignment="1">
      <alignment horizontal="left" vertical="top"/>
    </xf>
    <xf numFmtId="196" fontId="0" fillId="0" borderId="0" xfId="0" applyNumberFormat="1" applyAlignment="1">
      <alignment vertical="top"/>
    </xf>
    <xf numFmtId="196" fontId="0" fillId="0" borderId="10" xfId="0" applyNumberFormat="1" applyBorder="1" applyAlignment="1">
      <alignment vertical="center"/>
    </xf>
    <xf numFmtId="196" fontId="0" fillId="0" borderId="23" xfId="0" applyNumberFormat="1" applyBorder="1" applyAlignment="1">
      <alignment vertical="center"/>
    </xf>
    <xf numFmtId="196" fontId="14" fillId="0" borderId="0" xfId="0" applyNumberFormat="1" applyFont="1" applyAlignment="1">
      <alignment horizontal="right" vertical="top"/>
    </xf>
    <xf numFmtId="196" fontId="14" fillId="0" borderId="21" xfId="0" applyNumberFormat="1" applyFont="1" applyBorder="1" applyAlignment="1">
      <alignment horizontal="right" vertical="top"/>
    </xf>
    <xf numFmtId="196" fontId="14" fillId="0" borderId="0" xfId="0" quotePrefix="1" applyNumberFormat="1" applyFont="1" applyAlignment="1">
      <alignment horizontal="right" vertical="top"/>
    </xf>
    <xf numFmtId="196" fontId="0" fillId="0" borderId="0" xfId="0" quotePrefix="1" applyNumberFormat="1" applyAlignment="1">
      <alignment horizontal="distributed" vertical="center"/>
    </xf>
    <xf numFmtId="196" fontId="14" fillId="0" borderId="21" xfId="0" quotePrefix="1" applyNumberFormat="1" applyFont="1" applyBorder="1" applyAlignment="1">
      <alignment horizontal="left"/>
    </xf>
    <xf numFmtId="196" fontId="14" fillId="0" borderId="0" xfId="0" quotePrefix="1" applyNumberFormat="1" applyFont="1" applyAlignment="1">
      <alignment horizontal="distributed" vertical="center"/>
    </xf>
    <xf numFmtId="196" fontId="14" fillId="0" borderId="0" xfId="0" applyNumberFormat="1" applyFont="1" applyAlignment="1">
      <alignment horizontal="distributed" vertical="center"/>
    </xf>
    <xf numFmtId="196" fontId="0" fillId="0" borderId="21" xfId="0" applyNumberFormat="1" applyBorder="1" applyAlignment="1">
      <alignment horizontal="distributed"/>
    </xf>
    <xf numFmtId="196" fontId="14" fillId="0" borderId="21" xfId="0" applyNumberFormat="1" applyFont="1" applyBorder="1" applyAlignment="1">
      <alignment horizontal="distributed"/>
    </xf>
    <xf numFmtId="196" fontId="0" fillId="0" borderId="0" xfId="0" applyNumberFormat="1" applyAlignment="1">
      <alignment horizontal="right" vertical="center"/>
    </xf>
    <xf numFmtId="196" fontId="18" fillId="0" borderId="0" xfId="0" quotePrefix="1" applyNumberFormat="1" applyFont="1" applyAlignment="1">
      <alignment horizontal="distributed" vertical="center"/>
    </xf>
    <xf numFmtId="196" fontId="12" fillId="0" borderId="21" xfId="0" quotePrefix="1" applyNumberFormat="1" applyFont="1" applyBorder="1" applyAlignment="1">
      <alignment horizontal="left"/>
    </xf>
    <xf numFmtId="196" fontId="12" fillId="0" borderId="0" xfId="0" quotePrefix="1" applyNumberFormat="1" applyFont="1" applyAlignment="1">
      <alignment horizontal="distributed" vertical="center"/>
    </xf>
    <xf numFmtId="196" fontId="12" fillId="0" borderId="0" xfId="0" applyNumberFormat="1" applyFont="1" applyAlignment="1">
      <alignment horizontal="distributed" vertical="center"/>
    </xf>
    <xf numFmtId="196" fontId="12" fillId="0" borderId="21" xfId="0" applyNumberFormat="1" applyFont="1" applyBorder="1" applyAlignment="1">
      <alignment horizontal="distributed"/>
    </xf>
    <xf numFmtId="196" fontId="12" fillId="0" borderId="19" xfId="0" applyNumberFormat="1" applyFont="1" applyBorder="1"/>
    <xf numFmtId="196" fontId="12" fillId="0" borderId="9" xfId="0" applyNumberFormat="1" applyFont="1" applyBorder="1"/>
    <xf numFmtId="176" fontId="0" fillId="0" borderId="19" xfId="0" applyBorder="1"/>
    <xf numFmtId="196" fontId="14" fillId="0" borderId="19" xfId="0" applyNumberFormat="1" applyFont="1" applyBorder="1" applyAlignment="1">
      <alignment horizontal="right"/>
    </xf>
    <xf numFmtId="196" fontId="36" fillId="0" borderId="0" xfId="3" applyNumberFormat="1" applyFont="1" applyFill="1" applyAlignment="1" applyProtection="1">
      <alignment horizontal="left"/>
    </xf>
    <xf numFmtId="196" fontId="14" fillId="0" borderId="0" xfId="0" quotePrefix="1" applyNumberFormat="1" applyFont="1" applyAlignment="1">
      <alignment horizontal="left"/>
    </xf>
    <xf numFmtId="184" fontId="12" fillId="0" borderId="17" xfId="0" applyNumberFormat="1" applyFont="1" applyBorder="1" applyAlignment="1">
      <alignment horizontal="distributed" vertical="center"/>
    </xf>
    <xf numFmtId="177" fontId="0" fillId="0" borderId="0" xfId="0" applyNumberFormat="1" applyFont="1" applyAlignment="1">
      <alignment horizontal="right" vertical="top"/>
    </xf>
    <xf numFmtId="187" fontId="6" fillId="0" borderId="0" xfId="0" applyNumberFormat="1" applyFont="1" applyBorder="1" applyAlignment="1">
      <alignment horizontal="center" vertical="top"/>
    </xf>
    <xf numFmtId="184" fontId="6" fillId="0" borderId="0" xfId="0" applyNumberFormat="1" applyFont="1" applyAlignment="1">
      <alignment horizontal="right" vertical="top"/>
    </xf>
    <xf numFmtId="182" fontId="11" fillId="0" borderId="12" xfId="0" quotePrefix="1" applyNumberFormat="1" applyFont="1" applyBorder="1" applyAlignment="1">
      <alignment horizontal="right" vertical="top"/>
    </xf>
    <xf numFmtId="0" fontId="0" fillId="2" borderId="25" xfId="30" applyFont="1" applyFill="1" applyBorder="1" applyAlignment="1">
      <alignment horizontal="distributed" vertical="distributed" justifyLastLine="1"/>
    </xf>
    <xf numFmtId="0" fontId="0" fillId="2" borderId="7" xfId="30" applyFont="1" applyFill="1" applyBorder="1" applyAlignment="1">
      <alignment horizontal="distributed" vertical="distributed" justifyLastLine="1"/>
    </xf>
    <xf numFmtId="0" fontId="0" fillId="2" borderId="5" xfId="30" applyFont="1" applyFill="1" applyBorder="1" applyAlignment="1">
      <alignment horizontal="distributed" vertical="distributed" justifyLastLine="1"/>
    </xf>
    <xf numFmtId="184" fontId="14" fillId="0" borderId="0" xfId="0" applyNumberFormat="1" applyFont="1" applyBorder="1" applyAlignment="1">
      <alignment vertical="top"/>
    </xf>
    <xf numFmtId="187" fontId="14" fillId="0" borderId="0" xfId="0" applyNumberFormat="1" applyFont="1" applyBorder="1" applyAlignment="1">
      <alignment vertical="top"/>
    </xf>
    <xf numFmtId="177" fontId="0" fillId="0" borderId="5" xfId="0" quotePrefix="1" applyNumberFormat="1" applyBorder="1" applyAlignment="1">
      <alignment horizontal="distributed" vertical="center" justifyLastLine="1"/>
    </xf>
    <xf numFmtId="177" fontId="0" fillId="0" borderId="0" xfId="0" applyNumberFormat="1" applyAlignment="1">
      <alignment horizontal="distributed"/>
    </xf>
    <xf numFmtId="177" fontId="0" fillId="0" borderId="17" xfId="0" applyNumberFormat="1" applyBorder="1" applyAlignment="1">
      <alignment horizontal="distributed"/>
    </xf>
    <xf numFmtId="179" fontId="0" fillId="0" borderId="0" xfId="0" applyNumberFormat="1" applyFont="1" applyAlignment="1">
      <alignment horizontal="right" vertical="center"/>
    </xf>
    <xf numFmtId="181" fontId="12" fillId="0" borderId="0" xfId="7" applyNumberFormat="1" applyFont="1" applyAlignment="1">
      <alignment vertical="center"/>
    </xf>
    <xf numFmtId="177" fontId="12" fillId="0" borderId="0" xfId="0" applyNumberFormat="1" applyFont="1" applyAlignment="1">
      <alignment vertical="center"/>
    </xf>
    <xf numFmtId="178" fontId="14" fillId="0" borderId="0" xfId="7" applyNumberFormat="1" applyFont="1" applyAlignment="1">
      <alignment horizontal="right" vertical="center"/>
    </xf>
    <xf numFmtId="179" fontId="33" fillId="0" borderId="0" xfId="0" applyNumberFormat="1" applyFont="1" applyAlignment="1">
      <alignment horizontal="right" vertical="center" shrinkToFit="1"/>
    </xf>
    <xf numFmtId="179" fontId="32" fillId="0" borderId="0" xfId="7" applyNumberFormat="1" applyFont="1" applyAlignment="1">
      <alignment horizontal="right" vertical="center"/>
    </xf>
    <xf numFmtId="184" fontId="0" fillId="0" borderId="0" xfId="0" applyNumberFormat="1" applyFont="1" applyAlignment="1">
      <alignment horizontal="right" vertical="center"/>
    </xf>
    <xf numFmtId="187" fontId="0" fillId="0" borderId="0" xfId="0" applyNumberFormat="1" applyFont="1" applyAlignment="1">
      <alignment horizontal="right" vertical="center"/>
    </xf>
    <xf numFmtId="190" fontId="57" fillId="0" borderId="0" xfId="0" applyNumberFormat="1" applyFont="1" applyAlignment="1">
      <alignment horizontal="right" vertical="center"/>
    </xf>
    <xf numFmtId="187" fontId="12" fillId="0" borderId="0" xfId="0" applyNumberFormat="1" applyFont="1" applyAlignment="1">
      <alignment horizontal="right" vertical="center"/>
    </xf>
    <xf numFmtId="184" fontId="12" fillId="0" borderId="0" xfId="0" applyNumberFormat="1" applyFont="1" applyAlignment="1">
      <alignment horizontal="right" vertical="center"/>
    </xf>
    <xf numFmtId="184" fontId="12" fillId="0" borderId="0" xfId="0" applyNumberFormat="1" applyFont="1"/>
    <xf numFmtId="179" fontId="32" fillId="0" borderId="19" xfId="0" applyNumberFormat="1" applyFont="1" applyBorder="1" applyAlignment="1">
      <alignment horizontal="right" vertical="center"/>
    </xf>
    <xf numFmtId="184" fontId="0" fillId="0" borderId="0" xfId="0" applyNumberFormat="1" applyFont="1"/>
    <xf numFmtId="179" fontId="32" fillId="0" borderId="19" xfId="7" applyNumberFormat="1" applyFont="1" applyBorder="1" applyAlignment="1">
      <alignment horizontal="right" vertical="center"/>
    </xf>
    <xf numFmtId="187" fontId="0" fillId="0" borderId="0" xfId="0" applyNumberFormat="1" applyFont="1"/>
    <xf numFmtId="187" fontId="12" fillId="0" borderId="0" xfId="0" applyNumberFormat="1" applyFont="1"/>
    <xf numFmtId="190" fontId="32" fillId="0" borderId="19" xfId="0" applyNumberFormat="1" applyFont="1" applyBorder="1" applyAlignment="1">
      <alignment horizontal="right" vertical="center"/>
    </xf>
    <xf numFmtId="0" fontId="0" fillId="0" borderId="17" xfId="0" quotePrefix="1" applyNumberFormat="1" applyFont="1" applyBorder="1" applyAlignment="1">
      <alignment horizontal="center" vertical="center"/>
    </xf>
    <xf numFmtId="179" fontId="0" fillId="0" borderId="18" xfId="7" applyNumberFormat="1" applyFont="1" applyBorder="1" applyAlignment="1">
      <alignment horizontal="right" vertical="center"/>
    </xf>
    <xf numFmtId="179" fontId="0" fillId="0" borderId="13" xfId="7" applyNumberFormat="1" applyFont="1" applyBorder="1" applyAlignment="1">
      <alignment horizontal="right" vertical="center"/>
    </xf>
    <xf numFmtId="3" fontId="12" fillId="0" borderId="0" xfId="7" applyNumberFormat="1" applyFont="1" applyAlignment="1">
      <alignment horizontal="right" vertical="center"/>
    </xf>
    <xf numFmtId="3" fontId="12" fillId="0" borderId="0" xfId="7" applyNumberFormat="1" applyFont="1" applyAlignment="1">
      <alignment vertical="center"/>
    </xf>
    <xf numFmtId="3" fontId="12" fillId="0" borderId="0" xfId="0" applyNumberFormat="1" applyFont="1" applyAlignment="1">
      <alignment vertical="center"/>
    </xf>
    <xf numFmtId="183" fontId="11" fillId="0" borderId="0" xfId="0" applyNumberFormat="1" applyFont="1" applyBorder="1" applyAlignment="1">
      <alignment horizontal="right" vertical="top"/>
    </xf>
    <xf numFmtId="183" fontId="7" fillId="0" borderId="20" xfId="0" applyNumberFormat="1" applyFont="1" applyBorder="1" applyAlignment="1">
      <alignment vertical="top"/>
    </xf>
    <xf numFmtId="177" fontId="14" fillId="2" borderId="20" xfId="30" quotePrefix="1" applyNumberFormat="1" applyFill="1" applyBorder="1" applyAlignment="1">
      <alignment horizontal="left" vertical="top"/>
    </xf>
    <xf numFmtId="0" fontId="0" fillId="2" borderId="6" xfId="30" applyFont="1" applyFill="1" applyBorder="1" applyAlignment="1">
      <alignment horizontal="distributed" vertical="distributed" justifyLastLine="1"/>
    </xf>
    <xf numFmtId="213" fontId="14" fillId="2" borderId="0" xfId="30" applyNumberFormat="1" applyFill="1" applyBorder="1" applyAlignment="1">
      <alignment vertical="center"/>
    </xf>
    <xf numFmtId="177" fontId="14" fillId="2" borderId="20" xfId="30" applyNumberFormat="1" applyFill="1" applyBorder="1" applyAlignment="1">
      <alignment vertical="center"/>
    </xf>
    <xf numFmtId="179" fontId="12" fillId="0" borderId="0" xfId="0" applyNumberFormat="1" applyFont="1" applyAlignment="1">
      <alignment vertical="center"/>
    </xf>
    <xf numFmtId="196" fontId="14" fillId="0" borderId="0" xfId="13" applyNumberFormat="1" applyFont="1" applyBorder="1" applyAlignment="1">
      <alignment vertical="center"/>
    </xf>
    <xf numFmtId="196" fontId="14" fillId="0" borderId="0" xfId="13" applyNumberFormat="1" applyFont="1" applyBorder="1" applyAlignment="1">
      <alignment horizontal="center"/>
    </xf>
    <xf numFmtId="196" fontId="14" fillId="0" borderId="0" xfId="13" applyNumberFormat="1" applyFont="1" applyBorder="1" applyAlignment="1">
      <alignment horizontal="center" vertical="top"/>
    </xf>
    <xf numFmtId="176" fontId="0" fillId="0" borderId="0" xfId="0" applyBorder="1"/>
    <xf numFmtId="177" fontId="14" fillId="0" borderId="0" xfId="31" applyNumberFormat="1"/>
    <xf numFmtId="177" fontId="3" fillId="0" borderId="0" xfId="31" applyNumberFormat="1" applyFont="1" applyAlignment="1">
      <alignment horizontal="left" vertical="center"/>
    </xf>
    <xf numFmtId="177" fontId="15" fillId="0" borderId="0" xfId="31" quotePrefix="1" applyNumberFormat="1" applyFont="1" applyAlignment="1">
      <alignment horizontal="left"/>
    </xf>
    <xf numFmtId="0" fontId="14" fillId="0" borderId="0" xfId="31"/>
    <xf numFmtId="177" fontId="14" fillId="0" borderId="0" xfId="31" applyNumberFormat="1" applyAlignment="1">
      <alignment horizontal="right"/>
    </xf>
    <xf numFmtId="0" fontId="0" fillId="0" borderId="0" xfId="31" applyFont="1" applyAlignment="1">
      <alignment horizontal="left" vertical="center"/>
    </xf>
    <xf numFmtId="177" fontId="15" fillId="0" borderId="0" xfId="31" applyNumberFormat="1" applyFont="1" applyAlignment="1">
      <alignment horizontal="left"/>
    </xf>
    <xf numFmtId="177" fontId="5" fillId="0" borderId="0" xfId="31" quotePrefix="1" applyNumberFormat="1" applyFont="1" applyAlignment="1">
      <alignment horizontal="right"/>
    </xf>
    <xf numFmtId="177" fontId="5" fillId="0" borderId="0" xfId="31" quotePrefix="1" applyNumberFormat="1" applyFont="1" applyAlignment="1">
      <alignment horizontal="left"/>
    </xf>
    <xf numFmtId="177" fontId="0" fillId="0" borderId="0" xfId="31" applyNumberFormat="1" applyFont="1"/>
    <xf numFmtId="177" fontId="7" fillId="0" borderId="0" xfId="31" applyNumberFormat="1" applyFont="1" applyAlignment="1">
      <alignment horizontal="left" vertical="top"/>
    </xf>
    <xf numFmtId="177" fontId="14" fillId="0" borderId="0" xfId="31" quotePrefix="1" applyNumberFormat="1" applyAlignment="1">
      <alignment horizontal="left" vertical="top"/>
    </xf>
    <xf numFmtId="0" fontId="14" fillId="0" borderId="0" xfId="31" applyAlignment="1">
      <alignment vertical="top"/>
    </xf>
    <xf numFmtId="177" fontId="14" fillId="0" borderId="0" xfId="31" applyNumberFormat="1" applyAlignment="1">
      <alignment horizontal="left" vertical="top"/>
    </xf>
    <xf numFmtId="177" fontId="14" fillId="0" borderId="0" xfId="31" applyNumberFormat="1" applyAlignment="1">
      <alignment vertical="top"/>
    </xf>
    <xf numFmtId="177" fontId="33" fillId="0" borderId="0" xfId="31" applyNumberFormat="1" applyFont="1" applyAlignment="1">
      <alignment horizontal="left" vertical="top"/>
    </xf>
    <xf numFmtId="177" fontId="7" fillId="0" borderId="20" xfId="31" applyNumberFormat="1" applyFont="1" applyBorder="1" applyAlignment="1">
      <alignment horizontal="left" vertical="top"/>
    </xf>
    <xf numFmtId="177" fontId="14" fillId="0" borderId="20" xfId="31" applyNumberFormat="1" applyBorder="1" applyAlignment="1">
      <alignment vertical="top"/>
    </xf>
    <xf numFmtId="177" fontId="0" fillId="0" borderId="19" xfId="31" quotePrefix="1" applyNumberFormat="1" applyFont="1" applyBorder="1" applyAlignment="1">
      <alignment horizontal="distributed" vertical="center" justifyLastLine="1"/>
    </xf>
    <xf numFmtId="177" fontId="14" fillId="0" borderId="19" xfId="31" quotePrefix="1" applyNumberFormat="1" applyBorder="1" applyAlignment="1">
      <alignment horizontal="distributed" vertical="center" justifyLastLine="1"/>
    </xf>
    <xf numFmtId="177" fontId="0" fillId="0" borderId="5" xfId="31" quotePrefix="1" applyNumberFormat="1" applyFont="1" applyBorder="1" applyAlignment="1">
      <alignment horizontal="distributed" vertical="center" justifyLastLine="1"/>
    </xf>
    <xf numFmtId="177" fontId="14" fillId="0" borderId="5" xfId="31" applyNumberFormat="1" applyBorder="1" applyAlignment="1">
      <alignment horizontal="center" vertical="center"/>
    </xf>
    <xf numFmtId="177" fontId="0" fillId="0" borderId="5" xfId="31" applyNumberFormat="1" applyFont="1" applyBorder="1" applyAlignment="1">
      <alignment horizontal="center" vertical="center"/>
    </xf>
    <xf numFmtId="177" fontId="0" fillId="0" borderId="5" xfId="31" quotePrefix="1" applyNumberFormat="1" applyFont="1" applyBorder="1" applyAlignment="1">
      <alignment horizontal="center" vertical="center"/>
    </xf>
    <xf numFmtId="177" fontId="0" fillId="0" borderId="25" xfId="31" quotePrefix="1" applyNumberFormat="1" applyFont="1" applyBorder="1" applyAlignment="1">
      <alignment horizontal="center" vertical="center"/>
    </xf>
    <xf numFmtId="177" fontId="0" fillId="0" borderId="7" xfId="31" applyNumberFormat="1" applyFont="1" applyBorder="1" applyAlignment="1">
      <alignment horizontal="center" vertical="center"/>
    </xf>
    <xf numFmtId="177" fontId="11" fillId="0" borderId="5" xfId="31" applyNumberFormat="1" applyFont="1" applyBorder="1" applyAlignment="1">
      <alignment horizontal="center" vertical="center"/>
    </xf>
    <xf numFmtId="177" fontId="14" fillId="0" borderId="0" xfId="31" applyNumberFormat="1" applyAlignment="1">
      <alignment horizontal="center" vertical="center"/>
    </xf>
    <xf numFmtId="177" fontId="14" fillId="0" borderId="0" xfId="31" applyNumberFormat="1" applyAlignment="1">
      <alignment horizontal="right" vertical="top"/>
    </xf>
    <xf numFmtId="177" fontId="14" fillId="0" borderId="17" xfId="31" applyNumberFormat="1" applyBorder="1" applyAlignment="1">
      <alignment horizontal="right" vertical="top"/>
    </xf>
    <xf numFmtId="177" fontId="0" fillId="0" borderId="0" xfId="31" quotePrefix="1" applyNumberFormat="1" applyFont="1" applyAlignment="1">
      <alignment horizontal="distributed" vertical="center"/>
    </xf>
    <xf numFmtId="177" fontId="14" fillId="0" borderId="17" xfId="31" applyNumberFormat="1" applyBorder="1" applyAlignment="1">
      <alignment horizontal="distributed"/>
    </xf>
    <xf numFmtId="179" fontId="14" fillId="0" borderId="0" xfId="31" applyNumberFormat="1" applyAlignment="1">
      <alignment horizontal="right" vertical="center"/>
    </xf>
    <xf numFmtId="38" fontId="0" fillId="0" borderId="18" xfId="32" applyFont="1" applyFill="1" applyBorder="1" applyAlignment="1">
      <alignment horizontal="right" vertical="center"/>
    </xf>
    <xf numFmtId="38" fontId="0" fillId="0" borderId="0" xfId="32" applyFont="1" applyFill="1" applyAlignment="1">
      <alignment horizontal="right" vertical="center"/>
    </xf>
    <xf numFmtId="177" fontId="12" fillId="0" borderId="0" xfId="31" quotePrefix="1" applyNumberFormat="1" applyFont="1" applyAlignment="1">
      <alignment horizontal="distributed"/>
    </xf>
    <xf numFmtId="177" fontId="12" fillId="0" borderId="17" xfId="31" quotePrefix="1" applyNumberFormat="1" applyFont="1" applyBorder="1" applyAlignment="1">
      <alignment horizontal="distributed"/>
    </xf>
    <xf numFmtId="38" fontId="12" fillId="0" borderId="0" xfId="8" applyFont="1" applyFill="1" applyAlignment="1"/>
    <xf numFmtId="177" fontId="12" fillId="0" borderId="0" xfId="31" applyNumberFormat="1" applyFont="1"/>
    <xf numFmtId="38" fontId="0" fillId="0" borderId="0" xfId="32" applyFont="1" applyFill="1" applyAlignment="1"/>
    <xf numFmtId="177" fontId="14" fillId="0" borderId="19" xfId="31" applyNumberFormat="1" applyBorder="1" applyAlignment="1">
      <alignment horizontal="distributed"/>
    </xf>
    <xf numFmtId="177" fontId="14" fillId="0" borderId="8" xfId="31" applyNumberFormat="1" applyBorder="1" applyAlignment="1">
      <alignment horizontal="distributed"/>
    </xf>
    <xf numFmtId="177" fontId="14" fillId="0" borderId="19" xfId="31" applyNumberFormat="1" applyBorder="1" applyAlignment="1">
      <alignment horizontal="right"/>
    </xf>
    <xf numFmtId="177" fontId="14" fillId="0" borderId="19" xfId="31" applyNumberFormat="1" applyBorder="1"/>
    <xf numFmtId="177" fontId="0" fillId="0" borderId="19" xfId="31" applyNumberFormat="1" applyFont="1" applyBorder="1"/>
    <xf numFmtId="177" fontId="48" fillId="0" borderId="0" xfId="5" applyNumberFormat="1" applyFont="1" applyFill="1" applyAlignment="1">
      <alignment horizontal="left"/>
    </xf>
    <xf numFmtId="177" fontId="14" fillId="0" borderId="0" xfId="31" quotePrefix="1" applyNumberFormat="1" applyAlignment="1">
      <alignment horizontal="left" vertical="center"/>
    </xf>
    <xf numFmtId="177" fontId="14" fillId="0" borderId="0" xfId="31" applyNumberFormat="1" applyAlignment="1">
      <alignment vertical="center"/>
    </xf>
    <xf numFmtId="196" fontId="14" fillId="0" borderId="0" xfId="33" applyNumberFormat="1"/>
    <xf numFmtId="196" fontId="3" fillId="0" borderId="0" xfId="33" applyNumberFormat="1" applyFont="1" applyAlignment="1">
      <alignment horizontal="left" vertical="center"/>
    </xf>
    <xf numFmtId="196" fontId="15" fillId="0" borderId="0" xfId="33" quotePrefix="1" applyNumberFormat="1" applyFont="1" applyAlignment="1">
      <alignment horizontal="left"/>
    </xf>
    <xf numFmtId="0" fontId="14" fillId="0" borderId="0" xfId="33"/>
    <xf numFmtId="196" fontId="5" fillId="0" borderId="0" xfId="33" quotePrefix="1" applyNumberFormat="1" applyFont="1" applyAlignment="1">
      <alignment horizontal="left"/>
    </xf>
    <xf numFmtId="196" fontId="0" fillId="2" borderId="0" xfId="33" applyNumberFormat="1" applyFont="1" applyFill="1"/>
    <xf numFmtId="196" fontId="14" fillId="0" borderId="0" xfId="33" applyNumberFormat="1" applyAlignment="1">
      <alignment vertical="top"/>
    </xf>
    <xf numFmtId="196" fontId="0" fillId="0" borderId="0" xfId="33" applyNumberFormat="1" applyFont="1" applyAlignment="1">
      <alignment horizontal="right" vertical="top"/>
    </xf>
    <xf numFmtId="196" fontId="14" fillId="0" borderId="0" xfId="33" applyNumberFormat="1" applyAlignment="1">
      <alignment vertical="center"/>
    </xf>
    <xf numFmtId="196" fontId="0" fillId="0" borderId="18" xfId="33" quotePrefix="1" applyNumberFormat="1" applyFont="1" applyBorder="1" applyAlignment="1">
      <alignment horizontal="distributed" vertical="center" justifyLastLine="1"/>
    </xf>
    <xf numFmtId="196" fontId="14" fillId="0" borderId="0" xfId="33" applyNumberFormat="1" applyAlignment="1">
      <alignment horizontal="center" vertical="center"/>
    </xf>
    <xf numFmtId="196" fontId="14" fillId="0" borderId="0" xfId="33" applyNumberFormat="1" applyAlignment="1">
      <alignment horizontal="right" vertical="top"/>
    </xf>
    <xf numFmtId="196" fontId="14" fillId="0" borderId="17" xfId="33" applyNumberFormat="1" applyBorder="1" applyAlignment="1">
      <alignment horizontal="right" vertical="top"/>
    </xf>
    <xf numFmtId="196" fontId="14" fillId="0" borderId="16" xfId="33" applyNumberFormat="1" applyBorder="1" applyAlignment="1">
      <alignment horizontal="right" vertical="top"/>
    </xf>
    <xf numFmtId="196" fontId="11" fillId="0" borderId="0" xfId="33" applyNumberFormat="1" applyFont="1" applyAlignment="1">
      <alignment horizontal="distributed" vertical="center"/>
    </xf>
    <xf numFmtId="196" fontId="14" fillId="0" borderId="17" xfId="33" applyNumberFormat="1" applyBorder="1" applyAlignment="1">
      <alignment horizontal="distributed"/>
    </xf>
    <xf numFmtId="179" fontId="0" fillId="0" borderId="0" xfId="33" applyNumberFormat="1" applyFont="1" applyAlignment="1">
      <alignment horizontal="right" vertical="center"/>
    </xf>
    <xf numFmtId="196" fontId="14" fillId="0" borderId="0" xfId="33" applyNumberFormat="1" applyAlignment="1">
      <alignment horizontal="distributed" vertical="center"/>
    </xf>
    <xf numFmtId="179" fontId="14" fillId="0" borderId="0" xfId="33" applyNumberFormat="1" applyAlignment="1">
      <alignment horizontal="right" vertical="center"/>
    </xf>
    <xf numFmtId="196" fontId="18" fillId="0" borderId="0" xfId="33" applyNumberFormat="1" applyFont="1" applyAlignment="1">
      <alignment horizontal="distributed" vertical="center"/>
    </xf>
    <xf numFmtId="196" fontId="12" fillId="0" borderId="17" xfId="33" applyNumberFormat="1" applyFont="1" applyBorder="1" applyAlignment="1">
      <alignment horizontal="distributed"/>
    </xf>
    <xf numFmtId="179" fontId="12" fillId="0" borderId="0" xfId="33" applyNumberFormat="1" applyFont="1" applyAlignment="1">
      <alignment horizontal="right" vertical="center"/>
    </xf>
    <xf numFmtId="196" fontId="12" fillId="0" borderId="0" xfId="33" applyNumberFormat="1" applyFont="1"/>
    <xf numFmtId="196" fontId="14" fillId="0" borderId="0" xfId="33" quotePrefix="1" applyNumberFormat="1" applyAlignment="1">
      <alignment horizontal="distributed" vertical="center"/>
    </xf>
    <xf numFmtId="196" fontId="14" fillId="0" borderId="17" xfId="33" quotePrefix="1" applyNumberFormat="1" applyBorder="1" applyAlignment="1">
      <alignment horizontal="distributed"/>
    </xf>
    <xf numFmtId="196" fontId="14" fillId="0" borderId="19" xfId="33" applyNumberFormat="1" applyBorder="1" applyAlignment="1">
      <alignment horizontal="distributed"/>
    </xf>
    <xf numFmtId="196" fontId="14" fillId="0" borderId="8" xfId="33" applyNumberFormat="1" applyBorder="1" applyAlignment="1">
      <alignment horizontal="distributed"/>
    </xf>
    <xf numFmtId="196" fontId="14" fillId="0" borderId="19" xfId="33" applyNumberFormat="1" applyBorder="1" applyAlignment="1">
      <alignment horizontal="right"/>
    </xf>
    <xf numFmtId="196" fontId="14" fillId="0" borderId="0" xfId="33" quotePrefix="1" applyNumberFormat="1" applyAlignment="1">
      <alignment horizontal="left"/>
    </xf>
    <xf numFmtId="196" fontId="14" fillId="2" borderId="0" xfId="34" applyNumberFormat="1" applyFill="1"/>
    <xf numFmtId="196" fontId="14" fillId="0" borderId="0" xfId="34" applyNumberFormat="1"/>
    <xf numFmtId="196" fontId="3" fillId="2" borderId="0" xfId="34" applyNumberFormat="1" applyFont="1" applyFill="1" applyAlignment="1">
      <alignment horizontal="left" vertical="center"/>
    </xf>
    <xf numFmtId="196" fontId="15" fillId="2" borderId="0" xfId="34" quotePrefix="1" applyNumberFormat="1" applyFont="1" applyFill="1" applyAlignment="1">
      <alignment horizontal="left"/>
    </xf>
    <xf numFmtId="0" fontId="14" fillId="2" borderId="0" xfId="34" applyFill="1"/>
    <xf numFmtId="0" fontId="14" fillId="0" borderId="0" xfId="34"/>
    <xf numFmtId="196" fontId="5" fillId="0" borderId="0" xfId="34" quotePrefix="1" applyNumberFormat="1" applyFont="1" applyAlignment="1">
      <alignment horizontal="left" vertical="center" justifyLastLine="1"/>
    </xf>
    <xf numFmtId="196" fontId="6" fillId="2" borderId="0" xfId="34" applyNumberFormat="1" applyFont="1" applyFill="1" applyAlignment="1">
      <alignment horizontal="left" vertical="top"/>
    </xf>
    <xf numFmtId="196" fontId="14" fillId="2" borderId="0" xfId="34" quotePrefix="1" applyNumberFormat="1" applyFill="1" applyAlignment="1">
      <alignment horizontal="left" vertical="top"/>
    </xf>
    <xf numFmtId="0" fontId="14" fillId="2" borderId="0" xfId="34" applyFill="1" applyAlignment="1">
      <alignment vertical="top"/>
    </xf>
    <xf numFmtId="196" fontId="14" fillId="2" borderId="0" xfId="34" applyNumberFormat="1" applyFill="1" applyAlignment="1">
      <alignment vertical="top"/>
    </xf>
    <xf numFmtId="196" fontId="14" fillId="0" borderId="0" xfId="34" applyNumberFormat="1" applyAlignment="1">
      <alignment vertical="top"/>
    </xf>
    <xf numFmtId="196" fontId="7" fillId="2" borderId="0" xfId="34" applyNumberFormat="1" applyFont="1" applyFill="1" applyAlignment="1">
      <alignment horizontal="left" vertical="top"/>
    </xf>
    <xf numFmtId="0" fontId="14" fillId="2" borderId="0" xfId="34" applyFill="1" applyAlignment="1">
      <alignment horizontal="right" vertical="top"/>
    </xf>
    <xf numFmtId="0" fontId="14" fillId="2" borderId="20" xfId="34" applyFill="1" applyBorder="1" applyAlignment="1">
      <alignment horizontal="right" vertical="top"/>
    </xf>
    <xf numFmtId="196" fontId="14" fillId="0" borderId="0" xfId="34" applyNumberFormat="1" applyAlignment="1">
      <alignment vertical="center"/>
    </xf>
    <xf numFmtId="196" fontId="14" fillId="2" borderId="0" xfId="34" applyNumberFormat="1" applyFill="1" applyAlignment="1">
      <alignment horizontal="right" vertical="top"/>
    </xf>
    <xf numFmtId="196" fontId="14" fillId="2" borderId="17" xfId="34" applyNumberFormat="1" applyFill="1" applyBorder="1" applyAlignment="1">
      <alignment horizontal="right" vertical="top"/>
    </xf>
    <xf numFmtId="196" fontId="14" fillId="2" borderId="16" xfId="34" applyNumberFormat="1" applyFill="1" applyBorder="1" applyAlignment="1">
      <alignment horizontal="right" vertical="top"/>
    </xf>
    <xf numFmtId="196" fontId="14" fillId="0" borderId="0" xfId="34" applyNumberFormat="1" applyAlignment="1">
      <alignment horizontal="right" vertical="top"/>
    </xf>
    <xf numFmtId="196" fontId="0" fillId="0" borderId="0" xfId="34" quotePrefix="1" applyNumberFormat="1" applyFont="1" applyAlignment="1">
      <alignment horizontal="distributed" vertical="center"/>
    </xf>
    <xf numFmtId="196" fontId="14" fillId="2" borderId="17" xfId="34" quotePrefix="1" applyNumberFormat="1" applyFill="1" applyBorder="1" applyAlignment="1">
      <alignment horizontal="distributed" vertical="center"/>
    </xf>
    <xf numFmtId="197" fontId="14" fillId="0" borderId="0" xfId="34" applyNumberFormat="1" applyAlignment="1">
      <alignment horizontal="right" vertical="center"/>
    </xf>
    <xf numFmtId="196" fontId="14" fillId="0" borderId="0" xfId="34" applyNumberFormat="1" applyAlignment="1">
      <alignment horizontal="distributed" vertical="center"/>
    </xf>
    <xf numFmtId="196" fontId="14" fillId="2" borderId="17" xfId="34" applyNumberFormat="1" applyFill="1" applyBorder="1" applyAlignment="1">
      <alignment horizontal="distributed" vertical="center"/>
    </xf>
    <xf numFmtId="179" fontId="14" fillId="0" borderId="0" xfId="34" applyNumberFormat="1" applyAlignment="1">
      <alignment horizontal="right" vertical="center"/>
    </xf>
    <xf numFmtId="196" fontId="12" fillId="0" borderId="0" xfId="34" quotePrefix="1" applyNumberFormat="1" applyFont="1" applyAlignment="1">
      <alignment horizontal="distributed" vertical="center"/>
    </xf>
    <xf numFmtId="196" fontId="12" fillId="2" borderId="17" xfId="34" quotePrefix="1" applyNumberFormat="1" applyFont="1" applyFill="1" applyBorder="1" applyAlignment="1">
      <alignment horizontal="distributed" vertical="center"/>
    </xf>
    <xf numFmtId="197" fontId="12" fillId="0" borderId="0" xfId="34" applyNumberFormat="1" applyFont="1" applyAlignment="1">
      <alignment horizontal="right" vertical="center"/>
    </xf>
    <xf numFmtId="196" fontId="12" fillId="0" borderId="0" xfId="34" applyNumberFormat="1" applyFont="1" applyAlignment="1">
      <alignment vertical="center"/>
    </xf>
    <xf numFmtId="196" fontId="12" fillId="2" borderId="0" xfId="34" applyNumberFormat="1" applyFont="1" applyFill="1" applyAlignment="1">
      <alignment horizontal="distributed" vertical="center"/>
    </xf>
    <xf numFmtId="196" fontId="12" fillId="2" borderId="17" xfId="34" applyNumberFormat="1" applyFont="1" applyFill="1" applyBorder="1" applyAlignment="1">
      <alignment horizontal="distributed" vertical="center"/>
    </xf>
    <xf numFmtId="38" fontId="12" fillId="0" borderId="0" xfId="8" applyFont="1" applyFill="1" applyAlignment="1">
      <alignment horizontal="right" vertical="center"/>
    </xf>
    <xf numFmtId="196" fontId="14" fillId="2" borderId="0" xfId="34" applyNumberFormat="1" applyFill="1" applyAlignment="1">
      <alignment horizontal="distributed" vertical="center"/>
    </xf>
    <xf numFmtId="196" fontId="14" fillId="2" borderId="0" xfId="34" quotePrefix="1" applyNumberFormat="1" applyFill="1" applyAlignment="1">
      <alignment horizontal="distributed" vertical="center"/>
    </xf>
    <xf numFmtId="197" fontId="0" fillId="0" borderId="0" xfId="34" applyNumberFormat="1" applyFont="1" applyAlignment="1">
      <alignment horizontal="right" vertical="center"/>
    </xf>
    <xf numFmtId="196" fontId="14" fillId="2" borderId="19" xfId="34" applyNumberFormat="1" applyFill="1" applyBorder="1" applyAlignment="1">
      <alignment horizontal="distributed"/>
    </xf>
    <xf numFmtId="196" fontId="14" fillId="2" borderId="8" xfId="34" applyNumberFormat="1" applyFill="1" applyBorder="1" applyAlignment="1">
      <alignment horizontal="distributed"/>
    </xf>
    <xf numFmtId="218" fontId="14" fillId="2" borderId="19" xfId="34" applyNumberFormat="1" applyFill="1" applyBorder="1" applyAlignment="1">
      <alignment horizontal="right"/>
    </xf>
    <xf numFmtId="196" fontId="48" fillId="2" borderId="0" xfId="5" applyNumberFormat="1" applyFont="1" applyFill="1" applyAlignment="1">
      <alignment horizontal="left"/>
    </xf>
    <xf numFmtId="196" fontId="14" fillId="2" borderId="0" xfId="34" quotePrefix="1" applyNumberFormat="1" applyFill="1" applyAlignment="1">
      <alignment horizontal="left"/>
    </xf>
    <xf numFmtId="196" fontId="14" fillId="0" borderId="0" xfId="35" applyNumberFormat="1"/>
    <xf numFmtId="0" fontId="0" fillId="0" borderId="0" xfId="35" applyFont="1" applyAlignment="1">
      <alignment horizontal="left" vertical="center"/>
    </xf>
    <xf numFmtId="196" fontId="3" fillId="2" borderId="0" xfId="35" applyNumberFormat="1" applyFont="1" applyFill="1" applyAlignment="1">
      <alignment horizontal="left" vertical="center"/>
    </xf>
    <xf numFmtId="0" fontId="0" fillId="2" borderId="0" xfId="35" applyFont="1" applyFill="1"/>
    <xf numFmtId="196" fontId="0" fillId="2" borderId="0" xfId="35" applyNumberFormat="1" applyFont="1" applyFill="1" applyAlignment="1">
      <alignment horizontal="centerContinuous"/>
    </xf>
    <xf numFmtId="196" fontId="5" fillId="2" borderId="0" xfId="35" applyNumberFormat="1" applyFont="1" applyFill="1" applyAlignment="1">
      <alignment vertical="center"/>
    </xf>
    <xf numFmtId="196" fontId="0" fillId="2" borderId="0" xfId="35" applyNumberFormat="1" applyFont="1" applyFill="1"/>
    <xf numFmtId="196" fontId="6" fillId="2" borderId="20" xfId="35" applyNumberFormat="1" applyFont="1" applyFill="1" applyBorder="1" applyAlignment="1">
      <alignment horizontal="left" vertical="top"/>
    </xf>
    <xf numFmtId="196" fontId="6" fillId="2" borderId="0" xfId="35" applyNumberFormat="1" applyFont="1" applyFill="1" applyAlignment="1">
      <alignment horizontal="right"/>
    </xf>
    <xf numFmtId="196" fontId="6" fillId="2" borderId="0" xfId="35" applyNumberFormat="1" applyFont="1" applyFill="1" applyAlignment="1">
      <alignment horizontal="right" vertical="top"/>
    </xf>
    <xf numFmtId="196" fontId="14" fillId="0" borderId="0" xfId="35" applyNumberFormat="1" applyAlignment="1">
      <alignment horizontal="center" vertical="center"/>
    </xf>
    <xf numFmtId="196" fontId="14" fillId="0" borderId="0" xfId="35" applyNumberFormat="1" applyAlignment="1">
      <alignment vertical="top"/>
    </xf>
    <xf numFmtId="196" fontId="0" fillId="2" borderId="15" xfId="35" applyNumberFormat="1" applyFont="1" applyFill="1" applyBorder="1" applyAlignment="1">
      <alignment horizontal="right" vertical="top"/>
    </xf>
    <xf numFmtId="196" fontId="0" fillId="2" borderId="16" xfId="35" applyNumberFormat="1" applyFont="1" applyFill="1" applyBorder="1" applyAlignment="1">
      <alignment horizontal="right" vertical="top"/>
    </xf>
    <xf numFmtId="196" fontId="14" fillId="0" borderId="0" xfId="35" applyNumberFormat="1" applyAlignment="1">
      <alignment horizontal="right" vertical="top"/>
    </xf>
    <xf numFmtId="196" fontId="0" fillId="2" borderId="17" xfId="35" quotePrefix="1" applyNumberFormat="1" applyFont="1" applyFill="1" applyBorder="1" applyAlignment="1">
      <alignment horizontal="distributed" vertical="center"/>
    </xf>
    <xf numFmtId="197" fontId="0" fillId="2" borderId="0" xfId="35" applyNumberFormat="1" applyFont="1" applyFill="1" applyAlignment="1">
      <alignment horizontal="right" vertical="center"/>
    </xf>
    <xf numFmtId="196" fontId="14" fillId="0" borderId="0" xfId="35" applyNumberFormat="1" applyAlignment="1">
      <alignment vertical="center"/>
    </xf>
    <xf numFmtId="196" fontId="12" fillId="2" borderId="17" xfId="35" applyNumberFormat="1" applyFont="1" applyFill="1" applyBorder="1" applyAlignment="1">
      <alignment horizontal="distributed"/>
    </xf>
    <xf numFmtId="197" fontId="12" fillId="0" borderId="0" xfId="35" applyNumberFormat="1" applyFont="1" applyAlignment="1">
      <alignment horizontal="right"/>
    </xf>
    <xf numFmtId="177" fontId="12" fillId="2" borderId="0" xfId="35" applyNumberFormat="1" applyFont="1" applyFill="1"/>
    <xf numFmtId="197" fontId="0" fillId="0" borderId="0" xfId="35" applyNumberFormat="1" applyFont="1" applyAlignment="1">
      <alignment horizontal="right" vertical="center"/>
    </xf>
    <xf numFmtId="196" fontId="12" fillId="2" borderId="8" xfId="35" applyNumberFormat="1" applyFont="1" applyFill="1" applyBorder="1" applyAlignment="1">
      <alignment horizontal="distributed"/>
    </xf>
    <xf numFmtId="196" fontId="0" fillId="2" borderId="16" xfId="35" applyNumberFormat="1" applyFont="1" applyFill="1" applyBorder="1" applyAlignment="1">
      <alignment vertical="top"/>
    </xf>
    <xf numFmtId="177" fontId="5" fillId="0" borderId="0" xfId="0" quotePrefix="1" applyNumberFormat="1" applyFont="1" applyAlignment="1">
      <alignment horizontal="distributed" vertical="center"/>
    </xf>
    <xf numFmtId="177" fontId="0" fillId="0" borderId="1" xfId="0" quotePrefix="1" applyNumberFormat="1" applyBorder="1" applyAlignment="1">
      <alignment horizontal="distributed" vertical="center" justifyLastLine="1"/>
    </xf>
    <xf numFmtId="176" fontId="0" fillId="0" borderId="8" xfId="0" applyBorder="1" applyAlignment="1">
      <alignment horizontal="distributed" vertical="center" justifyLastLine="1"/>
    </xf>
    <xf numFmtId="4" fontId="0" fillId="0" borderId="2" xfId="0" applyNumberFormat="1" applyBorder="1" applyAlignment="1">
      <alignment horizontal="distributed" vertical="center" justifyLastLine="1"/>
    </xf>
    <xf numFmtId="176" fontId="0" fillId="0" borderId="9" xfId="0" applyBorder="1" applyAlignment="1">
      <alignment horizontal="distributed" vertical="center" justifyLastLine="1"/>
    </xf>
    <xf numFmtId="177" fontId="0" fillId="0" borderId="3" xfId="0" applyNumberFormat="1" applyBorder="1" applyAlignment="1">
      <alignment horizontal="center" vertical="center"/>
    </xf>
    <xf numFmtId="177" fontId="0" fillId="0" borderId="4" xfId="0" applyNumberFormat="1" applyBorder="1" applyAlignment="1">
      <alignment horizontal="center" vertical="center"/>
    </xf>
    <xf numFmtId="177" fontId="0" fillId="0" borderId="1" xfId="0" applyNumberFormat="1" applyBorder="1" applyAlignment="1">
      <alignment horizontal="center" vertical="center"/>
    </xf>
    <xf numFmtId="177" fontId="0" fillId="0" borderId="5" xfId="0" quotePrefix="1" applyNumberFormat="1" applyBorder="1" applyAlignment="1">
      <alignment horizontal="center" vertical="center"/>
    </xf>
    <xf numFmtId="177" fontId="0" fillId="0" borderId="6" xfId="0" quotePrefix="1" applyNumberFormat="1" applyBorder="1" applyAlignment="1">
      <alignment horizontal="center" vertical="center"/>
    </xf>
    <xf numFmtId="177" fontId="0" fillId="0" borderId="7" xfId="0" quotePrefix="1" applyNumberFormat="1" applyBorder="1" applyAlignment="1">
      <alignment horizontal="center" vertical="center"/>
    </xf>
    <xf numFmtId="177" fontId="0" fillId="0" borderId="3" xfId="0" quotePrefix="1" applyNumberFormat="1" applyBorder="1" applyAlignment="1">
      <alignment horizontal="distributed" vertical="center" wrapText="1" justifyLastLine="1"/>
    </xf>
    <xf numFmtId="177" fontId="0" fillId="0" borderId="1" xfId="0" quotePrefix="1" applyNumberFormat="1" applyBorder="1" applyAlignment="1">
      <alignment horizontal="distributed" vertical="center" wrapText="1" justifyLastLine="1"/>
    </xf>
    <xf numFmtId="177" fontId="0" fillId="0" borderId="13" xfId="0" quotePrefix="1" applyNumberFormat="1" applyBorder="1" applyAlignment="1">
      <alignment horizontal="distributed" vertical="center" wrapText="1" justifyLastLine="1"/>
    </xf>
    <xf numFmtId="177" fontId="0" fillId="0" borderId="8" xfId="0" quotePrefix="1" applyNumberFormat="1" applyBorder="1" applyAlignment="1">
      <alignment horizontal="distributed" vertical="center" wrapText="1" justifyLastLine="1"/>
    </xf>
    <xf numFmtId="177" fontId="0" fillId="0" borderId="5" xfId="0" applyNumberFormat="1" applyBorder="1" applyAlignment="1">
      <alignment horizontal="distributed" vertical="center" indent="2"/>
    </xf>
    <xf numFmtId="177" fontId="0" fillId="0" borderId="6" xfId="0" applyNumberFormat="1" applyBorder="1" applyAlignment="1">
      <alignment horizontal="distributed" vertical="center" indent="2"/>
    </xf>
    <xf numFmtId="177" fontId="0" fillId="0" borderId="7" xfId="0" applyNumberFormat="1" applyBorder="1" applyAlignment="1">
      <alignment horizontal="distributed" vertical="center" indent="2"/>
    </xf>
    <xf numFmtId="177" fontId="0" fillId="0" borderId="2" xfId="0" quotePrefix="1" applyNumberFormat="1" applyBorder="1" applyAlignment="1">
      <alignment horizontal="distributed" vertical="center" wrapText="1" justifyLastLine="1"/>
    </xf>
    <xf numFmtId="177" fontId="0" fillId="0" borderId="9" xfId="0" quotePrefix="1" applyNumberFormat="1" applyBorder="1" applyAlignment="1">
      <alignment horizontal="distributed" vertical="center" wrapText="1" justifyLastLine="1"/>
    </xf>
    <xf numFmtId="177" fontId="0" fillId="0" borderId="10" xfId="0" quotePrefix="1" applyNumberFormat="1" applyBorder="1" applyAlignment="1">
      <alignment horizontal="distributed" vertical="center" justifyLastLine="1"/>
    </xf>
    <xf numFmtId="177" fontId="0" fillId="0" borderId="11" xfId="0" quotePrefix="1" applyNumberFormat="1" applyBorder="1" applyAlignment="1">
      <alignment horizontal="distributed" vertical="center" justifyLastLine="1"/>
    </xf>
    <xf numFmtId="177" fontId="14" fillId="0" borderId="0" xfId="0" quotePrefix="1" applyNumberFormat="1" applyFont="1" applyAlignment="1">
      <alignment horizontal="distributed" vertical="distributed"/>
    </xf>
    <xf numFmtId="177" fontId="14" fillId="0" borderId="17" xfId="0" quotePrefix="1" applyNumberFormat="1" applyFont="1" applyBorder="1" applyAlignment="1">
      <alignment horizontal="distributed" vertical="distributed"/>
    </xf>
    <xf numFmtId="177" fontId="0" fillId="0" borderId="0" xfId="0" quotePrefix="1" applyNumberFormat="1" applyAlignment="1">
      <alignment horizontal="distributed" vertical="distributed"/>
    </xf>
    <xf numFmtId="177" fontId="0" fillId="0" borderId="17" xfId="0" quotePrefix="1" applyNumberFormat="1" applyBorder="1" applyAlignment="1">
      <alignment horizontal="distributed" vertical="distributed"/>
    </xf>
    <xf numFmtId="177" fontId="6" fillId="0" borderId="20" xfId="0" applyNumberFormat="1" applyFont="1" applyBorder="1" applyAlignment="1">
      <alignment horizontal="right" vertical="top"/>
    </xf>
    <xf numFmtId="177" fontId="14" fillId="0" borderId="4" xfId="0" applyNumberFormat="1" applyFont="1" applyBorder="1" applyAlignment="1">
      <alignment horizontal="distributed" vertical="center" justifyLastLine="1"/>
    </xf>
    <xf numFmtId="177" fontId="14" fillId="0" borderId="1" xfId="0" applyNumberFormat="1" applyFont="1" applyBorder="1" applyAlignment="1">
      <alignment horizontal="distributed" vertical="center" justifyLastLine="1"/>
    </xf>
    <xf numFmtId="177" fontId="14" fillId="0" borderId="0" xfId="0" applyNumberFormat="1" applyFont="1" applyAlignment="1">
      <alignment horizontal="distributed" vertical="center" justifyLastLine="1"/>
    </xf>
    <xf numFmtId="177" fontId="14" fillId="0" borderId="17" xfId="0" applyNumberFormat="1" applyFont="1" applyBorder="1" applyAlignment="1">
      <alignment horizontal="distributed" vertical="center" justifyLastLine="1"/>
    </xf>
    <xf numFmtId="177" fontId="14" fillId="0" borderId="19" xfId="0" applyNumberFormat="1" applyFont="1" applyBorder="1" applyAlignment="1">
      <alignment horizontal="distributed" vertical="center" justifyLastLine="1"/>
    </xf>
    <xf numFmtId="177" fontId="14" fillId="0" borderId="8" xfId="0" applyNumberFormat="1" applyFont="1" applyBorder="1" applyAlignment="1">
      <alignment horizontal="distributed" vertical="center" justifyLastLine="1"/>
    </xf>
    <xf numFmtId="177" fontId="12" fillId="0" borderId="0" xfId="0" quotePrefix="1" applyNumberFormat="1" applyFont="1" applyAlignment="1">
      <alignment horizontal="distributed" vertical="distributed"/>
    </xf>
    <xf numFmtId="177" fontId="12" fillId="0" borderId="17" xfId="0" quotePrefix="1" applyNumberFormat="1" applyFont="1" applyBorder="1" applyAlignment="1">
      <alignment horizontal="distributed" vertical="distributed"/>
    </xf>
    <xf numFmtId="177" fontId="0" fillId="0" borderId="4" xfId="0" applyNumberFormat="1" applyBorder="1" applyAlignment="1">
      <alignment horizontal="distributed" vertical="center" justifyLastLine="1"/>
    </xf>
    <xf numFmtId="177" fontId="0" fillId="0" borderId="1" xfId="0" applyNumberFormat="1" applyBorder="1" applyAlignment="1">
      <alignment horizontal="distributed" vertical="center" justifyLastLine="1"/>
    </xf>
    <xf numFmtId="177" fontId="0" fillId="0" borderId="0" xfId="0" applyNumberFormat="1" applyAlignment="1">
      <alignment horizontal="distributed" vertical="center" justifyLastLine="1"/>
    </xf>
    <xf numFmtId="177" fontId="0" fillId="0" borderId="17" xfId="0" applyNumberFormat="1" applyBorder="1" applyAlignment="1">
      <alignment horizontal="distributed" vertical="center" justifyLastLine="1"/>
    </xf>
    <xf numFmtId="177" fontId="0" fillId="0" borderId="19" xfId="0" applyNumberFormat="1" applyBorder="1" applyAlignment="1">
      <alignment horizontal="distributed" vertical="center" justifyLastLine="1"/>
    </xf>
    <xf numFmtId="177" fontId="0" fillId="0" borderId="8" xfId="0" applyNumberFormat="1" applyBorder="1" applyAlignment="1">
      <alignment horizontal="distributed" vertical="center" justifyLastLine="1"/>
    </xf>
    <xf numFmtId="184" fontId="12" fillId="0" borderId="0" xfId="0" applyNumberFormat="1" applyFont="1" applyAlignment="1">
      <alignment horizontal="distributed" vertical="center"/>
    </xf>
    <xf numFmtId="184" fontId="12" fillId="0" borderId="17" xfId="0" applyNumberFormat="1" applyFont="1" applyBorder="1" applyAlignment="1">
      <alignment horizontal="distributed" vertical="center"/>
    </xf>
    <xf numFmtId="184" fontId="14" fillId="0" borderId="0" xfId="0" applyNumberFormat="1" applyFont="1" applyAlignment="1">
      <alignment horizontal="distributed" vertical="center"/>
    </xf>
    <xf numFmtId="184" fontId="14" fillId="0" borderId="17" xfId="0" applyNumberFormat="1" applyFont="1" applyBorder="1" applyAlignment="1">
      <alignment horizontal="distributed" vertical="center"/>
    </xf>
    <xf numFmtId="177" fontId="12" fillId="0" borderId="0" xfId="0" applyNumberFormat="1" applyFont="1" applyAlignment="1">
      <alignment horizontal="distributed" vertical="distributed"/>
    </xf>
    <xf numFmtId="177" fontId="12" fillId="0" borderId="17" xfId="0" applyNumberFormat="1" applyFont="1" applyBorder="1" applyAlignment="1">
      <alignment horizontal="distributed" vertical="distributed"/>
    </xf>
    <xf numFmtId="49" fontId="11" fillId="0" borderId="4" xfId="0" applyNumberFormat="1" applyFont="1" applyBorder="1" applyAlignment="1">
      <alignment horizontal="center" vertical="center"/>
    </xf>
    <xf numFmtId="49" fontId="11" fillId="0" borderId="19" xfId="0" applyNumberFormat="1" applyFont="1" applyBorder="1" applyAlignment="1">
      <alignment horizontal="center" vertical="center"/>
    </xf>
    <xf numFmtId="177" fontId="0" fillId="0" borderId="0" xfId="0" applyNumberFormat="1" applyAlignment="1">
      <alignment horizontal="distributed"/>
    </xf>
    <xf numFmtId="177" fontId="0" fillId="0" borderId="17" xfId="0" applyNumberFormat="1" applyBorder="1" applyAlignment="1">
      <alignment horizontal="distributed"/>
    </xf>
    <xf numFmtId="177" fontId="0" fillId="0" borderId="19" xfId="0" applyNumberFormat="1" applyBorder="1" applyAlignment="1">
      <alignment horizontal="distributed"/>
    </xf>
    <xf numFmtId="177" fontId="0" fillId="0" borderId="8" xfId="0" applyNumberFormat="1" applyBorder="1" applyAlignment="1">
      <alignment horizontal="distributed"/>
    </xf>
    <xf numFmtId="182" fontId="11" fillId="0" borderId="2" xfId="0" quotePrefix="1" applyNumberFormat="1" applyFont="1" applyBorder="1" applyAlignment="1">
      <alignment horizontal="distributed" vertical="center" wrapText="1" justifyLastLine="1"/>
    </xf>
    <xf numFmtId="182" fontId="11" fillId="0" borderId="21" xfId="0" quotePrefix="1" applyNumberFormat="1" applyFont="1" applyBorder="1" applyAlignment="1">
      <alignment horizontal="distributed" vertical="center" wrapText="1" justifyLastLine="1"/>
    </xf>
    <xf numFmtId="182" fontId="11" fillId="0" borderId="9" xfId="0" quotePrefix="1" applyNumberFormat="1" applyFont="1" applyBorder="1" applyAlignment="1">
      <alignment horizontal="distributed" vertical="center" wrapText="1" justifyLastLine="1"/>
    </xf>
    <xf numFmtId="183" fontId="11" fillId="0" borderId="3" xfId="0" applyNumberFormat="1" applyFont="1" applyBorder="1" applyAlignment="1">
      <alignment horizontal="distributed" vertical="center" wrapText="1" justifyLastLine="1"/>
    </xf>
    <xf numFmtId="176" fontId="11" fillId="0" borderId="18" xfId="0" applyFont="1" applyBorder="1" applyAlignment="1">
      <alignment horizontal="distributed" vertical="center" wrapText="1" justifyLastLine="1"/>
    </xf>
    <xf numFmtId="176" fontId="11" fillId="0" borderId="13" xfId="0" applyFont="1" applyBorder="1" applyAlignment="1">
      <alignment horizontal="distributed" vertical="center" wrapText="1" justifyLastLine="1"/>
    </xf>
    <xf numFmtId="183" fontId="11" fillId="0" borderId="21" xfId="0" applyNumberFormat="1" applyFont="1" applyBorder="1" applyAlignment="1">
      <alignment horizontal="distributed" vertical="center" wrapText="1" justifyLastLine="1"/>
    </xf>
    <xf numFmtId="183" fontId="11" fillId="0" borderId="9" xfId="0" applyNumberFormat="1" applyFont="1" applyBorder="1" applyAlignment="1">
      <alignment horizontal="distributed" vertical="center" wrapText="1" justifyLastLine="1"/>
    </xf>
    <xf numFmtId="176" fontId="11" fillId="0" borderId="2" xfId="0" applyFont="1" applyBorder="1" applyAlignment="1">
      <alignment horizontal="distributed" vertical="center" justifyLastLine="1"/>
    </xf>
    <xf numFmtId="176" fontId="11" fillId="0" borderId="21" xfId="0" applyFont="1" applyBorder="1" applyAlignment="1">
      <alignment horizontal="distributed" vertical="center" justifyLastLine="1"/>
    </xf>
    <xf numFmtId="176" fontId="11" fillId="0" borderId="9" xfId="0" applyFont="1" applyBorder="1" applyAlignment="1">
      <alignment horizontal="distributed" vertical="center" justifyLastLine="1"/>
    </xf>
    <xf numFmtId="182" fontId="11" fillId="0" borderId="3" xfId="0" applyNumberFormat="1" applyFont="1" applyBorder="1" applyAlignment="1">
      <alignment horizontal="distributed" vertical="center" indent="3"/>
    </xf>
    <xf numFmtId="182" fontId="11" fillId="0" borderId="4" xfId="0" applyNumberFormat="1" applyFont="1" applyBorder="1" applyAlignment="1">
      <alignment horizontal="distributed" vertical="center" indent="3"/>
    </xf>
    <xf numFmtId="182" fontId="11" fillId="0" borderId="1" xfId="0" applyNumberFormat="1" applyFont="1" applyBorder="1" applyAlignment="1">
      <alignment horizontal="distributed" vertical="center" indent="3"/>
    </xf>
    <xf numFmtId="182" fontId="11" fillId="0" borderId="13" xfId="0" applyNumberFormat="1" applyFont="1" applyBorder="1" applyAlignment="1">
      <alignment horizontal="distributed" vertical="center" indent="3"/>
    </xf>
    <xf numFmtId="182" fontId="11" fillId="0" borderId="19" xfId="0" applyNumberFormat="1" applyFont="1" applyBorder="1" applyAlignment="1">
      <alignment horizontal="distributed" vertical="center" indent="3"/>
    </xf>
    <xf numFmtId="182" fontId="11" fillId="0" borderId="8" xfId="0" applyNumberFormat="1" applyFont="1" applyBorder="1" applyAlignment="1">
      <alignment horizontal="distributed" vertical="center" indent="3"/>
    </xf>
    <xf numFmtId="182" fontId="11" fillId="0" borderId="3" xfId="0" applyNumberFormat="1" applyFont="1" applyBorder="1" applyAlignment="1">
      <alignment horizontal="right" vertical="center"/>
    </xf>
    <xf numFmtId="182" fontId="11" fillId="0" borderId="13" xfId="0" applyNumberFormat="1" applyFont="1" applyBorder="1" applyAlignment="1">
      <alignment horizontal="right" vertical="center"/>
    </xf>
    <xf numFmtId="182" fontId="11" fillId="0" borderId="4" xfId="0" applyNumberFormat="1" applyFont="1" applyBorder="1" applyAlignment="1">
      <alignment horizontal="distributed" vertical="center" justifyLastLine="1"/>
    </xf>
    <xf numFmtId="182" fontId="11" fillId="0" borderId="1" xfId="0" applyNumberFormat="1" applyFont="1" applyBorder="1" applyAlignment="1">
      <alignment horizontal="distributed" vertical="center" justifyLastLine="1"/>
    </xf>
    <xf numFmtId="182" fontId="11" fillId="0" borderId="19" xfId="0" applyNumberFormat="1" applyFont="1" applyBorder="1" applyAlignment="1">
      <alignment horizontal="distributed" vertical="center" justifyLastLine="1"/>
    </xf>
    <xf numFmtId="182" fontId="11" fillId="0" borderId="8" xfId="0" applyNumberFormat="1" applyFont="1" applyBorder="1" applyAlignment="1">
      <alignment horizontal="distributed" vertical="center" justifyLastLine="1"/>
    </xf>
    <xf numFmtId="182" fontId="11" fillId="0" borderId="0" xfId="0" quotePrefix="1" applyNumberFormat="1" applyFont="1" applyAlignment="1">
      <alignment horizontal="distributed" vertical="center" wrapText="1"/>
    </xf>
    <xf numFmtId="182" fontId="26" fillId="0" borderId="0" xfId="0" quotePrefix="1" applyNumberFormat="1" applyFont="1" applyAlignment="1">
      <alignment horizontal="distributed" vertical="center"/>
    </xf>
    <xf numFmtId="182" fontId="11" fillId="0" borderId="3" xfId="0" quotePrefix="1" applyNumberFormat="1" applyFont="1" applyBorder="1" applyAlignment="1">
      <alignment horizontal="distributed" vertical="center" wrapText="1" justifyLastLine="1"/>
    </xf>
    <xf numFmtId="182" fontId="11" fillId="0" borderId="18" xfId="0" quotePrefix="1" applyNumberFormat="1" applyFont="1" applyBorder="1" applyAlignment="1">
      <alignment horizontal="distributed" vertical="center" wrapText="1" justifyLastLine="1"/>
    </xf>
    <xf numFmtId="182" fontId="11" fillId="0" borderId="13" xfId="0" quotePrefix="1" applyNumberFormat="1" applyFont="1" applyBorder="1" applyAlignment="1">
      <alignment horizontal="distributed" vertical="center" wrapText="1" justifyLastLine="1"/>
    </xf>
    <xf numFmtId="177" fontId="0" fillId="0" borderId="0" xfId="0" applyNumberFormat="1" applyAlignment="1">
      <alignment horizontal="distributed" vertical="distributed"/>
    </xf>
    <xf numFmtId="177" fontId="0" fillId="0" borderId="17" xfId="0" applyNumberFormat="1" applyBorder="1" applyAlignment="1">
      <alignment horizontal="distributed" vertical="distributed"/>
    </xf>
    <xf numFmtId="184" fontId="0" fillId="0" borderId="22" xfId="0" quotePrefix="1" applyNumberFormat="1" applyBorder="1" applyAlignment="1">
      <alignment horizontal="distributed" vertical="center" wrapText="1" justifyLastLine="1"/>
    </xf>
    <xf numFmtId="176" fontId="46" fillId="0" borderId="9" xfId="0" applyFont="1" applyBorder="1" applyAlignment="1">
      <alignment horizontal="distributed" vertical="center" wrapText="1" justifyLastLine="1"/>
    </xf>
    <xf numFmtId="184" fontId="0" fillId="0" borderId="9" xfId="0" quotePrefix="1" applyNumberFormat="1" applyBorder="1" applyAlignment="1">
      <alignment horizontal="distributed" vertical="center" wrapText="1" justifyLastLine="1"/>
    </xf>
    <xf numFmtId="184" fontId="12" fillId="0" borderId="12" xfId="0" quotePrefix="1" applyNumberFormat="1" applyFont="1" applyBorder="1" applyAlignment="1">
      <alignment horizontal="distributed" vertical="center" wrapText="1" justifyLastLine="1"/>
    </xf>
    <xf numFmtId="176" fontId="12" fillId="0" borderId="13" xfId="0" applyFont="1" applyBorder="1" applyAlignment="1">
      <alignment horizontal="distributed" vertical="center" wrapText="1" justifyLastLine="1"/>
    </xf>
    <xf numFmtId="184" fontId="12" fillId="0" borderId="22" xfId="0" quotePrefix="1" applyNumberFormat="1" applyFont="1" applyBorder="1" applyAlignment="1">
      <alignment horizontal="distributed" vertical="center" wrapText="1" justifyLastLine="1"/>
    </xf>
    <xf numFmtId="176" fontId="12" fillId="0" borderId="9" xfId="0" applyFont="1" applyBorder="1" applyAlignment="1">
      <alignment horizontal="distributed" vertical="center" wrapText="1" justifyLastLine="1"/>
    </xf>
    <xf numFmtId="184" fontId="0" fillId="0" borderId="15" xfId="0" quotePrefix="1" applyNumberFormat="1" applyBorder="1" applyAlignment="1">
      <alignment horizontal="distributed" vertical="center" wrapText="1" justifyLastLine="1"/>
    </xf>
    <xf numFmtId="184" fontId="0" fillId="0" borderId="8" xfId="0" quotePrefix="1" applyNumberFormat="1" applyBorder="1" applyAlignment="1">
      <alignment horizontal="distributed" vertical="center" wrapText="1" justifyLastLine="1"/>
    </xf>
    <xf numFmtId="184" fontId="5" fillId="0" borderId="0" xfId="0" quotePrefix="1" applyNumberFormat="1" applyFont="1" applyAlignment="1">
      <alignment horizontal="distributed" vertical="center" justifyLastLine="1"/>
    </xf>
    <xf numFmtId="187" fontId="6" fillId="0" borderId="0" xfId="0" applyNumberFormat="1" applyFont="1" applyBorder="1" applyAlignment="1">
      <alignment horizontal="center" vertical="top"/>
    </xf>
    <xf numFmtId="187" fontId="14" fillId="0" borderId="0" xfId="0" applyNumberFormat="1" applyFont="1" applyBorder="1" applyAlignment="1">
      <alignment horizontal="right" vertical="top"/>
    </xf>
    <xf numFmtId="184" fontId="0" fillId="0" borderId="10" xfId="0" quotePrefix="1" applyNumberFormat="1" applyBorder="1" applyAlignment="1">
      <alignment horizontal="distributed" vertical="center" justifyLastLine="1"/>
    </xf>
    <xf numFmtId="184" fontId="0" fillId="0" borderId="23" xfId="0" quotePrefix="1" applyNumberFormat="1" applyBorder="1" applyAlignment="1">
      <alignment horizontal="distributed" vertical="center" justifyLastLine="1"/>
    </xf>
    <xf numFmtId="184" fontId="0" fillId="0" borderId="16" xfId="0" quotePrefix="1" applyNumberFormat="1" applyBorder="1" applyAlignment="1">
      <alignment horizontal="distributed" vertical="center" justifyLastLine="1"/>
    </xf>
    <xf numFmtId="187" fontId="0" fillId="0" borderId="10" xfId="0" applyNumberFormat="1" applyBorder="1" applyAlignment="1">
      <alignment horizontal="distributed" vertical="center" justifyLastLine="1"/>
    </xf>
    <xf numFmtId="187" fontId="0" fillId="0" borderId="23" xfId="0" applyNumberFormat="1" applyBorder="1" applyAlignment="1">
      <alignment horizontal="distributed" vertical="center" justifyLastLine="1"/>
    </xf>
    <xf numFmtId="187" fontId="0" fillId="0" borderId="11" xfId="0" applyNumberFormat="1" applyBorder="1" applyAlignment="1">
      <alignment horizontal="distributed" vertical="center" justifyLastLine="1"/>
    </xf>
    <xf numFmtId="184" fontId="0" fillId="0" borderId="10" xfId="0" applyNumberFormat="1" applyBorder="1" applyAlignment="1">
      <alignment horizontal="distributed" vertical="center" justifyLastLine="1"/>
    </xf>
    <xf numFmtId="184" fontId="0" fillId="0" borderId="23" xfId="0" applyNumberFormat="1" applyBorder="1" applyAlignment="1">
      <alignment horizontal="distributed" vertical="center" justifyLastLine="1"/>
    </xf>
    <xf numFmtId="184" fontId="0" fillId="0" borderId="11" xfId="0" applyNumberFormat="1" applyBorder="1" applyAlignment="1">
      <alignment horizontal="distributed" vertical="center" justifyLastLine="1"/>
    </xf>
    <xf numFmtId="184" fontId="0" fillId="0" borderId="6" xfId="0" applyNumberFormat="1" applyBorder="1" applyAlignment="1">
      <alignment horizontal="distributed" vertical="center"/>
    </xf>
    <xf numFmtId="184" fontId="0" fillId="0" borderId="4" xfId="0" applyNumberFormat="1" applyBorder="1" applyAlignment="1">
      <alignment horizontal="distributed" vertical="center" justifyLastLine="1"/>
    </xf>
    <xf numFmtId="184" fontId="0" fillId="0" borderId="1" xfId="0" applyNumberFormat="1" applyBorder="1" applyAlignment="1">
      <alignment horizontal="distributed" vertical="center" justifyLastLine="1"/>
    </xf>
    <xf numFmtId="184" fontId="0" fillId="0" borderId="0" xfId="0" applyNumberFormat="1" applyAlignment="1">
      <alignment horizontal="distributed" vertical="center" justifyLastLine="1"/>
    </xf>
    <xf numFmtId="184" fontId="0" fillId="0" borderId="17" xfId="0" applyNumberFormat="1" applyBorder="1" applyAlignment="1">
      <alignment horizontal="distributed" vertical="center" justifyLastLine="1"/>
    </xf>
    <xf numFmtId="184" fontId="0" fillId="0" borderId="19" xfId="0" applyNumberFormat="1" applyBorder="1" applyAlignment="1">
      <alignment horizontal="distributed" vertical="center" justifyLastLine="1"/>
    </xf>
    <xf numFmtId="184" fontId="0" fillId="0" borderId="8" xfId="0" applyNumberFormat="1" applyBorder="1" applyAlignment="1">
      <alignment horizontal="distributed" vertical="center" justifyLastLine="1"/>
    </xf>
    <xf numFmtId="176" fontId="0" fillId="0" borderId="17" xfId="0" applyBorder="1" applyAlignment="1">
      <alignment horizontal="distributed" vertical="center" justifyLastLine="1"/>
    </xf>
    <xf numFmtId="4" fontId="0" fillId="0" borderId="3" xfId="0" quotePrefix="1" applyNumberFormat="1" applyBorder="1" applyAlignment="1">
      <alignment horizontal="distributed" vertical="center" justifyLastLine="1"/>
    </xf>
    <xf numFmtId="176" fontId="0" fillId="0" borderId="13" xfId="0" applyBorder="1" applyAlignment="1">
      <alignment horizontal="distributed" vertical="center" justifyLastLine="1"/>
    </xf>
    <xf numFmtId="177" fontId="0" fillId="0" borderId="2" xfId="0" quotePrefix="1" applyNumberFormat="1" applyBorder="1" applyAlignment="1">
      <alignment horizontal="distributed" vertical="center" justifyLastLine="1"/>
    </xf>
    <xf numFmtId="177" fontId="0" fillId="0" borderId="9" xfId="0" quotePrefix="1" applyNumberFormat="1" applyBorder="1" applyAlignment="1">
      <alignment horizontal="distributed" vertical="center" justifyLastLine="1"/>
    </xf>
    <xf numFmtId="177" fontId="0" fillId="0" borderId="4" xfId="0" quotePrefix="1" applyNumberFormat="1" applyBorder="1" applyAlignment="1">
      <alignment horizontal="distributed" vertical="center" justifyLastLine="1"/>
    </xf>
    <xf numFmtId="177" fontId="0" fillId="0" borderId="19" xfId="0" quotePrefix="1" applyNumberFormat="1" applyBorder="1" applyAlignment="1">
      <alignment horizontal="distributed" vertical="center" justifyLastLine="1"/>
    </xf>
    <xf numFmtId="177" fontId="0" fillId="0" borderId="8" xfId="0" quotePrefix="1" applyNumberFormat="1" applyBorder="1" applyAlignment="1">
      <alignment horizontal="distributed" vertical="center" justifyLastLine="1"/>
    </xf>
    <xf numFmtId="177" fontId="0" fillId="0" borderId="5" xfId="0" quotePrefix="1" applyNumberFormat="1" applyBorder="1" applyAlignment="1">
      <alignment horizontal="distributed" vertical="center" justifyLastLine="1"/>
    </xf>
    <xf numFmtId="177" fontId="0" fillId="0" borderId="6" xfId="0" quotePrefix="1" applyNumberFormat="1" applyBorder="1" applyAlignment="1">
      <alignment horizontal="distributed" vertical="center" justifyLastLine="1"/>
    </xf>
    <xf numFmtId="177" fontId="0" fillId="0" borderId="7" xfId="0" quotePrefix="1" applyNumberFormat="1" applyBorder="1" applyAlignment="1">
      <alignment horizontal="distributed" vertical="center" justifyLastLine="1"/>
    </xf>
    <xf numFmtId="177" fontId="5" fillId="0" borderId="0" xfId="0" quotePrefix="1" applyNumberFormat="1" applyFont="1" applyAlignment="1">
      <alignment horizontal="distributed" vertical="top"/>
    </xf>
    <xf numFmtId="184" fontId="5" fillId="0" borderId="0" xfId="0" applyNumberFormat="1" applyFont="1" applyAlignment="1">
      <alignment horizontal="distributed" vertical="center" justifyLastLine="1"/>
    </xf>
    <xf numFmtId="184" fontId="0" fillId="0" borderId="1" xfId="0" quotePrefix="1" applyNumberFormat="1" applyBorder="1" applyAlignment="1">
      <alignment horizontal="distributed" vertical="center" justifyLastLine="1"/>
    </xf>
    <xf numFmtId="184" fontId="0" fillId="0" borderId="5" xfId="0" quotePrefix="1" applyNumberFormat="1" applyBorder="1" applyAlignment="1">
      <alignment horizontal="distributed" vertical="center" indent="2"/>
    </xf>
    <xf numFmtId="184" fontId="0" fillId="0" borderId="7" xfId="0" quotePrefix="1" applyNumberFormat="1" applyBorder="1" applyAlignment="1">
      <alignment horizontal="distributed" vertical="center" indent="2"/>
    </xf>
    <xf numFmtId="184" fontId="0" fillId="0" borderId="5" xfId="0" applyNumberFormat="1" applyBorder="1" applyAlignment="1">
      <alignment horizontal="distributed" vertical="center" justifyLastLine="1"/>
    </xf>
    <xf numFmtId="184" fontId="0" fillId="0" borderId="6" xfId="0" applyNumberFormat="1" applyBorder="1" applyAlignment="1">
      <alignment horizontal="distributed" vertical="center" justifyLastLine="1"/>
    </xf>
    <xf numFmtId="184" fontId="0" fillId="0" borderId="7" xfId="0" applyNumberFormat="1" applyBorder="1" applyAlignment="1">
      <alignment horizontal="distributed" vertical="center" justifyLastLine="1"/>
    </xf>
    <xf numFmtId="184" fontId="0" fillId="0" borderId="22" xfId="0" quotePrefix="1" applyNumberFormat="1" applyBorder="1" applyAlignment="1">
      <alignment horizontal="center" vertical="center" wrapText="1" justifyLastLine="1"/>
    </xf>
    <xf numFmtId="184" fontId="0" fillId="0" borderId="9" xfId="0" quotePrefix="1" applyNumberFormat="1" applyBorder="1" applyAlignment="1">
      <alignment horizontal="center" vertical="center" wrapText="1" justifyLastLine="1"/>
    </xf>
    <xf numFmtId="184" fontId="0" fillId="0" borderId="22" xfId="0" quotePrefix="1" applyNumberFormat="1" applyBorder="1" applyAlignment="1">
      <alignment horizontal="center" vertical="center" wrapText="1"/>
    </xf>
    <xf numFmtId="176" fontId="0" fillId="0" borderId="9" xfId="0" applyBorder="1" applyAlignment="1">
      <alignment horizontal="center" vertical="center"/>
    </xf>
    <xf numFmtId="184" fontId="0" fillId="0" borderId="9" xfId="0" quotePrefix="1" applyNumberFormat="1" applyBorder="1" applyAlignment="1">
      <alignment horizontal="center" vertical="center" wrapText="1"/>
    </xf>
    <xf numFmtId="184" fontId="0" fillId="0" borderId="12" xfId="0" quotePrefix="1" applyNumberFormat="1" applyBorder="1" applyAlignment="1">
      <alignment horizontal="center" vertical="center" wrapText="1" justifyLastLine="1"/>
    </xf>
    <xf numFmtId="184" fontId="0" fillId="0" borderId="13" xfId="0" quotePrefix="1" applyNumberFormat="1" applyBorder="1" applyAlignment="1">
      <alignment horizontal="center" vertical="center" wrapText="1" justifyLastLine="1"/>
    </xf>
    <xf numFmtId="184" fontId="0" fillId="0" borderId="17" xfId="0" quotePrefix="1" applyNumberFormat="1" applyBorder="1" applyAlignment="1">
      <alignment horizontal="distributed" vertical="center" justifyLastLine="1"/>
    </xf>
    <xf numFmtId="184" fontId="0" fillId="0" borderId="5" xfId="0" quotePrefix="1" applyNumberFormat="1" applyBorder="1" applyAlignment="1">
      <alignment horizontal="distributed" vertical="center" justifyLastLine="1"/>
    </xf>
    <xf numFmtId="184" fontId="0" fillId="0" borderId="7" xfId="0" quotePrefix="1" applyNumberFormat="1" applyBorder="1" applyAlignment="1">
      <alignment horizontal="distributed" vertical="center" justifyLastLine="1"/>
    </xf>
    <xf numFmtId="184" fontId="0" fillId="0" borderId="6" xfId="0" quotePrefix="1" applyNumberFormat="1" applyBorder="1" applyAlignment="1">
      <alignment horizontal="distributed" vertical="center" justifyLastLine="1"/>
    </xf>
    <xf numFmtId="184" fontId="0" fillId="0" borderId="12" xfId="0" quotePrefix="1" applyNumberFormat="1" applyBorder="1" applyAlignment="1">
      <alignment horizontal="center" vertical="center" wrapText="1"/>
    </xf>
    <xf numFmtId="184" fontId="0" fillId="0" borderId="13" xfId="0" quotePrefix="1" applyNumberFormat="1" applyBorder="1" applyAlignment="1">
      <alignment horizontal="center" vertical="center"/>
    </xf>
    <xf numFmtId="184" fontId="0" fillId="0" borderId="9" xfId="0" quotePrefix="1" applyNumberFormat="1" applyBorder="1" applyAlignment="1">
      <alignment horizontal="center" vertical="center"/>
    </xf>
    <xf numFmtId="176" fontId="5" fillId="0" borderId="0" xfId="0" applyFont="1" applyAlignment="1">
      <alignment horizontal="distributed" vertical="center" indent="1"/>
    </xf>
    <xf numFmtId="177" fontId="5" fillId="0" borderId="0" xfId="31" quotePrefix="1" applyNumberFormat="1" applyFont="1" applyAlignment="1">
      <alignment horizontal="distributed" vertical="center" justifyLastLine="1"/>
    </xf>
    <xf numFmtId="177" fontId="6" fillId="0" borderId="20" xfId="31" applyNumberFormat="1" applyFont="1" applyBorder="1" applyAlignment="1">
      <alignment horizontal="right" vertical="top"/>
    </xf>
    <xf numFmtId="177" fontId="26" fillId="0" borderId="0" xfId="0" quotePrefix="1" applyNumberFormat="1" applyFont="1" applyAlignment="1">
      <alignment horizontal="distributed" vertical="center" justifyLastLine="1"/>
    </xf>
    <xf numFmtId="177" fontId="0" fillId="0" borderId="6" xfId="0" applyNumberFormat="1" applyBorder="1" applyAlignment="1">
      <alignment horizontal="distributed" vertical="center" indent="3"/>
    </xf>
    <xf numFmtId="177" fontId="0" fillId="0" borderId="7" xfId="0" applyNumberFormat="1" applyBorder="1" applyAlignment="1">
      <alignment horizontal="distributed" vertical="center" indent="3"/>
    </xf>
    <xf numFmtId="177" fontId="0" fillId="0" borderId="5" xfId="0" applyNumberFormat="1" applyBorder="1" applyAlignment="1">
      <alignment horizontal="distributed" vertical="center" indent="3"/>
    </xf>
    <xf numFmtId="196" fontId="5" fillId="2" borderId="0" xfId="0" quotePrefix="1" applyNumberFormat="1" applyFont="1" applyFill="1" applyAlignment="1">
      <alignment horizontal="distributed" vertical="center"/>
    </xf>
    <xf numFmtId="196" fontId="14" fillId="2" borderId="4" xfId="0" applyNumberFormat="1" applyFont="1" applyFill="1" applyBorder="1" applyAlignment="1">
      <alignment horizontal="distributed" vertical="center" justifyLastLine="1"/>
    </xf>
    <xf numFmtId="196" fontId="14" fillId="2" borderId="1" xfId="0" applyNumberFormat="1" applyFont="1" applyFill="1" applyBorder="1" applyAlignment="1">
      <alignment horizontal="distributed" vertical="center" justifyLastLine="1"/>
    </xf>
    <xf numFmtId="196" fontId="14" fillId="2" borderId="0" xfId="0" applyNumberFormat="1" applyFont="1" applyFill="1" applyBorder="1" applyAlignment="1">
      <alignment horizontal="distributed" vertical="center" justifyLastLine="1"/>
    </xf>
    <xf numFmtId="196" fontId="14" fillId="2" borderId="17" xfId="0" applyNumberFormat="1" applyFont="1" applyFill="1" applyBorder="1" applyAlignment="1">
      <alignment horizontal="distributed" vertical="center" justifyLastLine="1"/>
    </xf>
    <xf numFmtId="196" fontId="14" fillId="2" borderId="19" xfId="0" applyNumberFormat="1" applyFont="1" applyFill="1" applyBorder="1" applyAlignment="1">
      <alignment horizontal="distributed" vertical="center" justifyLastLine="1"/>
    </xf>
    <xf numFmtId="196" fontId="14" fillId="2" borderId="8" xfId="0" applyNumberFormat="1" applyFont="1" applyFill="1" applyBorder="1" applyAlignment="1">
      <alignment horizontal="distributed" vertical="center" justifyLastLine="1"/>
    </xf>
    <xf numFmtId="196" fontId="14" fillId="2" borderId="2" xfId="0" quotePrefix="1" applyNumberFormat="1" applyFont="1" applyFill="1" applyBorder="1" applyAlignment="1">
      <alignment horizontal="distributed" vertical="center" justifyLastLine="1"/>
    </xf>
    <xf numFmtId="196" fontId="14" fillId="2" borderId="21" xfId="0" quotePrefix="1" applyNumberFormat="1" applyFont="1" applyFill="1" applyBorder="1" applyAlignment="1">
      <alignment horizontal="distributed" vertical="center" justifyLastLine="1"/>
    </xf>
    <xf numFmtId="196" fontId="14" fillId="2" borderId="9" xfId="0" quotePrefix="1" applyNumberFormat="1" applyFont="1" applyFill="1" applyBorder="1" applyAlignment="1">
      <alignment horizontal="distributed" vertical="center" justifyLastLine="1"/>
    </xf>
    <xf numFmtId="196" fontId="14" fillId="2" borderId="5" xfId="0" quotePrefix="1" applyNumberFormat="1" applyFont="1" applyFill="1" applyBorder="1" applyAlignment="1">
      <alignment horizontal="distributed" vertical="center" indent="6"/>
    </xf>
    <xf numFmtId="196" fontId="14" fillId="2" borderId="6" xfId="0" quotePrefix="1" applyNumberFormat="1" applyFont="1" applyFill="1" applyBorder="1" applyAlignment="1">
      <alignment horizontal="distributed" vertical="center" indent="6"/>
    </xf>
    <xf numFmtId="196" fontId="14" fillId="2" borderId="22" xfId="0" quotePrefix="1" applyNumberFormat="1" applyFont="1" applyFill="1" applyBorder="1" applyAlignment="1">
      <alignment horizontal="distributed" vertical="center" wrapText="1"/>
    </xf>
    <xf numFmtId="196" fontId="14" fillId="2" borderId="21" xfId="0" quotePrefix="1" applyNumberFormat="1" applyFont="1" applyFill="1" applyBorder="1" applyAlignment="1">
      <alignment horizontal="distributed" vertical="center" wrapText="1"/>
    </xf>
    <xf numFmtId="196" fontId="14" fillId="2" borderId="9" xfId="0" quotePrefix="1" applyNumberFormat="1" applyFont="1" applyFill="1" applyBorder="1" applyAlignment="1">
      <alignment horizontal="distributed" vertical="center" wrapText="1"/>
    </xf>
    <xf numFmtId="196" fontId="14" fillId="2" borderId="12" xfId="0" applyNumberFormat="1" applyFont="1" applyFill="1" applyBorder="1" applyAlignment="1">
      <alignment horizontal="distributed" vertical="center" wrapText="1"/>
    </xf>
    <xf numFmtId="196" fontId="14" fillId="2" borderId="18" xfId="0" applyNumberFormat="1" applyFont="1" applyFill="1" applyBorder="1" applyAlignment="1">
      <alignment horizontal="distributed" vertical="center" wrapText="1"/>
    </xf>
    <xf numFmtId="196" fontId="14" fillId="2" borderId="13" xfId="0" applyNumberFormat="1" applyFont="1" applyFill="1" applyBorder="1" applyAlignment="1">
      <alignment horizontal="distributed" vertical="center" wrapText="1"/>
    </xf>
    <xf numFmtId="196" fontId="14" fillId="2" borderId="22" xfId="0" applyNumberFormat="1" applyFont="1" applyFill="1" applyBorder="1" applyAlignment="1">
      <alignment horizontal="distributed" vertical="center" wrapText="1"/>
    </xf>
    <xf numFmtId="196" fontId="14" fillId="2" borderId="21" xfId="0" applyNumberFormat="1" applyFont="1" applyFill="1" applyBorder="1" applyAlignment="1">
      <alignment horizontal="distributed" vertical="center" wrapText="1"/>
    </xf>
    <xf numFmtId="196" fontId="14" fillId="2" borderId="9" xfId="0" applyNumberFormat="1" applyFont="1" applyFill="1" applyBorder="1" applyAlignment="1">
      <alignment horizontal="distributed" vertical="center" wrapText="1"/>
    </xf>
    <xf numFmtId="49" fontId="6" fillId="2" borderId="0" xfId="15" applyNumberFormat="1" applyFont="1" applyFill="1" applyAlignment="1">
      <alignment horizontal="distributed" vertical="top"/>
    </xf>
    <xf numFmtId="49" fontId="6" fillId="2" borderId="17" xfId="15" applyNumberFormat="1" applyFont="1" applyFill="1" applyBorder="1" applyAlignment="1">
      <alignment horizontal="distributed" vertical="top"/>
    </xf>
    <xf numFmtId="176" fontId="0" fillId="2" borderId="0" xfId="0" applyFill="1" applyAlignment="1">
      <alignment horizontal="distributed"/>
    </xf>
    <xf numFmtId="176" fontId="0" fillId="2" borderId="17" xfId="0" applyFill="1" applyBorder="1" applyAlignment="1">
      <alignment horizontal="distributed"/>
    </xf>
    <xf numFmtId="176" fontId="12" fillId="2" borderId="0" xfId="0" applyFont="1" applyFill="1" applyAlignment="1">
      <alignment horizontal="distributed"/>
    </xf>
    <xf numFmtId="176" fontId="12" fillId="2" borderId="17" xfId="0" applyFont="1" applyFill="1" applyBorder="1" applyAlignment="1">
      <alignment horizontal="distributed"/>
    </xf>
    <xf numFmtId="49" fontId="33" fillId="2" borderId="0" xfId="15" applyNumberFormat="1" applyFont="1" applyFill="1" applyAlignment="1">
      <alignment horizontal="distributed" vertical="top"/>
    </xf>
    <xf numFmtId="49" fontId="33" fillId="2" borderId="17" xfId="15" applyNumberFormat="1" applyFont="1" applyFill="1" applyBorder="1" applyAlignment="1">
      <alignment horizontal="distributed" vertical="top"/>
    </xf>
    <xf numFmtId="49" fontId="6" fillId="2" borderId="0" xfId="15" applyNumberFormat="1" applyFont="1" applyFill="1" applyAlignment="1">
      <alignment horizontal="distributed" vertical="center"/>
    </xf>
    <xf numFmtId="49" fontId="6" fillId="2" borderId="17" xfId="15" applyNumberFormat="1" applyFont="1" applyFill="1" applyBorder="1" applyAlignment="1">
      <alignment horizontal="distributed" vertical="center"/>
    </xf>
    <xf numFmtId="49" fontId="10" fillId="2" borderId="0" xfId="15" applyNumberFormat="1" applyFont="1" applyFill="1" applyAlignment="1">
      <alignment horizontal="distributed" vertical="top"/>
    </xf>
    <xf numFmtId="49" fontId="10" fillId="2" borderId="17" xfId="15" applyNumberFormat="1" applyFont="1" applyFill="1" applyBorder="1" applyAlignment="1">
      <alignment horizontal="distributed" vertical="top"/>
    </xf>
    <xf numFmtId="49" fontId="6" fillId="2" borderId="0" xfId="15" applyNumberFormat="1" applyFont="1" applyFill="1" applyAlignment="1">
      <alignment horizontal="distributed" vertical="top" wrapText="1"/>
    </xf>
    <xf numFmtId="49" fontId="6" fillId="2" borderId="17" xfId="15" applyNumberFormat="1" applyFont="1" applyFill="1" applyBorder="1" applyAlignment="1">
      <alignment horizontal="distributed" vertical="top" wrapText="1"/>
    </xf>
    <xf numFmtId="49" fontId="10" fillId="2" borderId="0" xfId="15" applyNumberFormat="1" applyFont="1" applyFill="1" applyAlignment="1">
      <alignment horizontal="distributed" vertical="center" wrapText="1"/>
    </xf>
    <xf numFmtId="49" fontId="10" fillId="2" borderId="17" xfId="15" applyNumberFormat="1" applyFont="1" applyFill="1" applyBorder="1" applyAlignment="1">
      <alignment horizontal="distributed" vertical="center" wrapText="1"/>
    </xf>
    <xf numFmtId="196" fontId="12" fillId="2" borderId="0" xfId="0" applyNumberFormat="1" applyFont="1" applyFill="1" applyAlignment="1">
      <alignment horizontal="distributed"/>
    </xf>
    <xf numFmtId="196" fontId="12" fillId="2" borderId="17" xfId="0" applyNumberFormat="1" applyFont="1" applyFill="1" applyBorder="1" applyAlignment="1">
      <alignment horizontal="distributed"/>
    </xf>
    <xf numFmtId="176" fontId="0" fillId="2" borderId="22" xfId="0" applyFill="1" applyBorder="1" applyAlignment="1">
      <alignment horizontal="distributed" vertical="center" justifyLastLine="1"/>
    </xf>
    <xf numFmtId="176" fontId="0" fillId="2" borderId="21" xfId="0" applyFill="1" applyBorder="1" applyAlignment="1">
      <alignment horizontal="distributed" vertical="center" justifyLastLine="1"/>
    </xf>
    <xf numFmtId="176" fontId="0" fillId="2" borderId="9" xfId="0" applyFill="1" applyBorder="1" applyAlignment="1">
      <alignment horizontal="distributed" vertical="center" justifyLastLine="1"/>
    </xf>
    <xf numFmtId="176" fontId="0" fillId="2" borderId="22" xfId="0" applyFill="1" applyBorder="1" applyAlignment="1">
      <alignment horizontal="distributed" vertical="center" wrapText="1" justifyLastLine="1"/>
    </xf>
    <xf numFmtId="176" fontId="0" fillId="2" borderId="22" xfId="0" applyFill="1" applyBorder="1" applyAlignment="1">
      <alignment horizontal="distributed" vertical="center" wrapText="1"/>
    </xf>
    <xf numFmtId="176" fontId="0" fillId="2" borderId="21" xfId="0" applyFill="1" applyBorder="1" applyAlignment="1">
      <alignment horizontal="distributed" vertical="center"/>
    </xf>
    <xf numFmtId="176" fontId="0" fillId="2" borderId="9" xfId="0" applyFill="1" applyBorder="1" applyAlignment="1">
      <alignment horizontal="distributed" vertical="center"/>
    </xf>
    <xf numFmtId="176" fontId="0" fillId="2" borderId="12" xfId="0" applyFill="1" applyBorder="1" applyAlignment="1">
      <alignment horizontal="distributed" vertical="center" wrapText="1" justifyLastLine="1"/>
    </xf>
    <xf numFmtId="176" fontId="0" fillId="2" borderId="18" xfId="0" applyFill="1" applyBorder="1" applyAlignment="1">
      <alignment horizontal="distributed" vertical="center" wrapText="1" justifyLastLine="1"/>
    </xf>
    <xf numFmtId="176" fontId="0" fillId="2" borderId="13" xfId="0" applyFill="1" applyBorder="1" applyAlignment="1">
      <alignment horizontal="distributed" vertical="center" wrapText="1" justifyLastLine="1"/>
    </xf>
    <xf numFmtId="176" fontId="0" fillId="2" borderId="10" xfId="0" quotePrefix="1" applyFill="1" applyBorder="1" applyAlignment="1">
      <alignment horizontal="distributed" vertical="center" indent="1"/>
    </xf>
    <xf numFmtId="176" fontId="0" fillId="2" borderId="23" xfId="0" applyFill="1" applyBorder="1" applyAlignment="1">
      <alignment horizontal="distributed" vertical="center" indent="1"/>
    </xf>
    <xf numFmtId="176" fontId="0" fillId="2" borderId="11" xfId="0" applyFill="1" applyBorder="1" applyAlignment="1">
      <alignment horizontal="distributed" vertical="center" indent="1"/>
    </xf>
    <xf numFmtId="176" fontId="0" fillId="2" borderId="10" xfId="0" quotePrefix="1" applyFill="1" applyBorder="1" applyAlignment="1">
      <alignment horizontal="distributed" vertical="center" indent="2"/>
    </xf>
    <xf numFmtId="176" fontId="0" fillId="2" borderId="23" xfId="0" applyFill="1" applyBorder="1" applyAlignment="1">
      <alignment horizontal="distributed" vertical="center" indent="2"/>
    </xf>
    <xf numFmtId="176" fontId="0" fillId="2" borderId="11" xfId="0" applyFill="1" applyBorder="1" applyAlignment="1">
      <alignment horizontal="distributed" vertical="center" indent="2"/>
    </xf>
    <xf numFmtId="0" fontId="0" fillId="2" borderId="12" xfId="0" quotePrefix="1" applyNumberFormat="1" applyFill="1" applyBorder="1" applyAlignment="1">
      <alignment horizontal="distributed" vertical="center" justifyLastLine="1"/>
    </xf>
    <xf numFmtId="0" fontId="0" fillId="2" borderId="23" xfId="0" quotePrefix="1" applyNumberFormat="1" applyFill="1" applyBorder="1" applyAlignment="1">
      <alignment horizontal="distributed" vertical="center" justifyLastLine="1"/>
    </xf>
    <xf numFmtId="176" fontId="33" fillId="2" borderId="22" xfId="0" quotePrefix="1" applyFont="1" applyFill="1" applyBorder="1" applyAlignment="1">
      <alignment horizontal="distributed" vertical="center" wrapText="1"/>
    </xf>
    <xf numFmtId="176" fontId="33" fillId="2" borderId="21" xfId="0" quotePrefix="1" applyFont="1" applyFill="1" applyBorder="1" applyAlignment="1">
      <alignment horizontal="distributed" vertical="center" wrapText="1"/>
    </xf>
    <xf numFmtId="176" fontId="33" fillId="2" borderId="9" xfId="0" quotePrefix="1" applyFont="1" applyFill="1" applyBorder="1" applyAlignment="1">
      <alignment horizontal="distributed" vertical="center" wrapText="1"/>
    </xf>
    <xf numFmtId="176" fontId="6" fillId="2" borderId="22" xfId="0" quotePrefix="1" applyFont="1" applyFill="1" applyBorder="1" applyAlignment="1">
      <alignment horizontal="distributed" vertical="center" wrapText="1"/>
    </xf>
    <xf numFmtId="176" fontId="6" fillId="2" borderId="21" xfId="0" applyFont="1" applyFill="1" applyBorder="1" applyAlignment="1">
      <alignment horizontal="distributed" vertical="center" wrapText="1"/>
    </xf>
    <xf numFmtId="176" fontId="6" fillId="2" borderId="9" xfId="0" applyFont="1" applyFill="1" applyBorder="1" applyAlignment="1">
      <alignment horizontal="distributed" vertical="center" wrapText="1"/>
    </xf>
    <xf numFmtId="176" fontId="33" fillId="2" borderId="12" xfId="0" applyFont="1" applyFill="1" applyBorder="1" applyAlignment="1">
      <alignment horizontal="distributed" vertical="center" wrapText="1"/>
    </xf>
    <xf numFmtId="176" fontId="33" fillId="2" borderId="18" xfId="0" applyFont="1" applyFill="1" applyBorder="1" applyAlignment="1">
      <alignment horizontal="distributed" vertical="center" wrapText="1"/>
    </xf>
    <xf numFmtId="176" fontId="33" fillId="2" borderId="13" xfId="0" applyFont="1" applyFill="1" applyBorder="1" applyAlignment="1">
      <alignment horizontal="distributed" vertical="center" wrapText="1"/>
    </xf>
    <xf numFmtId="176" fontId="33" fillId="2" borderId="12" xfId="0" applyFont="1" applyFill="1" applyBorder="1" applyAlignment="1">
      <alignment horizontal="distributed" vertical="center" wrapText="1" justifyLastLine="1"/>
    </xf>
    <xf numFmtId="176" fontId="33" fillId="2" borderId="18" xfId="0" applyFont="1" applyFill="1" applyBorder="1" applyAlignment="1">
      <alignment horizontal="distributed" vertical="center" wrapText="1" justifyLastLine="1"/>
    </xf>
    <xf numFmtId="176" fontId="33" fillId="2" borderId="13" xfId="0" applyFont="1" applyFill="1" applyBorder="1" applyAlignment="1">
      <alignment horizontal="distributed" vertical="center" wrapText="1" justifyLastLine="1"/>
    </xf>
    <xf numFmtId="176" fontId="33" fillId="2" borderId="21" xfId="0" applyFont="1" applyFill="1" applyBorder="1" applyAlignment="1">
      <alignment horizontal="distributed" vertical="center" wrapText="1"/>
    </xf>
    <xf numFmtId="176" fontId="33" fillId="2" borderId="9" xfId="0" applyFont="1" applyFill="1" applyBorder="1" applyAlignment="1">
      <alignment horizontal="distributed" vertical="center" wrapText="1"/>
    </xf>
    <xf numFmtId="176" fontId="0" fillId="2" borderId="21" xfId="0" applyFill="1" applyBorder="1" applyAlignment="1">
      <alignment horizontal="distributed" vertical="center" wrapText="1" justifyLastLine="1"/>
    </xf>
    <xf numFmtId="176" fontId="0" fillId="2" borderId="9" xfId="0" applyFill="1" applyBorder="1" applyAlignment="1">
      <alignment horizontal="distributed" vertical="center" wrapText="1" justifyLastLine="1"/>
    </xf>
    <xf numFmtId="176" fontId="0" fillId="2" borderId="16" xfId="0" applyFill="1" applyBorder="1" applyAlignment="1">
      <alignment horizontal="distributed" vertical="center" wrapText="1" justifyLastLine="1"/>
    </xf>
    <xf numFmtId="176" fontId="0" fillId="2" borderId="0" xfId="0" applyFill="1" applyBorder="1" applyAlignment="1">
      <alignment horizontal="distributed" vertical="center" wrapText="1" justifyLastLine="1"/>
    </xf>
    <xf numFmtId="176" fontId="0" fillId="2" borderId="19" xfId="0" applyFill="1" applyBorder="1" applyAlignment="1">
      <alignment horizontal="distributed" vertical="center" wrapText="1" justifyLastLine="1"/>
    </xf>
    <xf numFmtId="176" fontId="5" fillId="2" borderId="0" xfId="0" applyFont="1" applyFill="1" applyAlignment="1">
      <alignment horizontal="distributed" vertical="center"/>
    </xf>
    <xf numFmtId="176" fontId="0" fillId="2" borderId="1" xfId="0" applyFill="1" applyBorder="1" applyAlignment="1">
      <alignment horizontal="distributed" vertical="center" justifyLastLine="1"/>
    </xf>
    <xf numFmtId="176" fontId="0" fillId="2" borderId="17" xfId="0" applyFill="1" applyBorder="1" applyAlignment="1">
      <alignment horizontal="distributed" vertical="center" justifyLastLine="1"/>
    </xf>
    <xf numFmtId="176" fontId="0" fillId="2" borderId="8" xfId="0" applyFill="1" applyBorder="1" applyAlignment="1">
      <alignment horizontal="distributed" vertical="center" justifyLastLine="1"/>
    </xf>
    <xf numFmtId="176" fontId="0" fillId="2" borderId="2" xfId="0" applyFill="1" applyBorder="1" applyAlignment="1">
      <alignment horizontal="center" vertical="center" wrapText="1"/>
    </xf>
    <xf numFmtId="176" fontId="0" fillId="2" borderId="21" xfId="0" applyFill="1" applyBorder="1" applyAlignment="1">
      <alignment horizontal="center" vertical="center"/>
    </xf>
    <xf numFmtId="176" fontId="0" fillId="2" borderId="9" xfId="0" applyFill="1" applyBorder="1" applyAlignment="1">
      <alignment horizontal="center" vertical="center"/>
    </xf>
    <xf numFmtId="176" fontId="0" fillId="2" borderId="5" xfId="0" quotePrefix="1" applyFill="1" applyBorder="1" applyAlignment="1">
      <alignment horizontal="distributed" vertical="center" indent="2"/>
    </xf>
    <xf numFmtId="176" fontId="0" fillId="2" borderId="6" xfId="0" applyFill="1" applyBorder="1" applyAlignment="1">
      <alignment horizontal="distributed" vertical="center" indent="2"/>
    </xf>
    <xf numFmtId="176" fontId="0" fillId="2" borderId="7" xfId="0" applyFill="1" applyBorder="1" applyAlignment="1">
      <alignment horizontal="distributed" vertical="center" indent="2"/>
    </xf>
    <xf numFmtId="176" fontId="0" fillId="2" borderId="5" xfId="0" quotePrefix="1" applyFill="1" applyBorder="1" applyAlignment="1">
      <alignment horizontal="distributed" vertical="center" indent="9"/>
    </xf>
    <xf numFmtId="176" fontId="0" fillId="2" borderId="6" xfId="0" applyFill="1" applyBorder="1" applyAlignment="1">
      <alignment horizontal="distributed" vertical="center" indent="9"/>
    </xf>
    <xf numFmtId="0" fontId="14" fillId="2" borderId="12" xfId="17" applyFill="1" applyBorder="1" applyAlignment="1">
      <alignment horizontal="distributed" vertical="center" wrapText="1" justifyLastLine="1"/>
    </xf>
    <xf numFmtId="0" fontId="14" fillId="2" borderId="18" xfId="17" applyFill="1" applyBorder="1" applyAlignment="1">
      <alignment horizontal="distributed" vertical="center" wrapText="1" justifyLastLine="1"/>
    </xf>
    <xf numFmtId="0" fontId="14" fillId="2" borderId="13" xfId="17" applyFill="1" applyBorder="1" applyAlignment="1">
      <alignment horizontal="distributed" vertical="center" wrapText="1" justifyLastLine="1"/>
    </xf>
    <xf numFmtId="0" fontId="33" fillId="2" borderId="15" xfId="17" quotePrefix="1" applyFont="1" applyFill="1" applyBorder="1" applyAlignment="1">
      <alignment horizontal="distributed" vertical="center" wrapText="1"/>
    </xf>
    <xf numFmtId="0" fontId="33" fillId="2" borderId="17" xfId="17" quotePrefix="1" applyFont="1" applyFill="1" applyBorder="1" applyAlignment="1">
      <alignment horizontal="distributed" vertical="center" wrapText="1"/>
    </xf>
    <xf numFmtId="0" fontId="33" fillId="2" borderId="8" xfId="17" quotePrefix="1" applyFont="1" applyFill="1" applyBorder="1" applyAlignment="1">
      <alignment horizontal="distributed" vertical="center" wrapText="1"/>
    </xf>
    <xf numFmtId="176" fontId="0" fillId="2" borderId="22" xfId="0" quotePrefix="1" applyFill="1" applyBorder="1" applyAlignment="1">
      <alignment horizontal="distributed" vertical="center" wrapText="1"/>
    </xf>
    <xf numFmtId="176" fontId="0" fillId="2" borderId="21" xfId="0" quotePrefix="1" applyFill="1" applyBorder="1" applyAlignment="1">
      <alignment horizontal="distributed" vertical="center" wrapText="1"/>
    </xf>
    <xf numFmtId="176" fontId="0" fillId="2" borderId="9" xfId="0" quotePrefix="1" applyFill="1" applyBorder="1" applyAlignment="1">
      <alignment horizontal="distributed" vertical="center" wrapText="1"/>
    </xf>
    <xf numFmtId="176" fontId="6" fillId="2" borderId="21" xfId="0" quotePrefix="1" applyFont="1" applyFill="1" applyBorder="1" applyAlignment="1">
      <alignment horizontal="distributed" vertical="center" wrapText="1"/>
    </xf>
    <xf numFmtId="176" fontId="6" fillId="2" borderId="9" xfId="0" quotePrefix="1" applyFont="1" applyFill="1" applyBorder="1" applyAlignment="1">
      <alignment horizontal="distributed" vertical="center" wrapText="1"/>
    </xf>
    <xf numFmtId="176" fontId="0" fillId="2" borderId="21" xfId="0" applyFill="1" applyBorder="1" applyAlignment="1">
      <alignment horizontal="distributed" vertical="center" wrapText="1"/>
    </xf>
    <xf numFmtId="176" fontId="0" fillId="2" borderId="9" xfId="0" applyFill="1" applyBorder="1" applyAlignment="1">
      <alignment horizontal="distributed" vertical="center" wrapText="1"/>
    </xf>
    <xf numFmtId="0" fontId="5" fillId="0" borderId="0" xfId="33" applyFont="1" applyAlignment="1">
      <alignment horizontal="distributed" vertical="center" justifyLastLine="1"/>
    </xf>
    <xf numFmtId="196" fontId="7" fillId="0" borderId="20" xfId="33" applyNumberFormat="1" applyFont="1" applyBorder="1" applyAlignment="1">
      <alignment horizontal="left" vertical="top"/>
    </xf>
    <xf numFmtId="196" fontId="0" fillId="0" borderId="4" xfId="33" quotePrefix="1" applyNumberFormat="1" applyFont="1" applyBorder="1" applyAlignment="1">
      <alignment horizontal="distributed" vertical="center" wrapText="1" justifyLastLine="1"/>
    </xf>
    <xf numFmtId="196" fontId="0" fillId="0" borderId="1" xfId="33" quotePrefix="1" applyNumberFormat="1" applyFont="1" applyBorder="1" applyAlignment="1">
      <alignment horizontal="distributed" vertical="center" justifyLastLine="1"/>
    </xf>
    <xf numFmtId="196" fontId="0" fillId="0" borderId="19" xfId="33" quotePrefix="1" applyNumberFormat="1" applyFont="1" applyBorder="1" applyAlignment="1">
      <alignment horizontal="distributed" vertical="center" justifyLastLine="1"/>
    </xf>
    <xf numFmtId="196" fontId="0" fillId="0" borderId="8" xfId="33" quotePrefix="1" applyNumberFormat="1" applyFont="1" applyBorder="1" applyAlignment="1">
      <alignment horizontal="distributed" vertical="center" justifyLastLine="1"/>
    </xf>
    <xf numFmtId="196" fontId="14" fillId="0" borderId="5" xfId="33" applyNumberFormat="1" applyBorder="1" applyAlignment="1">
      <alignment horizontal="center" vertical="center"/>
    </xf>
    <xf numFmtId="196" fontId="14" fillId="0" borderId="6" xfId="33" applyNumberFormat="1" applyBorder="1" applyAlignment="1">
      <alignment horizontal="center" vertical="center"/>
    </xf>
    <xf numFmtId="196" fontId="14" fillId="0" borderId="7" xfId="33" applyNumberFormat="1" applyBorder="1" applyAlignment="1">
      <alignment horizontal="center" vertical="center"/>
    </xf>
    <xf numFmtId="196" fontId="0" fillId="0" borderId="4" xfId="0" applyNumberFormat="1" applyBorder="1" applyAlignment="1">
      <alignment horizontal="distributed" vertical="center" justifyLastLine="1"/>
    </xf>
    <xf numFmtId="196" fontId="14" fillId="0" borderId="0" xfId="0" applyNumberFormat="1" applyFont="1" applyAlignment="1">
      <alignment horizontal="distributed" vertical="center" justifyLastLine="1"/>
    </xf>
    <xf numFmtId="196" fontId="14" fillId="0" borderId="19" xfId="0" applyNumberFormat="1" applyFont="1" applyBorder="1" applyAlignment="1">
      <alignment horizontal="distributed" vertical="center" justifyLastLine="1"/>
    </xf>
    <xf numFmtId="196" fontId="5" fillId="0" borderId="0" xfId="0" quotePrefix="1" applyNumberFormat="1" applyFont="1" applyAlignment="1">
      <alignment horizontal="distributed" vertical="center"/>
    </xf>
    <xf numFmtId="176" fontId="0" fillId="0" borderId="0" xfId="0" applyAlignment="1">
      <alignment horizontal="distributed" vertical="center"/>
    </xf>
    <xf numFmtId="196" fontId="0" fillId="0" borderId="10" xfId="0" quotePrefix="1" applyNumberFormat="1" applyBorder="1" applyAlignment="1">
      <alignment horizontal="distributed" vertical="center" indent="3"/>
    </xf>
    <xf numFmtId="196" fontId="0" fillId="0" borderId="23" xfId="0" quotePrefix="1" applyNumberFormat="1" applyBorder="1" applyAlignment="1">
      <alignment horizontal="distributed" vertical="center" indent="3"/>
    </xf>
    <xf numFmtId="196" fontId="0" fillId="0" borderId="11" xfId="0" quotePrefix="1" applyNumberFormat="1" applyBorder="1" applyAlignment="1">
      <alignment horizontal="distributed" vertical="center" indent="3"/>
    </xf>
    <xf numFmtId="196" fontId="0" fillId="0" borderId="23" xfId="0" applyNumberFormat="1" applyBorder="1" applyAlignment="1">
      <alignment horizontal="distributed" vertical="center" indent="5"/>
    </xf>
    <xf numFmtId="196" fontId="0" fillId="0" borderId="11" xfId="0" applyNumberFormat="1" applyBorder="1" applyAlignment="1">
      <alignment horizontal="distributed" vertical="center" indent="5"/>
    </xf>
    <xf numFmtId="196" fontId="0" fillId="0" borderId="2" xfId="0" applyNumberFormat="1" applyBorder="1" applyAlignment="1">
      <alignment horizontal="distributed" vertical="center" justifyLastLine="1"/>
    </xf>
    <xf numFmtId="176" fontId="0" fillId="0" borderId="21" xfId="0" applyBorder="1" applyAlignment="1">
      <alignment horizontal="distributed" vertical="center" justifyLastLine="1"/>
    </xf>
    <xf numFmtId="196" fontId="0" fillId="0" borderId="2" xfId="0" applyNumberFormat="1" applyBorder="1" applyAlignment="1">
      <alignment horizontal="center" vertical="center" justifyLastLine="1"/>
    </xf>
    <xf numFmtId="196" fontId="0" fillId="0" borderId="21" xfId="0" applyNumberFormat="1" applyBorder="1" applyAlignment="1">
      <alignment horizontal="center" vertical="center" justifyLastLine="1"/>
    </xf>
    <xf numFmtId="196" fontId="0" fillId="0" borderId="9" xfId="0" applyNumberFormat="1" applyBorder="1" applyAlignment="1">
      <alignment horizontal="center" vertical="center" justifyLastLine="1"/>
    </xf>
    <xf numFmtId="176" fontId="0" fillId="0" borderId="15" xfId="0" applyBorder="1" applyAlignment="1">
      <alignment horizontal="distributed" vertical="center" wrapText="1"/>
    </xf>
    <xf numFmtId="176" fontId="0" fillId="0" borderId="17" xfId="0" applyBorder="1" applyAlignment="1">
      <alignment horizontal="distributed" vertical="center"/>
    </xf>
    <xf numFmtId="176" fontId="0" fillId="0" borderId="8" xfId="0" applyBorder="1" applyAlignment="1">
      <alignment horizontal="distributed" vertical="center"/>
    </xf>
    <xf numFmtId="196" fontId="0" fillId="0" borderId="5" xfId="0" applyNumberFormat="1" applyBorder="1" applyAlignment="1">
      <alignment horizontal="distributed" vertical="center" indent="3"/>
    </xf>
    <xf numFmtId="196" fontId="0" fillId="0" borderId="6" xfId="0" applyNumberFormat="1" applyBorder="1" applyAlignment="1">
      <alignment horizontal="distributed" vertical="center" indent="3"/>
    </xf>
    <xf numFmtId="196" fontId="0" fillId="0" borderId="22" xfId="0" quotePrefix="1" applyNumberFormat="1" applyBorder="1" applyAlignment="1">
      <alignment horizontal="distributed" vertical="center" wrapText="1"/>
    </xf>
    <xf numFmtId="176" fontId="0" fillId="0" borderId="21" xfId="0" applyBorder="1" applyAlignment="1">
      <alignment horizontal="distributed" vertical="center"/>
    </xf>
    <xf numFmtId="176" fontId="0" fillId="0" borderId="9" xfId="0" applyBorder="1" applyAlignment="1">
      <alignment horizontal="distributed" vertical="center"/>
    </xf>
    <xf numFmtId="176" fontId="0" fillId="0" borderId="22" xfId="0" applyBorder="1" applyAlignment="1">
      <alignment horizontal="distributed" vertical="center" wrapText="1"/>
    </xf>
    <xf numFmtId="196" fontId="6" fillId="0" borderId="22" xfId="0" quotePrefix="1" applyNumberFormat="1" applyFont="1" applyBorder="1" applyAlignment="1">
      <alignment horizontal="distributed" vertical="center" wrapText="1"/>
    </xf>
    <xf numFmtId="176" fontId="6" fillId="0" borderId="21" xfId="0" applyFont="1" applyBorder="1" applyAlignment="1">
      <alignment horizontal="distributed" vertical="center"/>
    </xf>
    <xf numFmtId="176" fontId="6" fillId="0" borderId="9" xfId="0" applyFont="1" applyBorder="1" applyAlignment="1">
      <alignment horizontal="distributed" vertical="center"/>
    </xf>
    <xf numFmtId="196" fontId="6" fillId="0" borderId="22" xfId="0" applyNumberFormat="1" applyFont="1" applyBorder="1" applyAlignment="1">
      <alignment horizontal="distributed" vertical="center" wrapText="1"/>
    </xf>
    <xf numFmtId="196" fontId="0" fillId="0" borderId="1" xfId="0" applyNumberFormat="1" applyBorder="1" applyAlignment="1">
      <alignment horizontal="distributed" vertical="center" wrapText="1"/>
    </xf>
    <xf numFmtId="176" fontId="0" fillId="0" borderId="3" xfId="0" applyBorder="1" applyAlignment="1">
      <alignment horizontal="distributed" vertical="center" justifyLastLine="1"/>
    </xf>
    <xf numFmtId="176" fontId="0" fillId="0" borderId="18" xfId="0" applyBorder="1" applyAlignment="1">
      <alignment horizontal="distributed" vertical="center" justifyLastLine="1"/>
    </xf>
    <xf numFmtId="196" fontId="0" fillId="0" borderId="22" xfId="0" applyNumberFormat="1" applyBorder="1" applyAlignment="1">
      <alignment horizontal="distributed" vertical="center" justifyLastLine="1"/>
    </xf>
    <xf numFmtId="196" fontId="0" fillId="0" borderId="22" xfId="0" applyNumberFormat="1" applyBorder="1" applyAlignment="1">
      <alignment horizontal="distributed" vertical="center" wrapText="1"/>
    </xf>
    <xf numFmtId="196" fontId="0" fillId="0" borderId="21" xfId="0" applyNumberFormat="1" applyBorder="1" applyAlignment="1">
      <alignment horizontal="distributed" vertical="center"/>
    </xf>
    <xf numFmtId="196" fontId="0" fillId="0" borderId="9" xfId="0" applyNumberFormat="1" applyBorder="1" applyAlignment="1">
      <alignment horizontal="distributed" vertical="center"/>
    </xf>
    <xf numFmtId="196" fontId="0" fillId="0" borderId="12" xfId="0" applyNumberFormat="1" applyBorder="1" applyAlignment="1">
      <alignment horizontal="distributed" vertical="center" wrapText="1"/>
    </xf>
    <xf numFmtId="176" fontId="0" fillId="0" borderId="18" xfId="0" applyBorder="1" applyAlignment="1">
      <alignment horizontal="distributed" vertical="center"/>
    </xf>
    <xf numFmtId="176" fontId="0" fillId="0" borderId="13" xfId="0" applyBorder="1" applyAlignment="1">
      <alignment horizontal="distributed" vertical="center"/>
    </xf>
    <xf numFmtId="196" fontId="14" fillId="2" borderId="22" xfId="34" quotePrefix="1" applyNumberFormat="1" applyFill="1" applyBorder="1" applyAlignment="1">
      <alignment horizontal="center" vertical="center"/>
    </xf>
    <xf numFmtId="196" fontId="14" fillId="2" borderId="21" xfId="34" quotePrefix="1" applyNumberFormat="1" applyFill="1" applyBorder="1" applyAlignment="1">
      <alignment horizontal="center" vertical="center"/>
    </xf>
    <xf numFmtId="196" fontId="14" fillId="2" borderId="9" xfId="34" quotePrefix="1" applyNumberFormat="1" applyFill="1" applyBorder="1" applyAlignment="1">
      <alignment horizontal="center" vertical="center"/>
    </xf>
    <xf numFmtId="196" fontId="14" fillId="2" borderId="22" xfId="34" applyNumberFormat="1" applyFill="1" applyBorder="1" applyAlignment="1">
      <alignment horizontal="center" vertical="center" wrapText="1"/>
    </xf>
    <xf numFmtId="0" fontId="14" fillId="2" borderId="21" xfId="34" applyFill="1" applyBorder="1" applyAlignment="1">
      <alignment horizontal="center" vertical="center" wrapText="1"/>
    </xf>
    <xf numFmtId="0" fontId="14" fillId="2" borderId="9" xfId="34" applyFill="1" applyBorder="1" applyAlignment="1">
      <alignment horizontal="center" vertical="center" wrapText="1"/>
    </xf>
    <xf numFmtId="196" fontId="5" fillId="0" borderId="0" xfId="34" quotePrefix="1" applyNumberFormat="1" applyFont="1" applyAlignment="1">
      <alignment horizontal="left" vertical="center" justifyLastLine="1"/>
    </xf>
    <xf numFmtId="0" fontId="14" fillId="2" borderId="0" xfId="34" applyFill="1" applyAlignment="1">
      <alignment horizontal="right" vertical="top"/>
    </xf>
    <xf numFmtId="196" fontId="0" fillId="2" borderId="4" xfId="34" applyNumberFormat="1" applyFont="1" applyFill="1" applyBorder="1" applyAlignment="1">
      <alignment horizontal="distributed" vertical="center" wrapText="1" justifyLastLine="1"/>
    </xf>
    <xf numFmtId="196" fontId="0" fillId="2" borderId="1" xfId="34" applyNumberFormat="1" applyFont="1" applyFill="1" applyBorder="1" applyAlignment="1">
      <alignment horizontal="distributed" vertical="center" justifyLastLine="1"/>
    </xf>
    <xf numFmtId="196" fontId="0" fillId="2" borderId="0" xfId="34" applyNumberFormat="1" applyFont="1" applyFill="1" applyAlignment="1">
      <alignment horizontal="distributed" vertical="center" justifyLastLine="1"/>
    </xf>
    <xf numFmtId="196" fontId="0" fillId="2" borderId="17" xfId="34" applyNumberFormat="1" applyFont="1" applyFill="1" applyBorder="1" applyAlignment="1">
      <alignment horizontal="distributed" vertical="center" justifyLastLine="1"/>
    </xf>
    <xf numFmtId="196" fontId="0" fillId="2" borderId="19" xfId="34" applyNumberFormat="1" applyFont="1" applyFill="1" applyBorder="1" applyAlignment="1">
      <alignment horizontal="distributed" vertical="center" justifyLastLine="1"/>
    </xf>
    <xf numFmtId="196" fontId="0" fillId="2" borderId="8" xfId="34" applyNumberFormat="1" applyFont="1" applyFill="1" applyBorder="1" applyAlignment="1">
      <alignment horizontal="distributed" vertical="center" justifyLastLine="1"/>
    </xf>
    <xf numFmtId="196" fontId="0" fillId="2" borderId="2" xfId="34" quotePrefix="1" applyNumberFormat="1" applyFont="1" applyFill="1" applyBorder="1" applyAlignment="1">
      <alignment horizontal="distributed" vertical="center" justifyLastLine="1"/>
    </xf>
    <xf numFmtId="0" fontId="14" fillId="2" borderId="21" xfId="34" applyFill="1" applyBorder="1" applyAlignment="1">
      <alignment horizontal="distributed" vertical="center" justifyLastLine="1"/>
    </xf>
    <xf numFmtId="0" fontId="14" fillId="2" borderId="9" xfId="34" applyFill="1" applyBorder="1" applyAlignment="1">
      <alignment horizontal="distributed" vertical="center" justifyLastLine="1"/>
    </xf>
    <xf numFmtId="196" fontId="0" fillId="2" borderId="5" xfId="34" applyNumberFormat="1" applyFont="1" applyFill="1" applyBorder="1" applyAlignment="1">
      <alignment horizontal="distributed" vertical="center" indent="4"/>
    </xf>
    <xf numFmtId="196" fontId="14" fillId="2" borderId="6" xfId="34" applyNumberFormat="1" applyFill="1" applyBorder="1" applyAlignment="1">
      <alignment horizontal="distributed" vertical="center" indent="4"/>
    </xf>
    <xf numFmtId="196" fontId="14" fillId="2" borderId="7" xfId="34" applyNumberFormat="1" applyFill="1" applyBorder="1" applyAlignment="1">
      <alignment horizontal="distributed" vertical="center" indent="4"/>
    </xf>
    <xf numFmtId="196" fontId="0" fillId="2" borderId="2" xfId="34" applyNumberFormat="1" applyFont="1" applyFill="1" applyBorder="1" applyAlignment="1">
      <alignment horizontal="distributed" vertical="center" justifyLastLine="1"/>
    </xf>
    <xf numFmtId="196" fontId="0" fillId="2" borderId="3" xfId="34" applyNumberFormat="1" applyFont="1" applyFill="1" applyBorder="1" applyAlignment="1">
      <alignment horizontal="distributed" vertical="center" justifyLastLine="1"/>
    </xf>
    <xf numFmtId="0" fontId="14" fillId="2" borderId="18" xfId="34" applyFill="1" applyBorder="1" applyAlignment="1">
      <alignment horizontal="distributed" vertical="center" justifyLastLine="1"/>
    </xf>
    <xf numFmtId="0" fontId="14" fillId="2" borderId="13" xfId="34" applyFill="1" applyBorder="1" applyAlignment="1">
      <alignment horizontal="distributed" vertical="center" justifyLastLine="1"/>
    </xf>
    <xf numFmtId="196" fontId="0" fillId="2" borderId="22" xfId="34" quotePrefix="1" applyNumberFormat="1" applyFont="1" applyFill="1" applyBorder="1" applyAlignment="1">
      <alignment horizontal="distributed" vertical="center" justifyLastLine="1"/>
    </xf>
    <xf numFmtId="196" fontId="0" fillId="2" borderId="21" xfId="34" quotePrefix="1" applyNumberFormat="1" applyFont="1" applyFill="1" applyBorder="1" applyAlignment="1">
      <alignment horizontal="distributed" vertical="center" justifyLastLine="1"/>
    </xf>
    <xf numFmtId="196" fontId="0" fillId="2" borderId="9" xfId="34" quotePrefix="1" applyNumberFormat="1" applyFont="1" applyFill="1" applyBorder="1" applyAlignment="1">
      <alignment horizontal="distributed" vertical="center" justifyLastLine="1"/>
    </xf>
    <xf numFmtId="196" fontId="0" fillId="2" borderId="22" xfId="34" applyNumberFormat="1" applyFont="1" applyFill="1" applyBorder="1" applyAlignment="1">
      <alignment horizontal="distributed" vertical="center" wrapText="1" justifyLastLine="1"/>
    </xf>
    <xf numFmtId="0" fontId="14" fillId="2" borderId="21" xfId="34" applyFill="1" applyBorder="1" applyAlignment="1">
      <alignment horizontal="distributed" vertical="center" wrapText="1" justifyLastLine="1"/>
    </xf>
    <xf numFmtId="0" fontId="14" fillId="2" borderId="9" xfId="34" applyFill="1" applyBorder="1" applyAlignment="1">
      <alignment horizontal="distributed" vertical="center" wrapText="1" justifyLastLine="1"/>
    </xf>
    <xf numFmtId="196" fontId="5" fillId="0" borderId="0" xfId="35" applyNumberFormat="1" applyFont="1" applyAlignment="1">
      <alignment horizontal="distributed" vertical="center" indent="1"/>
    </xf>
    <xf numFmtId="196" fontId="0" fillId="2" borderId="1" xfId="35" applyNumberFormat="1" applyFont="1" applyFill="1" applyBorder="1" applyAlignment="1">
      <alignment horizontal="distributed" vertical="center" justifyLastLine="1"/>
    </xf>
    <xf numFmtId="196" fontId="0" fillId="2" borderId="17" xfId="35" applyNumberFormat="1" applyFont="1" applyFill="1" applyBorder="1" applyAlignment="1">
      <alignment horizontal="distributed" vertical="center" justifyLastLine="1"/>
    </xf>
    <xf numFmtId="196" fontId="0" fillId="2" borderId="8" xfId="35" applyNumberFormat="1" applyFont="1" applyFill="1" applyBorder="1" applyAlignment="1">
      <alignment horizontal="distributed" vertical="center" justifyLastLine="1"/>
    </xf>
    <xf numFmtId="196" fontId="0" fillId="2" borderId="2" xfId="35" applyNumberFormat="1" applyFont="1" applyFill="1" applyBorder="1" applyAlignment="1">
      <alignment horizontal="distributed" vertical="center" justifyLastLine="1"/>
    </xf>
    <xf numFmtId="196" fontId="0" fillId="2" borderId="21" xfId="35" applyNumberFormat="1" applyFont="1" applyFill="1" applyBorder="1" applyAlignment="1">
      <alignment horizontal="distributed" vertical="center" justifyLastLine="1"/>
    </xf>
    <xf numFmtId="196" fontId="0" fillId="2" borderId="9" xfId="35" applyNumberFormat="1" applyFont="1" applyFill="1" applyBorder="1" applyAlignment="1">
      <alignment horizontal="distributed" vertical="center" justifyLastLine="1"/>
    </xf>
    <xf numFmtId="196" fontId="0" fillId="2" borderId="2" xfId="35" applyNumberFormat="1" applyFont="1" applyFill="1" applyBorder="1" applyAlignment="1">
      <alignment horizontal="distributed" vertical="center" wrapText="1" justifyLastLine="1"/>
    </xf>
    <xf numFmtId="196" fontId="0" fillId="2" borderId="21" xfId="35" applyNumberFormat="1" applyFont="1" applyFill="1" applyBorder="1" applyAlignment="1">
      <alignment horizontal="distributed" vertical="center" wrapText="1" justifyLastLine="1"/>
    </xf>
    <xf numFmtId="196" fontId="0" fillId="2" borderId="9" xfId="35" applyNumberFormat="1" applyFont="1" applyFill="1" applyBorder="1" applyAlignment="1">
      <alignment horizontal="distributed" vertical="center" wrapText="1" justifyLastLine="1"/>
    </xf>
    <xf numFmtId="196" fontId="0" fillId="0" borderId="2" xfId="35" applyNumberFormat="1" applyFont="1" applyBorder="1" applyAlignment="1">
      <alignment horizontal="distributed" vertical="center" wrapText="1" justifyLastLine="1"/>
    </xf>
    <xf numFmtId="196" fontId="0" fillId="0" borderId="21" xfId="35" applyNumberFormat="1" applyFont="1" applyBorder="1" applyAlignment="1">
      <alignment horizontal="distributed" vertical="center" wrapText="1" justifyLastLine="1"/>
    </xf>
    <xf numFmtId="196" fontId="0" fillId="0" borderId="9" xfId="35" applyNumberFormat="1" applyFont="1" applyBorder="1" applyAlignment="1">
      <alignment horizontal="distributed" vertical="center" wrapText="1" justifyLastLine="1"/>
    </xf>
    <xf numFmtId="0" fontId="0" fillId="2" borderId="21" xfId="35" applyFont="1" applyFill="1" applyBorder="1" applyAlignment="1">
      <alignment horizontal="distributed" vertical="center" justifyLastLine="1"/>
    </xf>
    <xf numFmtId="0" fontId="0" fillId="2" borderId="9" xfId="35" applyFont="1" applyFill="1" applyBorder="1" applyAlignment="1">
      <alignment horizontal="distributed" vertical="center" justifyLastLine="1"/>
    </xf>
    <xf numFmtId="196" fontId="0" fillId="2" borderId="2" xfId="35" applyNumberFormat="1" applyFont="1" applyFill="1" applyBorder="1" applyAlignment="1">
      <alignment horizontal="distributed" vertical="center" wrapText="1"/>
    </xf>
    <xf numFmtId="196" fontId="0" fillId="2" borderId="21" xfId="35" applyNumberFormat="1" applyFont="1" applyFill="1" applyBorder="1" applyAlignment="1">
      <alignment horizontal="distributed" vertical="center" wrapText="1"/>
    </xf>
    <xf numFmtId="196" fontId="0" fillId="2" borderId="9" xfId="35" applyNumberFormat="1" applyFont="1" applyFill="1" applyBorder="1" applyAlignment="1">
      <alignment horizontal="distributed" vertical="center" wrapText="1"/>
    </xf>
    <xf numFmtId="196" fontId="0" fillId="0" borderId="2" xfId="35" applyNumberFormat="1" applyFont="1" applyBorder="1" applyAlignment="1">
      <alignment horizontal="distributed" vertical="center" justifyLastLine="1"/>
    </xf>
    <xf numFmtId="0" fontId="0" fillId="0" borderId="21" xfId="35" applyFont="1" applyBorder="1" applyAlignment="1">
      <alignment horizontal="distributed" vertical="center" justifyLastLine="1"/>
    </xf>
    <xf numFmtId="0" fontId="0" fillId="0" borderId="9" xfId="35" applyFont="1" applyBorder="1" applyAlignment="1">
      <alignment horizontal="distributed" vertical="center" justifyLastLine="1"/>
    </xf>
    <xf numFmtId="196" fontId="0" fillId="0" borderId="21" xfId="35" applyNumberFormat="1" applyFont="1" applyBorder="1" applyAlignment="1">
      <alignment horizontal="distributed" vertical="center" justifyLastLine="1"/>
    </xf>
    <xf numFmtId="196" fontId="0" fillId="0" borderId="9" xfId="35" applyNumberFormat="1" applyFont="1" applyBorder="1" applyAlignment="1">
      <alignment horizontal="distributed" vertical="center" justifyLastLine="1"/>
    </xf>
    <xf numFmtId="196" fontId="0" fillId="0" borderId="3" xfId="35" applyNumberFormat="1" applyFont="1" applyBorder="1" applyAlignment="1">
      <alignment horizontal="distributed" vertical="center" wrapText="1" justifyLastLine="1"/>
    </xf>
    <xf numFmtId="0" fontId="0" fillId="0" borderId="18" xfId="35" applyFont="1" applyBorder="1" applyAlignment="1">
      <alignment horizontal="distributed" vertical="center" wrapText="1" justifyLastLine="1"/>
    </xf>
    <xf numFmtId="0" fontId="0" fillId="0" borderId="13" xfId="35" applyFont="1" applyBorder="1" applyAlignment="1">
      <alignment horizontal="distributed" vertical="center" wrapText="1" justifyLastLine="1"/>
    </xf>
    <xf numFmtId="177" fontId="36" fillId="0" borderId="16" xfId="11" applyNumberFormat="1" applyFont="1" applyFill="1" applyBorder="1" applyAlignment="1" applyProtection="1"/>
    <xf numFmtId="0" fontId="36" fillId="0" borderId="16" xfId="11" applyFont="1" applyBorder="1" applyAlignment="1" applyProtection="1"/>
    <xf numFmtId="196" fontId="0" fillId="0" borderId="18" xfId="35" applyNumberFormat="1" applyFont="1" applyBorder="1" applyAlignment="1">
      <alignment horizontal="distributed" vertical="center" wrapText="1" justifyLastLine="1"/>
    </xf>
    <xf numFmtId="196" fontId="0" fillId="0" borderId="13" xfId="35" applyNumberFormat="1" applyFont="1" applyBorder="1" applyAlignment="1">
      <alignment horizontal="distributed" vertical="center" wrapText="1" justifyLastLine="1"/>
    </xf>
    <xf numFmtId="196" fontId="0" fillId="0" borderId="2" xfId="35" applyNumberFormat="1" applyFont="1" applyBorder="1" applyAlignment="1">
      <alignment horizontal="distributed" vertical="center" wrapText="1"/>
    </xf>
    <xf numFmtId="196" fontId="0" fillId="0" borderId="21" xfId="35" applyNumberFormat="1" applyFont="1" applyBorder="1" applyAlignment="1">
      <alignment horizontal="distributed" vertical="center" wrapText="1"/>
    </xf>
    <xf numFmtId="196" fontId="0" fillId="0" borderId="9" xfId="35" applyNumberFormat="1" applyFont="1" applyBorder="1" applyAlignment="1">
      <alignment horizontal="distributed" vertical="center" wrapText="1"/>
    </xf>
    <xf numFmtId="176" fontId="5" fillId="0" borderId="0" xfId="0" applyFont="1" applyAlignment="1">
      <alignment horizontal="distributed" vertical="center"/>
    </xf>
    <xf numFmtId="176" fontId="0" fillId="0" borderId="0" xfId="0"/>
    <xf numFmtId="201" fontId="0" fillId="0" borderId="4" xfId="0" quotePrefix="1" applyNumberFormat="1" applyBorder="1" applyAlignment="1">
      <alignment horizontal="distributed" vertical="center" justifyLastLine="1"/>
    </xf>
    <xf numFmtId="201" fontId="0" fillId="0" borderId="1" xfId="0" quotePrefix="1" applyNumberFormat="1" applyBorder="1" applyAlignment="1">
      <alignment horizontal="distributed" vertical="center" justifyLastLine="1"/>
    </xf>
    <xf numFmtId="201" fontId="0" fillId="0" borderId="0" xfId="0" quotePrefix="1" applyNumberFormat="1" applyAlignment="1">
      <alignment horizontal="distributed" vertical="center" justifyLastLine="1"/>
    </xf>
    <xf numFmtId="201" fontId="0" fillId="0" borderId="17" xfId="0" quotePrefix="1" applyNumberFormat="1" applyBorder="1" applyAlignment="1">
      <alignment horizontal="distributed" vertical="center" justifyLastLine="1"/>
    </xf>
    <xf numFmtId="201" fontId="0" fillId="0" borderId="19" xfId="0" quotePrefix="1" applyNumberFormat="1" applyBorder="1" applyAlignment="1">
      <alignment horizontal="distributed" vertical="center" justifyLastLine="1"/>
    </xf>
    <xf numFmtId="201" fontId="0" fillId="0" borderId="8" xfId="0" quotePrefix="1" applyNumberFormat="1" applyBorder="1" applyAlignment="1">
      <alignment horizontal="distributed" vertical="center" justifyLastLine="1"/>
    </xf>
    <xf numFmtId="201" fontId="0" fillId="0" borderId="5" xfId="0" quotePrefix="1" applyNumberFormat="1" applyBorder="1" applyAlignment="1">
      <alignment horizontal="distributed" vertical="center"/>
    </xf>
    <xf numFmtId="201" fontId="0" fillId="0" borderId="7" xfId="0" quotePrefix="1" applyNumberFormat="1" applyBorder="1" applyAlignment="1">
      <alignment horizontal="distributed" vertical="center"/>
    </xf>
    <xf numFmtId="201" fontId="0" fillId="0" borderId="5" xfId="0" applyNumberFormat="1" applyBorder="1" applyAlignment="1">
      <alignment horizontal="distributed" vertical="center" justifyLastLine="1"/>
    </xf>
    <xf numFmtId="201" fontId="0" fillId="0" borderId="6" xfId="0" applyNumberFormat="1" applyBorder="1" applyAlignment="1">
      <alignment horizontal="distributed" vertical="center" justifyLastLine="1"/>
    </xf>
    <xf numFmtId="201" fontId="0" fillId="0" borderId="7" xfId="0" applyNumberFormat="1" applyBorder="1" applyAlignment="1">
      <alignment horizontal="distributed" vertical="center" justifyLastLine="1"/>
    </xf>
    <xf numFmtId="201" fontId="0" fillId="0" borderId="22" xfId="0" quotePrefix="1" applyNumberFormat="1" applyBorder="1" applyAlignment="1">
      <alignment horizontal="distributed" vertical="center" justifyLastLine="1"/>
    </xf>
    <xf numFmtId="202" fontId="0" fillId="0" borderId="22" xfId="0" quotePrefix="1" applyNumberFormat="1" applyBorder="1" applyAlignment="1">
      <alignment horizontal="center" vertical="center" wrapText="1"/>
    </xf>
    <xf numFmtId="202" fontId="0" fillId="0" borderId="9" xfId="0" quotePrefix="1" applyNumberFormat="1" applyBorder="1" applyAlignment="1">
      <alignment horizontal="center" vertical="center"/>
    </xf>
    <xf numFmtId="201" fontId="0" fillId="0" borderId="12" xfId="0" quotePrefix="1" applyNumberFormat="1" applyBorder="1" applyAlignment="1">
      <alignment horizontal="distributed" vertical="center" justifyLastLine="1"/>
    </xf>
    <xf numFmtId="201" fontId="0" fillId="0" borderId="15" xfId="0" applyNumberFormat="1" applyBorder="1" applyAlignment="1">
      <alignment horizontal="distributed" vertical="center" justifyLastLine="1"/>
    </xf>
    <xf numFmtId="201" fontId="0" fillId="0" borderId="13" xfId="0" applyNumberFormat="1" applyBorder="1" applyAlignment="1">
      <alignment horizontal="distributed" vertical="center" justifyLastLine="1"/>
    </xf>
    <xf numFmtId="201" fontId="0" fillId="0" borderId="8" xfId="0" applyNumberFormat="1" applyBorder="1" applyAlignment="1">
      <alignment horizontal="distributed" vertical="center" justifyLastLine="1"/>
    </xf>
    <xf numFmtId="201" fontId="0" fillId="0" borderId="15" xfId="0" quotePrefix="1" applyNumberFormat="1" applyBorder="1" applyAlignment="1">
      <alignment horizontal="distributed" vertical="center" justifyLastLine="1"/>
    </xf>
    <xf numFmtId="201" fontId="5" fillId="0" borderId="0" xfId="0" applyNumberFormat="1" applyFont="1" applyAlignment="1">
      <alignment horizontal="distributed" vertical="center" indent="3"/>
    </xf>
    <xf numFmtId="201" fontId="0" fillId="0" borderId="9" xfId="0" quotePrefix="1" applyNumberFormat="1" applyBorder="1" applyAlignment="1">
      <alignment horizontal="distributed" vertical="center" justifyLastLine="1"/>
    </xf>
    <xf numFmtId="201" fontId="0" fillId="0" borderId="12" xfId="0" applyNumberFormat="1" applyBorder="1" applyAlignment="1">
      <alignment horizontal="distributed" vertical="center" justifyLastLine="1"/>
    </xf>
    <xf numFmtId="201" fontId="0" fillId="0" borderId="13" xfId="0" quotePrefix="1" applyNumberFormat="1" applyBorder="1" applyAlignment="1">
      <alignment horizontal="distributed" vertical="center" justifyLastLine="1"/>
    </xf>
    <xf numFmtId="201" fontId="0" fillId="0" borderId="5" xfId="0" quotePrefix="1" applyNumberFormat="1" applyBorder="1" applyAlignment="1">
      <alignment horizontal="distributed" vertical="center" indent="2"/>
    </xf>
    <xf numFmtId="176" fontId="0" fillId="0" borderId="6" xfId="0" applyBorder="1" applyAlignment="1">
      <alignment horizontal="distributed" vertical="center" indent="2"/>
    </xf>
    <xf numFmtId="176" fontId="0" fillId="0" borderId="7" xfId="0" applyBorder="1" applyAlignment="1">
      <alignment horizontal="distributed" vertical="center" indent="2"/>
    </xf>
    <xf numFmtId="193" fontId="0" fillId="0" borderId="12" xfId="0" quotePrefix="1" applyNumberFormat="1" applyBorder="1" applyAlignment="1">
      <alignment horizontal="center" vertical="center" wrapText="1"/>
    </xf>
    <xf numFmtId="193" fontId="0" fillId="0" borderId="13" xfId="0" quotePrefix="1" applyNumberFormat="1" applyBorder="1" applyAlignment="1">
      <alignment horizontal="center" vertical="center"/>
    </xf>
    <xf numFmtId="201" fontId="0" fillId="0" borderId="22" xfId="0" quotePrefix="1" applyNumberFormat="1" applyBorder="1" applyAlignment="1">
      <alignment horizontal="distributed" vertical="center" wrapText="1" justifyLastLine="1"/>
    </xf>
    <xf numFmtId="193" fontId="11" fillId="0" borderId="22" xfId="0" quotePrefix="1" applyNumberFormat="1" applyFont="1" applyBorder="1" applyAlignment="1">
      <alignment horizontal="center" vertical="center" wrapText="1"/>
    </xf>
    <xf numFmtId="193" fontId="11" fillId="0" borderId="9" xfId="0" quotePrefix="1" applyNumberFormat="1" applyFont="1" applyBorder="1" applyAlignment="1">
      <alignment horizontal="center" vertical="center"/>
    </xf>
    <xf numFmtId="201" fontId="11" fillId="0" borderId="5" xfId="0" quotePrefix="1" applyNumberFormat="1" applyFont="1" applyBorder="1" applyAlignment="1">
      <alignment horizontal="distributed" vertical="center" indent="2"/>
    </xf>
    <xf numFmtId="176" fontId="11" fillId="0" borderId="6" xfId="0" applyFont="1" applyBorder="1" applyAlignment="1">
      <alignment horizontal="distributed" vertical="center" indent="2"/>
    </xf>
    <xf numFmtId="176" fontId="11" fillId="0" borderId="7" xfId="0" applyFont="1" applyBorder="1" applyAlignment="1">
      <alignment horizontal="distributed" vertical="center" indent="2"/>
    </xf>
    <xf numFmtId="202" fontId="0" fillId="0" borderId="9" xfId="0" quotePrefix="1" applyNumberFormat="1" applyBorder="1" applyAlignment="1">
      <alignment horizontal="center" vertical="center" wrapText="1"/>
    </xf>
    <xf numFmtId="201" fontId="0" fillId="0" borderId="0" xfId="0" quotePrefix="1" applyNumberFormat="1" applyAlignment="1">
      <alignment horizontal="distributed" vertical="distributed"/>
    </xf>
    <xf numFmtId="201" fontId="0" fillId="0" borderId="17" xfId="0" quotePrefix="1" applyNumberFormat="1" applyBorder="1" applyAlignment="1">
      <alignment horizontal="distributed" vertical="distributed"/>
    </xf>
    <xf numFmtId="201" fontId="12" fillId="0" borderId="0" xfId="0" quotePrefix="1" applyNumberFormat="1" applyFont="1" applyAlignment="1">
      <alignment horizontal="distributed" vertical="distributed"/>
    </xf>
    <xf numFmtId="201" fontId="12" fillId="0" borderId="17" xfId="0" quotePrefix="1" applyNumberFormat="1" applyFont="1" applyBorder="1" applyAlignment="1">
      <alignment horizontal="distributed" vertical="distributed"/>
    </xf>
    <xf numFmtId="201" fontId="0" fillId="0" borderId="0" xfId="0" applyNumberFormat="1" applyAlignment="1">
      <alignment horizontal="distributed" vertical="distributed"/>
    </xf>
    <xf numFmtId="201" fontId="0" fillId="0" borderId="17" xfId="0" applyNumberFormat="1" applyBorder="1" applyAlignment="1">
      <alignment horizontal="distributed" vertical="distributed"/>
    </xf>
    <xf numFmtId="206" fontId="0" fillId="0" borderId="0" xfId="0" applyNumberFormat="1" applyAlignment="1">
      <alignment horizontal="distributed" vertical="distributed"/>
    </xf>
    <xf numFmtId="206" fontId="0" fillId="0" borderId="17" xfId="0" applyNumberFormat="1" applyBorder="1" applyAlignment="1">
      <alignment horizontal="distributed" vertical="distributed"/>
    </xf>
    <xf numFmtId="211" fontId="5" fillId="0" borderId="0" xfId="0" quotePrefix="1" applyNumberFormat="1" applyFont="1" applyAlignment="1">
      <alignment horizontal="distributed" vertical="center"/>
    </xf>
    <xf numFmtId="211" fontId="14" fillId="0" borderId="1" xfId="0" quotePrefix="1" applyNumberFormat="1" applyFont="1" applyBorder="1" applyAlignment="1">
      <alignment horizontal="distributed" vertical="center" justifyLastLine="1"/>
    </xf>
    <xf numFmtId="211" fontId="14" fillId="0" borderId="17" xfId="0" quotePrefix="1" applyNumberFormat="1" applyFont="1" applyBorder="1" applyAlignment="1">
      <alignment horizontal="distributed" vertical="center" justifyLastLine="1"/>
    </xf>
    <xf numFmtId="211" fontId="14" fillId="0" borderId="8" xfId="0" quotePrefix="1" applyNumberFormat="1" applyFont="1" applyBorder="1" applyAlignment="1">
      <alignment horizontal="distributed" vertical="center" justifyLastLine="1"/>
    </xf>
    <xf numFmtId="176" fontId="0" fillId="0" borderId="10" xfId="0" applyBorder="1" applyAlignment="1">
      <alignment horizontal="center" vertical="center"/>
    </xf>
    <xf numFmtId="176" fontId="0" fillId="0" borderId="11" xfId="0" applyBorder="1" applyAlignment="1">
      <alignment horizontal="center" vertical="center"/>
    </xf>
    <xf numFmtId="3" fontId="0" fillId="0" borderId="10" xfId="0" applyNumberFormat="1" applyBorder="1" applyAlignment="1">
      <alignment horizontal="center" vertical="center"/>
    </xf>
    <xf numFmtId="3" fontId="14" fillId="0" borderId="11" xfId="0" applyNumberFormat="1" applyFont="1" applyBorder="1" applyAlignment="1">
      <alignment horizontal="center" vertical="center"/>
    </xf>
    <xf numFmtId="211" fontId="0" fillId="0" borderId="10" xfId="0" applyNumberFormat="1" applyBorder="1" applyAlignment="1">
      <alignment horizontal="center" vertical="center"/>
    </xf>
    <xf numFmtId="211" fontId="0" fillId="0" borderId="23" xfId="0" applyNumberFormat="1" applyBorder="1" applyAlignment="1">
      <alignment horizontal="center" vertical="center"/>
    </xf>
    <xf numFmtId="3" fontId="0" fillId="0" borderId="11" xfId="0" applyNumberFormat="1" applyBorder="1" applyAlignment="1">
      <alignment horizontal="center" vertical="center"/>
    </xf>
    <xf numFmtId="3" fontId="0" fillId="0" borderId="6" xfId="0" applyNumberFormat="1" applyBorder="1" applyAlignment="1">
      <alignment horizontal="distributed" vertical="center" indent="2"/>
    </xf>
    <xf numFmtId="176" fontId="12" fillId="0" borderId="6" xfId="0" applyFont="1" applyBorder="1" applyAlignment="1">
      <alignment horizontal="distributed" vertical="center" indent="1"/>
    </xf>
    <xf numFmtId="212" fontId="12" fillId="0" borderId="10" xfId="0" applyNumberFormat="1" applyFont="1" applyBorder="1" applyAlignment="1">
      <alignment horizontal="center" vertical="center"/>
    </xf>
    <xf numFmtId="212" fontId="12" fillId="0" borderId="11" xfId="0" applyNumberFormat="1" applyFont="1" applyBorder="1" applyAlignment="1">
      <alignment horizontal="center" vertical="center"/>
    </xf>
    <xf numFmtId="0" fontId="14" fillId="0" borderId="0" xfId="30" applyAlignment="1">
      <alignment horizontal="distributed" vertical="distributed"/>
    </xf>
    <xf numFmtId="0" fontId="14" fillId="0" borderId="17" xfId="30" applyBorder="1" applyAlignment="1">
      <alignment horizontal="distributed" vertical="distributed"/>
    </xf>
    <xf numFmtId="0" fontId="0" fillId="0" borderId="6" xfId="25" applyFont="1" applyBorder="1" applyAlignment="1">
      <alignment horizontal="distributed" vertical="distributed" justifyLastLine="1"/>
    </xf>
    <xf numFmtId="0" fontId="0" fillId="0" borderId="7" xfId="25" applyFont="1" applyBorder="1" applyAlignment="1">
      <alignment horizontal="distributed" vertical="distributed" justifyLastLine="1"/>
    </xf>
    <xf numFmtId="0" fontId="12" fillId="2" borderId="0" xfId="30" applyFont="1" applyFill="1" applyAlignment="1">
      <alignment horizontal="distributed" vertical="distributed"/>
    </xf>
    <xf numFmtId="0" fontId="12" fillId="2" borderId="17" xfId="30" applyFont="1" applyFill="1" applyBorder="1" applyAlignment="1">
      <alignment horizontal="distributed" vertical="distributed"/>
    </xf>
    <xf numFmtId="0" fontId="14" fillId="2" borderId="0" xfId="30" applyFill="1" applyAlignment="1">
      <alignment horizontal="distributed" vertical="center"/>
    </xf>
    <xf numFmtId="0" fontId="14" fillId="2" borderId="17" xfId="30" applyFill="1" applyBorder="1" applyAlignment="1">
      <alignment horizontal="distributed" vertical="center"/>
    </xf>
    <xf numFmtId="0" fontId="14" fillId="2" borderId="0" xfId="30" applyFill="1" applyAlignment="1">
      <alignment horizontal="distributed" vertical="distributed"/>
    </xf>
    <xf numFmtId="0" fontId="14" fillId="2" borderId="17" xfId="30" applyFill="1" applyBorder="1" applyAlignment="1">
      <alignment horizontal="distributed" vertical="distributed"/>
    </xf>
    <xf numFmtId="184" fontId="14" fillId="0" borderId="0" xfId="30" applyNumberFormat="1" applyAlignment="1">
      <alignment horizontal="distributed" vertical="center"/>
    </xf>
    <xf numFmtId="184" fontId="14" fillId="0" borderId="17" xfId="30" applyNumberFormat="1" applyBorder="1" applyAlignment="1">
      <alignment horizontal="distributed" vertical="center"/>
    </xf>
    <xf numFmtId="0" fontId="14" fillId="0" borderId="0" xfId="30"/>
    <xf numFmtId="0" fontId="14" fillId="0" borderId="17" xfId="30" applyBorder="1"/>
    <xf numFmtId="0" fontId="14" fillId="0" borderId="19" xfId="30" applyBorder="1"/>
    <xf numFmtId="0" fontId="14" fillId="0" borderId="8" xfId="30" applyBorder="1"/>
    <xf numFmtId="0" fontId="5" fillId="0" borderId="0" xfId="0" quotePrefix="1" applyNumberFormat="1" applyFont="1" applyAlignment="1">
      <alignment horizontal="distributed" vertical="center" justifyLastLine="1"/>
    </xf>
    <xf numFmtId="0" fontId="0" fillId="0" borderId="4" xfId="26" quotePrefix="1" applyFont="1" applyBorder="1" applyAlignment="1">
      <alignment horizontal="distributed" vertical="center" justifyLastLine="1"/>
    </xf>
    <xf numFmtId="0" fontId="0" fillId="0" borderId="19" xfId="26" applyFont="1" applyBorder="1" applyAlignment="1">
      <alignment horizontal="distributed" vertical="center" justifyLastLine="1"/>
    </xf>
    <xf numFmtId="0" fontId="0" fillId="0" borderId="5" xfId="0" quotePrefix="1" applyNumberFormat="1" applyBorder="1" applyAlignment="1">
      <alignment horizontal="distributed" vertical="center" justifyLastLine="1"/>
    </xf>
    <xf numFmtId="0" fontId="0" fillId="0" borderId="6" xfId="0" quotePrefix="1" applyNumberFormat="1" applyBorder="1" applyAlignment="1">
      <alignment horizontal="distributed" vertical="center" justifyLastLine="1"/>
    </xf>
    <xf numFmtId="0" fontId="0" fillId="0" borderId="7" xfId="0" quotePrefix="1" applyNumberFormat="1" applyBorder="1" applyAlignment="1">
      <alignment horizontal="distributed" vertical="center" justifyLastLine="1"/>
    </xf>
    <xf numFmtId="3" fontId="0" fillId="0" borderId="4" xfId="0" quotePrefix="1" applyNumberFormat="1" applyBorder="1" applyAlignment="1">
      <alignment horizontal="distributed" vertical="center" justifyLastLine="1"/>
    </xf>
    <xf numFmtId="3" fontId="0" fillId="0" borderId="1" xfId="0" quotePrefix="1" applyNumberFormat="1" applyBorder="1" applyAlignment="1">
      <alignment horizontal="distributed" vertical="center" justifyLastLine="1"/>
    </xf>
    <xf numFmtId="3" fontId="0" fillId="0" borderId="19" xfId="0" quotePrefix="1" applyNumberFormat="1" applyBorder="1" applyAlignment="1">
      <alignment horizontal="distributed" vertical="center" justifyLastLine="1"/>
    </xf>
    <xf numFmtId="3" fontId="0" fillId="0" borderId="8" xfId="0" quotePrefix="1" applyNumberFormat="1" applyBorder="1" applyAlignment="1">
      <alignment horizontal="distributed" vertical="center" justifyLastLine="1"/>
    </xf>
    <xf numFmtId="3" fontId="0" fillId="0" borderId="5" xfId="0" applyNumberFormat="1" applyBorder="1" applyAlignment="1">
      <alignment horizontal="distributed" vertical="center" justifyLastLine="1"/>
    </xf>
    <xf numFmtId="3" fontId="0" fillId="0" borderId="6" xfId="0" applyNumberFormat="1" applyBorder="1" applyAlignment="1">
      <alignment horizontal="distributed" vertical="center" justifyLastLine="1"/>
    </xf>
    <xf numFmtId="3" fontId="0" fillId="0" borderId="7" xfId="0" applyNumberFormat="1" applyBorder="1" applyAlignment="1">
      <alignment horizontal="distributed" vertical="center" justifyLastLine="1"/>
    </xf>
    <xf numFmtId="3" fontId="5" fillId="0" borderId="0" xfId="0" applyNumberFormat="1" applyFont="1" applyAlignment="1">
      <alignment horizontal="center" vertical="center"/>
    </xf>
  </cellXfs>
  <cellStyles count="36">
    <cellStyle name="ハイパーリンク" xfId="3" builtinId="8"/>
    <cellStyle name="ハイパーリンク 2" xfId="5" xr:uid="{00000000-0005-0000-0000-000001000000}"/>
    <cellStyle name="ハイパーリンク 2 2" xfId="18" xr:uid="{00000000-0005-0000-0000-000002000000}"/>
    <cellStyle name="ハイパーリンク 3" xfId="11" xr:uid="{00000000-0005-0000-0000-000003000000}"/>
    <cellStyle name="ハイパーリンク 4" xfId="14" xr:uid="{00000000-0005-0000-0000-000004000000}"/>
    <cellStyle name="ハイパーリンク 5" xfId="22" xr:uid="{00000000-0005-0000-0000-000005000000}"/>
    <cellStyle name="ハイパーリンク 6" xfId="24" xr:uid="{00000000-0005-0000-0000-000006000000}"/>
    <cellStyle name="桁区切り" xfId="1" builtinId="6"/>
    <cellStyle name="桁区切り 2" xfId="6" xr:uid="{00000000-0005-0000-0000-000008000000}"/>
    <cellStyle name="桁区切り 2 2" xfId="27" xr:uid="{00000000-0005-0000-0000-000009000000}"/>
    <cellStyle name="桁区切り 3" xfId="8" xr:uid="{00000000-0005-0000-0000-00000A000000}"/>
    <cellStyle name="桁区切り 3 2" xfId="32" xr:uid="{37F23BD9-D57C-402B-9631-A8ED30DD90D2}"/>
    <cellStyle name="桁区切り 4" xfId="16" xr:uid="{00000000-0005-0000-0000-00000B000000}"/>
    <cellStyle name="桁区切り 5" xfId="23" xr:uid="{00000000-0005-0000-0000-00000C000000}"/>
    <cellStyle name="標準" xfId="0" builtinId="0"/>
    <cellStyle name="標準 10" xfId="20" xr:uid="{00000000-0005-0000-0000-00000E000000}"/>
    <cellStyle name="標準 11" xfId="25" xr:uid="{00000000-0005-0000-0000-00000F000000}"/>
    <cellStyle name="標準 12" xfId="26" xr:uid="{00000000-0005-0000-0000-000010000000}"/>
    <cellStyle name="標準 13" xfId="29" xr:uid="{BE685909-8859-4E2F-9DC1-9759B27100C8}"/>
    <cellStyle name="標準 14" xfId="17" xr:uid="{00000000-0005-0000-0000-000011000000}"/>
    <cellStyle name="標準 15" xfId="30" xr:uid="{EA44AB59-DB19-44E5-80A4-E3B2FA40F47C}"/>
    <cellStyle name="標準 16" xfId="31" xr:uid="{5C35759C-68E7-4CB2-BF9A-D9C0192A5567}"/>
    <cellStyle name="標準 17" xfId="33" xr:uid="{B2005F1F-6B79-4533-891E-7D2A48EA6CA6}"/>
    <cellStyle name="標準 18" xfId="34" xr:uid="{4D5AD44D-633D-4C66-A603-BF115F83C556}"/>
    <cellStyle name="標準 19" xfId="35" xr:uid="{945452E3-0C6E-4966-81B4-CB5DA3D1F867}"/>
    <cellStyle name="標準 2" xfId="2" xr:uid="{00000000-0005-0000-0000-000012000000}"/>
    <cellStyle name="標準 2 2" xfId="7" xr:uid="{00000000-0005-0000-0000-000013000000}"/>
    <cellStyle name="標準 3" xfId="4" xr:uid="{00000000-0005-0000-0000-000014000000}"/>
    <cellStyle name="標準 4" xfId="10" xr:uid="{00000000-0005-0000-0000-000015000000}"/>
    <cellStyle name="標準 5" xfId="12" xr:uid="{00000000-0005-0000-0000-000016000000}"/>
    <cellStyle name="標準 6" xfId="13" xr:uid="{00000000-0005-0000-0000-000017000000}"/>
    <cellStyle name="標準 7" xfId="19" xr:uid="{00000000-0005-0000-0000-000018000000}"/>
    <cellStyle name="標準 8" xfId="21" xr:uid="{00000000-0005-0000-0000-000019000000}"/>
    <cellStyle name="標準 9" xfId="28" xr:uid="{EBF20203-25D4-4783-80A0-6BE8C4100B78}"/>
    <cellStyle name="標準_199905" xfId="9" xr:uid="{00000000-0005-0000-0000-00001A000000}"/>
    <cellStyle name="標準_JB16" xfId="15" xr:uid="{00000000-0005-0000-0000-00001B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oumu.go.jp/main_sosiki/jichi_gyousei/daityo/jinkou_jinkoudoutai-setaisuu.html" TargetMode="External"/><Relationship Id="rId2" Type="http://schemas.openxmlformats.org/officeDocument/2006/relationships/hyperlink" Target="https://www.pref.osaka.lg.jp/o040090/toukei/jinkou/jinkou-h.html" TargetMode="External"/><Relationship Id="rId1" Type="http://schemas.openxmlformats.org/officeDocument/2006/relationships/hyperlink" Target="https://www.pref.osaka.lg.jp/o040090/toukei/jinkou/jinkou-pdfindex.html" TargetMode="External"/><Relationship Id="rId6" Type="http://schemas.openxmlformats.org/officeDocument/2006/relationships/printerSettings" Target="../printerSettings/printerSettings1.bin"/><Relationship Id="rId5" Type="http://schemas.openxmlformats.org/officeDocument/2006/relationships/hyperlink" Target="https://www.e-stat.go.jp/stat-search?page=1&amp;toukei=00200521" TargetMode="External"/><Relationship Id="rId4" Type="http://schemas.openxmlformats.org/officeDocument/2006/relationships/hyperlink" Target="https://www.gsi.go.jp/KOKUJYOHO/MENCHO-title.htm"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stat.go.jp/stat-search?page=1&amp;toukei=00200521"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stat.go.jp/stat-search/files?page=1&amp;toukei=00200524&amp;tstat=000000090001" TargetMode="External"/><Relationship Id="rId1" Type="http://schemas.openxmlformats.org/officeDocument/2006/relationships/hyperlink" Target="https://www.e-stat.go.jp/stat-search/files?page=1&amp;toukei=00200521"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stat.go.jp/stat-search?page=1&amp;toukei=00200521"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e-stat.go.jp/stat-search?page=1&amp;toukei=00200521"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e-stat.go.jp/stat-search?page=1&amp;toukei=00200521"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stat.go.jp/stat-search?page=1&amp;toukei=00200521"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e-stat.go.jp/stat-search?page=1&amp;toukei=00200521"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e-stat.go.jp/stat-search?page=1&amp;toukei=00200521"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e-stat.go.jp/stat-search/files?page=1&amp;toukei=00250012&amp;metadata=1&amp;data=1" TargetMode="External"/><Relationship Id="rId1" Type="http://schemas.openxmlformats.org/officeDocument/2006/relationships/hyperlink" Target="https://www.e-stat.go.jp/stat-search/files?page=1&amp;toukei=00250012&amp;tstat=000001018034"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e-stat.go.jp/stat-search/files?page=1&amp;toukei=00250012&amp;metadata=1&amp;data=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tat.go.jp/stat-search?page=1&amp;toukei=00200521" TargetMode="External"/><Relationship Id="rId2" Type="http://schemas.openxmlformats.org/officeDocument/2006/relationships/hyperlink" Target="https://www.pref.osaka.lg.jp/o040090/toukei/jinkou/jinkou-h.html" TargetMode="External"/><Relationship Id="rId1" Type="http://schemas.openxmlformats.org/officeDocument/2006/relationships/hyperlink" Target="https://www.pref.osaka.lg.jp/o040090/toukei/jinkou/jinkou-pdfindex.html"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gsi.go.jp/KOKUJYOHO/MENCHO-title.htm" TargetMode="External"/><Relationship Id="rId1" Type="http://schemas.openxmlformats.org/officeDocument/2006/relationships/hyperlink" Target="https://www.e-stat.go.jp/stat-search?page=1&amp;toukei=00200521"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e-stat.go.jp/stat-search/files?page=1&amp;toukei=00450011&amp;tstat=000001028897"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www.e-stat.go.jp/SG1/estat/GL08020101.do?_toGL08020101_&amp;tstatCode=000001031336&amp;requestSender=dsearch"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www.e-stat.go.jp/SG1/estat/GL08020101.do?_toGL08020101_&amp;tstatCode=000001039591&amp;requestSender=dsearch"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e-stat.go.jp/SG1/estat/NewList.do?tid=000000070001"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e-stat.go.jp/stat-search?page=1&amp;toukei=0020052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stat.go.jp/stat-search?page=1&amp;toukei=00200521" TargetMode="External"/><Relationship Id="rId2" Type="http://schemas.openxmlformats.org/officeDocument/2006/relationships/hyperlink" Target="https://www.pref.osaka.lg.jp/o040090/toukei/jinkou/jinkou-h.html" TargetMode="External"/><Relationship Id="rId1" Type="http://schemas.openxmlformats.org/officeDocument/2006/relationships/hyperlink" Target="https://www.pref.osaka.lg.jp/o040090/toukei/jinkou/jinkou-pdfindex.html"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stat.go.jp/stat-search?page=1&amp;toukei=00200521" TargetMode="External"/><Relationship Id="rId2" Type="http://schemas.openxmlformats.org/officeDocument/2006/relationships/hyperlink" Target="https://www.pref.osaka.lg.jp/o040090/toukei/jinkou/jinkou-h.html" TargetMode="External"/><Relationship Id="rId1" Type="http://schemas.openxmlformats.org/officeDocument/2006/relationships/hyperlink" Target="https://www.pref.osaka.lg.jp/o040090/toukei/jinkou/jinkou-pdfindex.html"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e-stat.go.jp/stat-search?page=1&amp;toukei=00200521" TargetMode="External"/><Relationship Id="rId2" Type="http://schemas.openxmlformats.org/officeDocument/2006/relationships/hyperlink" Target="https://www.pref.osaka.lg.jp/o040090/toukei/jinkou/jinkou-h.html" TargetMode="External"/><Relationship Id="rId1" Type="http://schemas.openxmlformats.org/officeDocument/2006/relationships/hyperlink" Target="https://www.pref.osaka.lg.jp/o040090/toukei/jinkou/jinkou-pdfindex.html"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stat.go.jp/stat-search?page=1&amp;toukei=00200521" TargetMode="External"/><Relationship Id="rId2" Type="http://schemas.openxmlformats.org/officeDocument/2006/relationships/hyperlink" Target="https://www.gsi.go.jp/KOKUJYOHO/MENCHO-title.htm" TargetMode="External"/><Relationship Id="rId1" Type="http://schemas.openxmlformats.org/officeDocument/2006/relationships/hyperlink" Target="https://www.pref.osaka.lg.jp/o040090/toukei/jinkou/jinkou-pdfindex.html"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e-stat.go.jp/stat-search?page=1&amp;toukei=00200521" TargetMode="External"/><Relationship Id="rId2" Type="http://schemas.openxmlformats.org/officeDocument/2006/relationships/hyperlink" Target="https://www.pref.osaka.lg.jp/o040090/toukei/jinkou/jinkou-h.html" TargetMode="External"/><Relationship Id="rId1" Type="http://schemas.openxmlformats.org/officeDocument/2006/relationships/hyperlink" Target="https://www.pref.osaka.lg.jp/o040090/toukei/jinkou/jinkou-pdfindex.html"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stat.go.jp/stat-search/files?page=1&amp;toukei=00200241&amp;tstat=000001039591"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pref.osaka.lg.jp/toukei/jinkou/jinkou-pdfindex.html" TargetMode="External"/><Relationship Id="rId1" Type="http://schemas.openxmlformats.org/officeDocument/2006/relationships/hyperlink" Target="https://www.e-stat.go.jp/stat-search/files?page=1&amp;toukei=00450011&amp;tstat=0000010288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0"/>
  <sheetViews>
    <sheetView showGridLines="0" tabSelected="1" view="pageBreakPreview" zoomScale="75" zoomScaleNormal="75" zoomScaleSheetLayoutView="75" workbookViewId="0"/>
  </sheetViews>
  <sheetFormatPr defaultColWidth="9" defaultRowHeight="13.2"/>
  <cols>
    <col min="1" max="1" width="10.88671875" style="66" customWidth="1"/>
    <col min="2" max="2" width="14.21875" style="67" customWidth="1"/>
    <col min="3" max="3" width="3.77734375" style="67" customWidth="1"/>
    <col min="4" max="4" width="10.6640625" style="66" customWidth="1"/>
    <col min="5" max="6" width="12" style="66" customWidth="1"/>
    <col min="7" max="7" width="5.109375" style="68" customWidth="1"/>
    <col min="8" max="8" width="10.6640625" style="66" customWidth="1"/>
    <col min="9" max="10" width="12" style="66" customWidth="1"/>
    <col min="11" max="11" width="3.88671875" style="66" customWidth="1"/>
    <col min="12" max="12" width="10.33203125" style="66" customWidth="1"/>
    <col min="13" max="13" width="16.33203125" style="66" customWidth="1"/>
    <col min="14" max="14" width="10.88671875" style="66" customWidth="1"/>
    <col min="15" max="15" width="13.88671875" style="67" customWidth="1"/>
    <col min="16" max="16" width="13.88671875" style="66" customWidth="1"/>
    <col min="17" max="18" width="12.109375" style="66" customWidth="1"/>
    <col min="19" max="19" width="3.77734375" style="68" customWidth="1"/>
    <col min="20" max="20" width="10.6640625" style="66" customWidth="1"/>
    <col min="21" max="22" width="12.109375" style="66" customWidth="1"/>
    <col min="23" max="23" width="14" style="66" customWidth="1"/>
    <col min="24" max="24" width="16.33203125" style="66" customWidth="1"/>
    <col min="25" max="16384" width="9" style="66"/>
  </cols>
  <sheetData>
    <row r="1" spans="1:24" ht="21.75" customHeight="1"/>
    <row r="2" spans="1:24" ht="21.75" customHeight="1">
      <c r="A2" s="69" t="s">
        <v>0</v>
      </c>
      <c r="B2" s="750"/>
      <c r="C2" s="750"/>
      <c r="D2" s="70"/>
      <c r="E2" s="71"/>
      <c r="F2" s="1014" t="s">
        <v>1</v>
      </c>
      <c r="G2" s="1014"/>
      <c r="H2" s="1014"/>
      <c r="I2" s="1014"/>
      <c r="J2" s="1014"/>
      <c r="K2" s="1014"/>
      <c r="L2" s="1014"/>
      <c r="M2" s="1014"/>
      <c r="N2" s="1014"/>
      <c r="O2" s="1014"/>
      <c r="P2" s="1014"/>
      <c r="Q2" s="1014"/>
      <c r="R2" s="1014"/>
      <c r="S2" s="1014"/>
      <c r="T2" s="1014"/>
      <c r="W2" s="72"/>
      <c r="X2" s="72"/>
    </row>
    <row r="3" spans="1:24" ht="24" customHeight="1">
      <c r="A3" s="750"/>
      <c r="D3" s="750"/>
      <c r="F3" s="750"/>
      <c r="J3" s="750"/>
      <c r="K3" s="750"/>
      <c r="W3" s="72"/>
      <c r="X3" s="72"/>
    </row>
    <row r="4" spans="1:24" s="73" customFormat="1" ht="12" customHeight="1">
      <c r="A4" s="74" t="s">
        <v>3</v>
      </c>
      <c r="B4" s="472"/>
      <c r="C4" s="472"/>
      <c r="D4" s="473"/>
      <c r="E4" s="473"/>
      <c r="F4" s="474"/>
      <c r="G4" s="473"/>
      <c r="H4" s="473"/>
      <c r="I4" s="473"/>
      <c r="J4" s="473"/>
      <c r="K4" s="473"/>
      <c r="L4" s="473"/>
      <c r="M4" s="473"/>
      <c r="N4" s="74"/>
      <c r="O4" s="117"/>
      <c r="P4" s="117"/>
      <c r="Q4" s="117"/>
      <c r="R4" s="117"/>
      <c r="S4" s="117"/>
      <c r="T4" s="117"/>
      <c r="U4" s="117"/>
      <c r="V4" s="117"/>
      <c r="W4" s="117"/>
      <c r="X4" s="117"/>
    </row>
    <row r="5" spans="1:24" s="73" customFormat="1" ht="12" customHeight="1">
      <c r="A5" s="74" t="s">
        <v>645</v>
      </c>
      <c r="B5" s="472"/>
      <c r="C5" s="472"/>
      <c r="D5" s="117"/>
      <c r="E5" s="117"/>
      <c r="F5" s="117"/>
      <c r="G5" s="117"/>
      <c r="H5" s="117"/>
      <c r="I5" s="117"/>
      <c r="J5" s="117"/>
      <c r="K5" s="117"/>
      <c r="L5" s="117"/>
      <c r="M5" s="117"/>
      <c r="N5" s="75"/>
      <c r="O5" s="117"/>
      <c r="P5" s="117"/>
      <c r="Q5" s="117"/>
      <c r="R5" s="117"/>
      <c r="S5" s="117"/>
      <c r="T5" s="117"/>
      <c r="U5" s="117"/>
      <c r="V5" s="117"/>
      <c r="W5" s="117"/>
      <c r="X5" s="117"/>
    </row>
    <row r="6" spans="1:24" s="73" customFormat="1" ht="12" customHeight="1">
      <c r="A6" s="73" t="s">
        <v>646</v>
      </c>
      <c r="B6" s="472"/>
      <c r="C6" s="472"/>
      <c r="D6" s="117"/>
      <c r="E6" s="117"/>
      <c r="F6" s="117"/>
      <c r="G6" s="117"/>
      <c r="H6" s="117"/>
      <c r="I6" s="117"/>
      <c r="J6" s="117"/>
      <c r="K6" s="117"/>
      <c r="L6" s="117"/>
      <c r="M6" s="117"/>
      <c r="N6" s="74" t="s">
        <v>4</v>
      </c>
      <c r="O6" s="117"/>
      <c r="P6" s="117"/>
      <c r="Q6" s="117"/>
      <c r="R6" s="117"/>
      <c r="S6" s="117"/>
      <c r="T6" s="117"/>
      <c r="U6" s="117"/>
      <c r="V6" s="117"/>
      <c r="W6" s="117"/>
      <c r="X6" s="117"/>
    </row>
    <row r="7" spans="1:24" s="73" customFormat="1" ht="12" customHeight="1">
      <c r="A7" s="74" t="s">
        <v>630</v>
      </c>
      <c r="B7" s="475"/>
      <c r="C7" s="472"/>
      <c r="D7" s="115"/>
      <c r="E7" s="117"/>
      <c r="F7" s="117"/>
      <c r="G7" s="117"/>
      <c r="H7" s="117"/>
      <c r="I7" s="117"/>
      <c r="J7" s="117"/>
      <c r="K7" s="117"/>
      <c r="L7" s="117"/>
      <c r="M7" s="117"/>
      <c r="N7" s="75" t="s">
        <v>5</v>
      </c>
      <c r="O7" s="117"/>
      <c r="P7" s="117"/>
      <c r="Q7" s="117"/>
      <c r="R7" s="117"/>
      <c r="S7" s="117"/>
      <c r="T7" s="117"/>
      <c r="U7" s="117"/>
      <c r="V7" s="117"/>
      <c r="W7" s="117"/>
      <c r="X7" s="117"/>
    </row>
    <row r="8" spans="1:24" s="73" customFormat="1" ht="12" customHeight="1">
      <c r="A8" s="73" t="s">
        <v>7</v>
      </c>
      <c r="B8" s="472"/>
      <c r="C8" s="472"/>
      <c r="D8" s="115"/>
      <c r="E8" s="117"/>
      <c r="F8" s="117"/>
      <c r="G8" s="117"/>
      <c r="H8" s="117"/>
      <c r="I8" s="117"/>
      <c r="J8" s="117"/>
      <c r="K8" s="117"/>
      <c r="L8" s="117"/>
      <c r="M8" s="117"/>
      <c r="N8" s="74" t="s">
        <v>6</v>
      </c>
      <c r="O8" s="117"/>
      <c r="P8" s="117"/>
      <c r="Q8" s="117"/>
      <c r="R8" s="117"/>
      <c r="S8" s="117"/>
      <c r="T8" s="117"/>
      <c r="U8" s="117"/>
      <c r="V8" s="117"/>
      <c r="W8" s="117"/>
      <c r="X8" s="117"/>
    </row>
    <row r="9" spans="1:24" s="73" customFormat="1" ht="12" customHeight="1">
      <c r="A9" s="73" t="s">
        <v>9</v>
      </c>
      <c r="B9" s="472"/>
      <c r="C9" s="472"/>
      <c r="D9" s="115"/>
      <c r="E9" s="117"/>
      <c r="F9" s="117"/>
      <c r="G9" s="117"/>
      <c r="H9" s="117"/>
      <c r="I9" s="117"/>
      <c r="J9" s="117"/>
      <c r="K9" s="117"/>
      <c r="L9" s="117"/>
      <c r="M9" s="117"/>
      <c r="N9" s="476" t="s">
        <v>8</v>
      </c>
      <c r="O9" s="117"/>
      <c r="P9" s="117"/>
      <c r="Q9" s="117"/>
      <c r="R9" s="117"/>
      <c r="S9" s="117"/>
      <c r="T9" s="117"/>
      <c r="U9" s="117"/>
      <c r="V9" s="117"/>
      <c r="W9" s="117"/>
      <c r="X9" s="117"/>
    </row>
    <row r="10" spans="1:24" s="73" customFormat="1" ht="15" customHeight="1">
      <c r="A10" s="74" t="s">
        <v>2</v>
      </c>
      <c r="B10" s="472"/>
      <c r="C10" s="472"/>
      <c r="D10" s="115"/>
      <c r="E10" s="117"/>
      <c r="F10" s="117"/>
      <c r="G10" s="117"/>
      <c r="H10" s="117"/>
      <c r="I10" s="117"/>
      <c r="J10" s="117"/>
      <c r="K10" s="117"/>
      <c r="L10" s="117"/>
      <c r="M10" s="117"/>
      <c r="N10" s="476" t="s">
        <v>664</v>
      </c>
      <c r="O10" s="117"/>
      <c r="P10" s="117"/>
      <c r="Q10" s="117"/>
      <c r="R10" s="117"/>
      <c r="S10" s="117"/>
      <c r="T10" s="117"/>
      <c r="U10" s="117"/>
      <c r="V10" s="117"/>
      <c r="W10" s="117"/>
      <c r="X10" s="117"/>
    </row>
    <row r="11" spans="1:24" s="73" customFormat="1" ht="15" customHeight="1" thickBot="1">
      <c r="A11" s="75" t="s">
        <v>631</v>
      </c>
      <c r="B11" s="472"/>
      <c r="C11" s="472"/>
      <c r="D11" s="115"/>
      <c r="E11" s="117"/>
      <c r="F11" s="117"/>
      <c r="G11" s="117"/>
      <c r="H11" s="117"/>
      <c r="I11" s="117"/>
      <c r="J11" s="117"/>
      <c r="K11" s="117"/>
      <c r="L11" s="117"/>
      <c r="M11" s="117"/>
      <c r="N11" s="476" t="s">
        <v>665</v>
      </c>
      <c r="O11" s="117"/>
      <c r="P11" s="117"/>
      <c r="Q11" s="117"/>
      <c r="R11" s="117"/>
      <c r="S11" s="117"/>
      <c r="T11" s="117"/>
      <c r="U11" s="117"/>
      <c r="V11" s="117"/>
      <c r="W11" s="117"/>
      <c r="X11" s="117"/>
    </row>
    <row r="12" spans="1:24" s="76" customFormat="1" ht="23.25" customHeight="1">
      <c r="A12" s="1015" t="s">
        <v>10</v>
      </c>
      <c r="B12" s="1017" t="s">
        <v>11</v>
      </c>
      <c r="C12" s="1019" t="s">
        <v>652</v>
      </c>
      <c r="D12" s="1020"/>
      <c r="E12" s="1020"/>
      <c r="F12" s="1021"/>
      <c r="G12" s="1022" t="s">
        <v>653</v>
      </c>
      <c r="H12" s="1023"/>
      <c r="I12" s="1023"/>
      <c r="J12" s="1024"/>
      <c r="K12" s="1025" t="s">
        <v>12</v>
      </c>
      <c r="L12" s="1026"/>
      <c r="M12" s="1025" t="s">
        <v>13</v>
      </c>
      <c r="N12" s="1015" t="s">
        <v>10</v>
      </c>
      <c r="O12" s="1017" t="s">
        <v>11</v>
      </c>
      <c r="P12" s="1029" t="s">
        <v>626</v>
      </c>
      <c r="Q12" s="1030"/>
      <c r="R12" s="1031"/>
      <c r="S12" s="1022" t="s">
        <v>653</v>
      </c>
      <c r="T12" s="1023"/>
      <c r="U12" s="1023"/>
      <c r="V12" s="1024"/>
      <c r="W12" s="1032" t="s">
        <v>12</v>
      </c>
      <c r="X12" s="1025" t="s">
        <v>13</v>
      </c>
    </row>
    <row r="13" spans="1:24" s="76" customFormat="1" ht="20.25" customHeight="1">
      <c r="A13" s="1016"/>
      <c r="B13" s="1018"/>
      <c r="C13" s="1034" t="s">
        <v>14</v>
      </c>
      <c r="D13" s="1035"/>
      <c r="E13" s="77" t="s">
        <v>15</v>
      </c>
      <c r="F13" s="77" t="s">
        <v>16</v>
      </c>
      <c r="G13" s="1034" t="s">
        <v>14</v>
      </c>
      <c r="H13" s="1035"/>
      <c r="I13" s="77" t="s">
        <v>15</v>
      </c>
      <c r="J13" s="77" t="s">
        <v>16</v>
      </c>
      <c r="K13" s="1027"/>
      <c r="L13" s="1028"/>
      <c r="M13" s="1027"/>
      <c r="N13" s="1016"/>
      <c r="O13" s="1018"/>
      <c r="P13" s="738" t="s">
        <v>14</v>
      </c>
      <c r="Q13" s="78" t="s">
        <v>15</v>
      </c>
      <c r="R13" s="78" t="s">
        <v>16</v>
      </c>
      <c r="S13" s="1034" t="s">
        <v>14</v>
      </c>
      <c r="T13" s="1035"/>
      <c r="U13" s="78" t="s">
        <v>15</v>
      </c>
      <c r="V13" s="79" t="s">
        <v>16</v>
      </c>
      <c r="W13" s="1033"/>
      <c r="X13" s="1027"/>
    </row>
    <row r="14" spans="1:24" s="84" customFormat="1" ht="15" customHeight="1">
      <c r="A14" s="80"/>
      <c r="B14" s="81" t="s">
        <v>17</v>
      </c>
      <c r="C14" s="82"/>
      <c r="D14" s="82" t="s">
        <v>18</v>
      </c>
      <c r="E14" s="82"/>
      <c r="F14" s="82"/>
      <c r="G14" s="82"/>
      <c r="H14" s="82"/>
      <c r="I14" s="82"/>
      <c r="J14" s="82"/>
      <c r="K14" s="82"/>
      <c r="L14" s="82" t="s">
        <v>19</v>
      </c>
      <c r="M14" s="82" t="s">
        <v>18</v>
      </c>
      <c r="N14" s="83"/>
      <c r="O14" s="81" t="s">
        <v>17</v>
      </c>
      <c r="P14" s="84" t="s">
        <v>18</v>
      </c>
      <c r="W14" s="84" t="s">
        <v>19</v>
      </c>
      <c r="X14" s="84" t="s">
        <v>18</v>
      </c>
    </row>
    <row r="15" spans="1:24" ht="18.899999999999999" customHeight="1">
      <c r="A15" s="85" t="s">
        <v>627</v>
      </c>
      <c r="B15" s="86">
        <v>1781.73</v>
      </c>
      <c r="C15" s="86"/>
      <c r="D15" s="87">
        <v>1962545</v>
      </c>
      <c r="E15" s="87">
        <v>995872</v>
      </c>
      <c r="F15" s="87">
        <v>966673</v>
      </c>
      <c r="G15" s="88" t="s">
        <v>20</v>
      </c>
      <c r="H15" s="87">
        <v>2587847</v>
      </c>
      <c r="I15" s="87">
        <v>1344846</v>
      </c>
      <c r="J15" s="87">
        <v>1243001</v>
      </c>
      <c r="K15" s="87"/>
      <c r="L15" s="87">
        <v>567104</v>
      </c>
      <c r="M15" s="89">
        <v>1452.4349929562841</v>
      </c>
      <c r="N15" s="85" t="s">
        <v>790</v>
      </c>
      <c r="O15" s="86">
        <v>1855.33</v>
      </c>
      <c r="P15" s="87">
        <v>7838722</v>
      </c>
      <c r="Q15" s="87">
        <v>3949656</v>
      </c>
      <c r="R15" s="87">
        <v>3889066</v>
      </c>
      <c r="S15" s="88"/>
      <c r="T15" s="87">
        <v>8080349</v>
      </c>
      <c r="U15" s="87">
        <v>4043635</v>
      </c>
      <c r="V15" s="87">
        <v>4036714</v>
      </c>
      <c r="W15" s="87">
        <v>2424798</v>
      </c>
      <c r="X15" s="87">
        <v>4355</v>
      </c>
    </row>
    <row r="16" spans="1:24" ht="18.899999999999999" customHeight="1">
      <c r="A16" s="85" t="s">
        <v>747</v>
      </c>
      <c r="B16" s="86">
        <v>1781.73</v>
      </c>
      <c r="C16" s="86"/>
      <c r="D16" s="87" t="s">
        <v>24</v>
      </c>
      <c r="E16" s="87" t="s">
        <v>24</v>
      </c>
      <c r="F16" s="87" t="s">
        <v>24</v>
      </c>
      <c r="G16" s="88"/>
      <c r="H16" s="87">
        <v>2723392</v>
      </c>
      <c r="I16" s="87">
        <v>1418150</v>
      </c>
      <c r="J16" s="87">
        <v>1305242</v>
      </c>
      <c r="K16" s="87"/>
      <c r="L16" s="87">
        <v>579924</v>
      </c>
      <c r="M16" s="87">
        <v>1528.5099313588478</v>
      </c>
      <c r="N16" s="85" t="s">
        <v>791</v>
      </c>
      <c r="O16" s="86">
        <v>1855.78</v>
      </c>
      <c r="P16" s="87">
        <v>7947304</v>
      </c>
      <c r="Q16" s="87">
        <v>3996045</v>
      </c>
      <c r="R16" s="87">
        <v>3951259</v>
      </c>
      <c r="S16" s="88"/>
      <c r="T16" s="87">
        <v>8191824</v>
      </c>
      <c r="U16" s="87">
        <v>4094625</v>
      </c>
      <c r="V16" s="87">
        <v>4097199</v>
      </c>
      <c r="W16" s="87">
        <v>2481677</v>
      </c>
      <c r="X16" s="87">
        <v>4414</v>
      </c>
    </row>
    <row r="17" spans="1:24" ht="18.899999999999999" customHeight="1">
      <c r="A17" s="85" t="s">
        <v>748</v>
      </c>
      <c r="B17" s="86">
        <v>1781.73</v>
      </c>
      <c r="C17" s="86"/>
      <c r="D17" s="87" t="s">
        <v>24</v>
      </c>
      <c r="E17" s="87" t="s">
        <v>24</v>
      </c>
      <c r="F17" s="87" t="s">
        <v>24</v>
      </c>
      <c r="G17" s="88"/>
      <c r="H17" s="87">
        <v>2788500</v>
      </c>
      <c r="I17" s="87">
        <v>1451400</v>
      </c>
      <c r="J17" s="87">
        <v>1337100</v>
      </c>
      <c r="K17" s="87"/>
      <c r="L17" s="87">
        <v>579939</v>
      </c>
      <c r="M17" s="87">
        <v>1565.0519438972235</v>
      </c>
      <c r="N17" s="85" t="s">
        <v>792</v>
      </c>
      <c r="O17" s="86">
        <v>1858.4</v>
      </c>
      <c r="P17" s="87">
        <v>8042915</v>
      </c>
      <c r="Q17" s="87">
        <v>4038725</v>
      </c>
      <c r="R17" s="87">
        <v>4004190</v>
      </c>
      <c r="S17" s="88" t="s">
        <v>20</v>
      </c>
      <c r="T17" s="87">
        <v>8278925</v>
      </c>
      <c r="U17" s="87">
        <v>4132495</v>
      </c>
      <c r="V17" s="87">
        <v>4146430</v>
      </c>
      <c r="W17" s="87">
        <v>2526821</v>
      </c>
      <c r="X17" s="87">
        <v>4455</v>
      </c>
    </row>
    <row r="18" spans="1:24" ht="18.899999999999999" customHeight="1">
      <c r="A18" s="85" t="s">
        <v>749</v>
      </c>
      <c r="B18" s="86">
        <v>1781.73</v>
      </c>
      <c r="C18" s="86"/>
      <c r="D18" s="87" t="s">
        <v>24</v>
      </c>
      <c r="E18" s="87" t="s">
        <v>24</v>
      </c>
      <c r="F18" s="87" t="s">
        <v>24</v>
      </c>
      <c r="G18" s="88"/>
      <c r="H18" s="87">
        <v>2936098</v>
      </c>
      <c r="I18" s="87">
        <v>1527691</v>
      </c>
      <c r="J18" s="87">
        <v>1408407</v>
      </c>
      <c r="K18" s="87"/>
      <c r="L18" s="87">
        <v>626800</v>
      </c>
      <c r="M18" s="87">
        <v>1647.8916558625606</v>
      </c>
      <c r="N18" s="85" t="s">
        <v>793</v>
      </c>
      <c r="O18" s="86">
        <v>1859.99</v>
      </c>
      <c r="P18" s="87">
        <v>8118346</v>
      </c>
      <c r="Q18" s="87">
        <v>4067573</v>
      </c>
      <c r="R18" s="87">
        <v>4050773</v>
      </c>
      <c r="S18" s="88"/>
      <c r="T18" s="87">
        <v>8334480</v>
      </c>
      <c r="U18" s="87">
        <v>4153617</v>
      </c>
      <c r="V18" s="87">
        <v>4180863</v>
      </c>
      <c r="W18" s="87">
        <v>2556981</v>
      </c>
      <c r="X18" s="87">
        <v>4481</v>
      </c>
    </row>
    <row r="19" spans="1:24" ht="18.899999999999999" customHeight="1">
      <c r="A19" s="85" t="s">
        <v>750</v>
      </c>
      <c r="B19" s="86">
        <v>1781.73</v>
      </c>
      <c r="C19" s="86"/>
      <c r="D19" s="87" t="s">
        <v>24</v>
      </c>
      <c r="E19" s="87" t="s">
        <v>24</v>
      </c>
      <c r="F19" s="87" t="s">
        <v>24</v>
      </c>
      <c r="G19" s="88"/>
      <c r="H19" s="87">
        <v>3054292</v>
      </c>
      <c r="I19" s="87">
        <v>1586356</v>
      </c>
      <c r="J19" s="87">
        <v>1467936</v>
      </c>
      <c r="K19" s="87"/>
      <c r="L19" s="87">
        <v>658152</v>
      </c>
      <c r="M19" s="87">
        <v>1714.2283061967862</v>
      </c>
      <c r="N19" s="85" t="s">
        <v>794</v>
      </c>
      <c r="O19" s="86">
        <v>1861.41</v>
      </c>
      <c r="P19" s="87">
        <v>8164422</v>
      </c>
      <c r="Q19" s="87">
        <v>4085249</v>
      </c>
      <c r="R19" s="87">
        <v>4079173</v>
      </c>
      <c r="S19" s="88"/>
      <c r="T19" s="87">
        <v>8379511</v>
      </c>
      <c r="U19" s="87">
        <v>4170479</v>
      </c>
      <c r="V19" s="87">
        <v>4209032</v>
      </c>
      <c r="W19" s="87">
        <v>2588538</v>
      </c>
      <c r="X19" s="87">
        <v>4502</v>
      </c>
    </row>
    <row r="20" spans="1:24" ht="18.899999999999999" customHeight="1">
      <c r="A20" s="85" t="s">
        <v>751</v>
      </c>
      <c r="B20" s="86">
        <v>1781.73</v>
      </c>
      <c r="C20" s="86"/>
      <c r="D20" s="87">
        <v>2136195</v>
      </c>
      <c r="E20" s="87">
        <v>1085477</v>
      </c>
      <c r="F20" s="87">
        <v>1050718</v>
      </c>
      <c r="G20" s="88" t="s">
        <v>20</v>
      </c>
      <c r="H20" s="87">
        <v>3059502</v>
      </c>
      <c r="I20" s="87">
        <v>1594227</v>
      </c>
      <c r="J20" s="87">
        <v>1465275</v>
      </c>
      <c r="K20" s="87"/>
      <c r="L20" s="87">
        <v>683638</v>
      </c>
      <c r="M20" s="87">
        <v>1717.1524305029382</v>
      </c>
      <c r="N20" s="85" t="s">
        <v>795</v>
      </c>
      <c r="O20" s="86">
        <v>1862.27</v>
      </c>
      <c r="P20" s="87">
        <v>8208613</v>
      </c>
      <c r="Q20" s="87">
        <v>4102430</v>
      </c>
      <c r="R20" s="87">
        <v>4106183</v>
      </c>
      <c r="S20" s="88"/>
      <c r="T20" s="87">
        <v>8417825</v>
      </c>
      <c r="U20" s="87">
        <v>4184191</v>
      </c>
      <c r="V20" s="87">
        <v>4233634</v>
      </c>
      <c r="W20" s="87">
        <v>2617355</v>
      </c>
      <c r="X20" s="87">
        <v>4520</v>
      </c>
    </row>
    <row r="21" spans="1:24" ht="18.899999999999999" customHeight="1">
      <c r="A21" s="85" t="s">
        <v>25</v>
      </c>
      <c r="B21" s="86">
        <v>1780.16</v>
      </c>
      <c r="C21" s="86"/>
      <c r="D21" s="87" t="s">
        <v>24</v>
      </c>
      <c r="E21" s="87" t="s">
        <v>24</v>
      </c>
      <c r="F21" s="87" t="s">
        <v>24</v>
      </c>
      <c r="G21" s="88"/>
      <c r="H21" s="87">
        <v>3161193</v>
      </c>
      <c r="I21" s="87">
        <v>1651744</v>
      </c>
      <c r="J21" s="87">
        <v>1509449</v>
      </c>
      <c r="K21" s="87"/>
      <c r="L21" s="87">
        <v>680975</v>
      </c>
      <c r="M21" s="87">
        <v>1775.7915018874708</v>
      </c>
      <c r="N21" s="85" t="s">
        <v>796</v>
      </c>
      <c r="O21" s="86">
        <v>1863.01</v>
      </c>
      <c r="P21" s="87">
        <v>8239939</v>
      </c>
      <c r="Q21" s="87">
        <v>4113225</v>
      </c>
      <c r="R21" s="87">
        <v>4126714</v>
      </c>
      <c r="S21" s="88"/>
      <c r="T21" s="87">
        <v>8446738</v>
      </c>
      <c r="U21" s="87">
        <v>4194110</v>
      </c>
      <c r="V21" s="87">
        <v>4252628</v>
      </c>
      <c r="W21" s="87">
        <v>2648455</v>
      </c>
      <c r="X21" s="87">
        <v>4534</v>
      </c>
    </row>
    <row r="22" spans="1:24" ht="18.899999999999999" customHeight="1">
      <c r="A22" s="85" t="s">
        <v>26</v>
      </c>
      <c r="B22" s="86">
        <v>1813.63</v>
      </c>
      <c r="C22" s="86"/>
      <c r="D22" s="87" t="s">
        <v>24</v>
      </c>
      <c r="E22" s="87" t="s">
        <v>24</v>
      </c>
      <c r="F22" s="87" t="s">
        <v>24</v>
      </c>
      <c r="G22" s="88"/>
      <c r="H22" s="87">
        <v>3282672</v>
      </c>
      <c r="I22" s="87">
        <v>1715451</v>
      </c>
      <c r="J22" s="87">
        <v>1567221</v>
      </c>
      <c r="K22" s="87"/>
      <c r="L22" s="87">
        <v>694967</v>
      </c>
      <c r="M22" s="87">
        <v>1810.0009373466473</v>
      </c>
      <c r="N22" s="85" t="s">
        <v>797</v>
      </c>
      <c r="O22" s="86">
        <v>1864.16</v>
      </c>
      <c r="P22" s="87">
        <v>8267301</v>
      </c>
      <c r="Q22" s="87">
        <v>4120494</v>
      </c>
      <c r="R22" s="87">
        <v>4146807</v>
      </c>
      <c r="S22" s="88" t="s">
        <v>20</v>
      </c>
      <c r="T22" s="87">
        <v>8473446</v>
      </c>
      <c r="U22" s="87">
        <v>4203838</v>
      </c>
      <c r="V22" s="87">
        <v>4269608</v>
      </c>
      <c r="W22" s="87">
        <v>2774652</v>
      </c>
      <c r="X22" s="87">
        <v>4545</v>
      </c>
    </row>
    <row r="23" spans="1:24" ht="18.899999999999999" customHeight="1">
      <c r="A23" s="85" t="s">
        <v>27</v>
      </c>
      <c r="B23" s="86">
        <v>1813.63</v>
      </c>
      <c r="C23" s="86"/>
      <c r="D23" s="87" t="s">
        <v>24</v>
      </c>
      <c r="E23" s="87" t="s">
        <v>24</v>
      </c>
      <c r="F23" s="87" t="s">
        <v>24</v>
      </c>
      <c r="G23" s="88"/>
      <c r="H23" s="87">
        <v>3376861</v>
      </c>
      <c r="I23" s="87">
        <v>1768348</v>
      </c>
      <c r="J23" s="87">
        <v>1608513</v>
      </c>
      <c r="K23" s="87"/>
      <c r="L23" s="87">
        <v>751968</v>
      </c>
      <c r="M23" s="87">
        <v>1861.9349040322445</v>
      </c>
      <c r="N23" s="85" t="s">
        <v>798</v>
      </c>
      <c r="O23" s="86">
        <v>1865.42</v>
      </c>
      <c r="P23" s="87">
        <v>8297830</v>
      </c>
      <c r="Q23" s="87">
        <v>4132196</v>
      </c>
      <c r="R23" s="87">
        <v>4165634</v>
      </c>
      <c r="S23" s="88"/>
      <c r="T23" s="87">
        <v>8505786</v>
      </c>
      <c r="U23" s="87">
        <v>4215903</v>
      </c>
      <c r="V23" s="87">
        <v>4289883</v>
      </c>
      <c r="W23" s="87">
        <v>2791568</v>
      </c>
      <c r="X23" s="87">
        <v>4560</v>
      </c>
    </row>
    <row r="24" spans="1:24" ht="18.899999999999999" customHeight="1">
      <c r="A24" s="85" t="s">
        <v>28</v>
      </c>
      <c r="B24" s="86">
        <v>1813.63</v>
      </c>
      <c r="C24" s="86"/>
      <c r="D24" s="87" t="s">
        <v>24</v>
      </c>
      <c r="E24" s="87" t="s">
        <v>24</v>
      </c>
      <c r="F24" s="87" t="s">
        <v>24</v>
      </c>
      <c r="G24" s="88"/>
      <c r="H24" s="87">
        <v>3480218</v>
      </c>
      <c r="I24" s="87">
        <v>1822159</v>
      </c>
      <c r="J24" s="87">
        <v>1658059</v>
      </c>
      <c r="K24" s="87"/>
      <c r="L24" s="87">
        <v>780498</v>
      </c>
      <c r="M24" s="87">
        <v>1918.9239260488632</v>
      </c>
      <c r="N24" s="85" t="s">
        <v>799</v>
      </c>
      <c r="O24" s="86">
        <v>1866.85</v>
      </c>
      <c r="P24" s="87">
        <v>8325624</v>
      </c>
      <c r="Q24" s="87">
        <v>4143217</v>
      </c>
      <c r="R24" s="87">
        <v>4182407</v>
      </c>
      <c r="S24" s="88"/>
      <c r="T24" s="87">
        <v>8539459</v>
      </c>
      <c r="U24" s="87">
        <v>4229563</v>
      </c>
      <c r="V24" s="87">
        <v>4309896</v>
      </c>
      <c r="W24" s="87">
        <v>2813430</v>
      </c>
      <c r="X24" s="87">
        <v>4574</v>
      </c>
    </row>
    <row r="25" spans="1:24" ht="18.899999999999999" customHeight="1">
      <c r="A25" s="85" t="s">
        <v>29</v>
      </c>
      <c r="B25" s="86">
        <v>1813.63</v>
      </c>
      <c r="C25" s="86"/>
      <c r="D25" s="87">
        <v>2363121</v>
      </c>
      <c r="E25" s="87">
        <v>1194115</v>
      </c>
      <c r="F25" s="87">
        <v>1169006</v>
      </c>
      <c r="G25" s="88" t="s">
        <v>20</v>
      </c>
      <c r="H25" s="87">
        <v>3540017</v>
      </c>
      <c r="I25" s="87">
        <v>1845786</v>
      </c>
      <c r="J25" s="87">
        <v>1694231</v>
      </c>
      <c r="K25" s="87"/>
      <c r="L25" s="87">
        <v>770834</v>
      </c>
      <c r="M25" s="87">
        <v>1951.8959214393233</v>
      </c>
      <c r="N25" s="85" t="s">
        <v>800</v>
      </c>
      <c r="O25" s="86">
        <v>1866.85</v>
      </c>
      <c r="P25" s="87">
        <v>8370545</v>
      </c>
      <c r="Q25" s="87">
        <v>4163887</v>
      </c>
      <c r="R25" s="87">
        <v>4206658</v>
      </c>
      <c r="S25" s="88"/>
      <c r="T25" s="87">
        <v>8583176</v>
      </c>
      <c r="U25" s="87">
        <v>4248257</v>
      </c>
      <c r="V25" s="87">
        <v>4334919</v>
      </c>
      <c r="W25" s="87">
        <v>2843989</v>
      </c>
      <c r="X25" s="87">
        <v>4598</v>
      </c>
    </row>
    <row r="26" spans="1:24" ht="18.899999999999999" customHeight="1">
      <c r="A26" s="85" t="s">
        <v>30</v>
      </c>
      <c r="B26" s="86">
        <v>1813.63</v>
      </c>
      <c r="C26" s="86"/>
      <c r="D26" s="87" t="s">
        <v>24</v>
      </c>
      <c r="E26" s="87" t="s">
        <v>24</v>
      </c>
      <c r="F26" s="87" t="s">
        <v>24</v>
      </c>
      <c r="G26" s="88"/>
      <c r="H26" s="87">
        <v>3634609</v>
      </c>
      <c r="I26" s="87">
        <v>1897615</v>
      </c>
      <c r="J26" s="87">
        <v>1736994</v>
      </c>
      <c r="K26" s="87"/>
      <c r="L26" s="87">
        <v>784547</v>
      </c>
      <c r="M26" s="87">
        <v>2004.0520944183763</v>
      </c>
      <c r="N26" s="85" t="s">
        <v>801</v>
      </c>
      <c r="O26" s="86">
        <v>1866.86</v>
      </c>
      <c r="P26" s="87">
        <v>8416981</v>
      </c>
      <c r="Q26" s="87">
        <v>4184957</v>
      </c>
      <c r="R26" s="87">
        <v>4232024</v>
      </c>
      <c r="S26" s="88"/>
      <c r="T26" s="87">
        <v>8630611</v>
      </c>
      <c r="U26" s="87">
        <v>4270072</v>
      </c>
      <c r="V26" s="87">
        <v>4360539</v>
      </c>
      <c r="W26" s="87">
        <v>2873716</v>
      </c>
      <c r="X26" s="87">
        <v>4623</v>
      </c>
    </row>
    <row r="27" spans="1:24" ht="18.899999999999999" customHeight="1">
      <c r="A27" s="85" t="s">
        <v>21</v>
      </c>
      <c r="B27" s="86">
        <v>1813.63</v>
      </c>
      <c r="C27" s="86"/>
      <c r="D27" s="87" t="s">
        <v>24</v>
      </c>
      <c r="E27" s="87" t="s">
        <v>24</v>
      </c>
      <c r="F27" s="87" t="s">
        <v>24</v>
      </c>
      <c r="G27" s="88"/>
      <c r="H27" s="87">
        <v>3728362</v>
      </c>
      <c r="I27" s="87">
        <v>1945024</v>
      </c>
      <c r="J27" s="87">
        <v>1783338</v>
      </c>
      <c r="K27" s="87"/>
      <c r="L27" s="87">
        <v>808319</v>
      </c>
      <c r="M27" s="87">
        <v>2055.745659257952</v>
      </c>
      <c r="N27" s="85" t="s">
        <v>802</v>
      </c>
      <c r="O27" s="86">
        <v>1867.86</v>
      </c>
      <c r="P27" s="87">
        <v>8452926</v>
      </c>
      <c r="Q27" s="87">
        <v>4201255</v>
      </c>
      <c r="R27" s="87">
        <v>4251671</v>
      </c>
      <c r="S27" s="88" t="s">
        <v>20</v>
      </c>
      <c r="T27" s="87">
        <v>8668095</v>
      </c>
      <c r="U27" s="87">
        <v>4286445</v>
      </c>
      <c r="V27" s="87">
        <v>4381650</v>
      </c>
      <c r="W27" s="87">
        <v>2904717</v>
      </c>
      <c r="X27" s="87">
        <v>4641</v>
      </c>
    </row>
    <row r="28" spans="1:24" ht="18.899999999999999" customHeight="1">
      <c r="A28" s="85" t="s">
        <v>22</v>
      </c>
      <c r="B28" s="86">
        <v>1813.63</v>
      </c>
      <c r="C28" s="86"/>
      <c r="D28" s="87" t="s">
        <v>24</v>
      </c>
      <c r="E28" s="87" t="s">
        <v>24</v>
      </c>
      <c r="F28" s="87" t="s">
        <v>24</v>
      </c>
      <c r="G28" s="88"/>
      <c r="H28" s="87">
        <v>3829735</v>
      </c>
      <c r="I28" s="87">
        <v>1996178</v>
      </c>
      <c r="J28" s="87">
        <v>1833557</v>
      </c>
      <c r="K28" s="87"/>
      <c r="L28" s="87">
        <v>827212</v>
      </c>
      <c r="M28" s="87">
        <v>2111.6407425990969</v>
      </c>
      <c r="N28" s="85" t="s">
        <v>803</v>
      </c>
      <c r="O28" s="86">
        <v>1868.07</v>
      </c>
      <c r="P28" s="87">
        <v>8493748</v>
      </c>
      <c r="Q28" s="87">
        <v>4220625</v>
      </c>
      <c r="R28" s="87">
        <v>4273123</v>
      </c>
      <c r="S28" s="88"/>
      <c r="T28" s="87">
        <v>8707046</v>
      </c>
      <c r="U28" s="87">
        <v>4304349</v>
      </c>
      <c r="V28" s="87">
        <v>4402697</v>
      </c>
      <c r="W28" s="87">
        <v>2948827</v>
      </c>
      <c r="X28" s="87">
        <v>4661</v>
      </c>
    </row>
    <row r="29" spans="1:24" ht="18.899999999999999" customHeight="1">
      <c r="A29" s="85" t="s">
        <v>23</v>
      </c>
      <c r="B29" s="86">
        <v>1813.63</v>
      </c>
      <c r="C29" s="86"/>
      <c r="D29" s="87" t="s">
        <v>24</v>
      </c>
      <c r="E29" s="87" t="s">
        <v>24</v>
      </c>
      <c r="F29" s="87" t="s">
        <v>24</v>
      </c>
      <c r="G29" s="88"/>
      <c r="H29" s="87">
        <v>3933285</v>
      </c>
      <c r="I29" s="87">
        <v>2046958</v>
      </c>
      <c r="J29" s="87">
        <v>1886327</v>
      </c>
      <c r="K29" s="87"/>
      <c r="L29" s="87">
        <v>816305</v>
      </c>
      <c r="M29" s="87">
        <v>2168.7361810292064</v>
      </c>
      <c r="N29" s="85" t="s">
        <v>804</v>
      </c>
      <c r="O29" s="86">
        <v>1869.4</v>
      </c>
      <c r="P29" s="87">
        <v>8536403</v>
      </c>
      <c r="Q29" s="87">
        <v>4241683</v>
      </c>
      <c r="R29" s="87">
        <v>4294720</v>
      </c>
      <c r="S29" s="88"/>
      <c r="T29" s="87">
        <v>8741144</v>
      </c>
      <c r="U29" s="87">
        <v>4319506</v>
      </c>
      <c r="V29" s="87">
        <v>4421638</v>
      </c>
      <c r="W29" s="87">
        <v>2989641</v>
      </c>
      <c r="X29" s="87">
        <v>4676</v>
      </c>
    </row>
    <row r="30" spans="1:24" ht="18.899999999999999" customHeight="1">
      <c r="A30" s="85" t="s">
        <v>752</v>
      </c>
      <c r="B30" s="86">
        <v>1813.63</v>
      </c>
      <c r="C30" s="86" t="s">
        <v>31</v>
      </c>
      <c r="D30" s="89">
        <v>2632829</v>
      </c>
      <c r="E30" s="89">
        <v>1336704</v>
      </c>
      <c r="F30" s="89">
        <v>1296125</v>
      </c>
      <c r="G30" s="88" t="s">
        <v>20</v>
      </c>
      <c r="H30" s="87">
        <v>4297174</v>
      </c>
      <c r="I30" s="87">
        <v>2241666</v>
      </c>
      <c r="J30" s="87">
        <v>2055508</v>
      </c>
      <c r="K30" s="87" t="s">
        <v>32</v>
      </c>
      <c r="L30" s="87">
        <v>897789</v>
      </c>
      <c r="M30" s="87">
        <v>2369.3774364120572</v>
      </c>
      <c r="N30" s="85" t="s">
        <v>805</v>
      </c>
      <c r="O30" s="86">
        <v>1881.42</v>
      </c>
      <c r="P30" s="87">
        <v>8558943</v>
      </c>
      <c r="Q30" s="87">
        <v>4251987</v>
      </c>
      <c r="R30" s="87">
        <v>4306956</v>
      </c>
      <c r="S30" s="88"/>
      <c r="T30" s="87">
        <v>8754226</v>
      </c>
      <c r="U30" s="87">
        <v>4323775</v>
      </c>
      <c r="V30" s="87">
        <v>4430451</v>
      </c>
      <c r="W30" s="87">
        <v>3024000</v>
      </c>
      <c r="X30" s="87">
        <v>4653</v>
      </c>
    </row>
    <row r="31" spans="1:24" ht="18.899999999999999" customHeight="1">
      <c r="A31" s="85" t="s">
        <v>753</v>
      </c>
      <c r="B31" s="86">
        <v>1813.63</v>
      </c>
      <c r="C31" s="86"/>
      <c r="D31" s="89" t="s">
        <v>24</v>
      </c>
      <c r="E31" s="89" t="s">
        <v>24</v>
      </c>
      <c r="F31" s="89" t="s">
        <v>24</v>
      </c>
      <c r="G31" s="88"/>
      <c r="H31" s="87">
        <v>4450082</v>
      </c>
      <c r="I31" s="87">
        <v>2324943</v>
      </c>
      <c r="J31" s="87">
        <v>2125139</v>
      </c>
      <c r="K31" s="87"/>
      <c r="L31" s="87">
        <v>928419</v>
      </c>
      <c r="M31" s="87">
        <v>2453.6879076768687</v>
      </c>
      <c r="N31" s="85" t="s">
        <v>608</v>
      </c>
      <c r="O31" s="86">
        <v>1882.41</v>
      </c>
      <c r="P31" s="87">
        <v>8564168</v>
      </c>
      <c r="Q31" s="87">
        <v>4250281</v>
      </c>
      <c r="R31" s="87">
        <v>4313887</v>
      </c>
      <c r="S31" s="88"/>
      <c r="T31" s="87">
        <v>8751277</v>
      </c>
      <c r="U31" s="87">
        <v>4319435</v>
      </c>
      <c r="V31" s="87">
        <v>4431842</v>
      </c>
      <c r="W31" s="87">
        <v>3057142</v>
      </c>
      <c r="X31" s="87">
        <v>4649</v>
      </c>
    </row>
    <row r="32" spans="1:24" ht="18.899999999999999" customHeight="1">
      <c r="A32" s="85" t="s">
        <v>754</v>
      </c>
      <c r="B32" s="86">
        <v>1813.63</v>
      </c>
      <c r="C32" s="86"/>
      <c r="D32" s="89" t="s">
        <v>24</v>
      </c>
      <c r="E32" s="89" t="s">
        <v>24</v>
      </c>
      <c r="F32" s="89" t="s">
        <v>24</v>
      </c>
      <c r="G32" s="88"/>
      <c r="H32" s="87">
        <v>4607751</v>
      </c>
      <c r="I32" s="87">
        <v>2408006</v>
      </c>
      <c r="J32" s="87">
        <v>2199745</v>
      </c>
      <c r="K32" s="87"/>
      <c r="L32" s="87">
        <v>960822</v>
      </c>
      <c r="M32" s="87">
        <v>2540.6235009345896</v>
      </c>
      <c r="N32" s="85" t="s">
        <v>26</v>
      </c>
      <c r="O32" s="86">
        <v>1883.84</v>
      </c>
      <c r="P32" s="87">
        <v>8557512</v>
      </c>
      <c r="Q32" s="87">
        <v>4243766</v>
      </c>
      <c r="R32" s="87">
        <v>4313746</v>
      </c>
      <c r="S32" s="88" t="s">
        <v>20</v>
      </c>
      <c r="T32" s="87">
        <v>8734516</v>
      </c>
      <c r="U32" s="87">
        <v>4308184</v>
      </c>
      <c r="V32" s="87">
        <v>4426332</v>
      </c>
      <c r="W32" s="87">
        <v>3091912</v>
      </c>
      <c r="X32" s="87">
        <v>4637</v>
      </c>
    </row>
    <row r="33" spans="1:24" ht="18.899999999999999" customHeight="1">
      <c r="A33" s="85" t="s">
        <v>755</v>
      </c>
      <c r="B33" s="86">
        <v>1813.63</v>
      </c>
      <c r="C33" s="86"/>
      <c r="D33" s="89" t="s">
        <v>24</v>
      </c>
      <c r="E33" s="89" t="s">
        <v>24</v>
      </c>
      <c r="F33" s="89" t="s">
        <v>24</v>
      </c>
      <c r="G33" s="88"/>
      <c r="H33" s="87">
        <v>4758811</v>
      </c>
      <c r="I33" s="87">
        <v>2487176</v>
      </c>
      <c r="J33" s="87">
        <v>2271635</v>
      </c>
      <c r="K33" s="87"/>
      <c r="L33" s="87">
        <v>994789</v>
      </c>
      <c r="M33" s="87">
        <v>2623.9150212557133</v>
      </c>
      <c r="N33" s="85" t="s">
        <v>27</v>
      </c>
      <c r="O33" s="86">
        <v>1886.49</v>
      </c>
      <c r="P33" s="87">
        <v>8548084</v>
      </c>
      <c r="Q33" s="87">
        <v>4231873</v>
      </c>
      <c r="R33" s="87">
        <v>4316211</v>
      </c>
      <c r="S33" s="88"/>
      <c r="T33" s="87">
        <v>8729138</v>
      </c>
      <c r="U33" s="87">
        <v>4301068</v>
      </c>
      <c r="V33" s="87">
        <v>4428070</v>
      </c>
      <c r="W33" s="87">
        <v>3126503</v>
      </c>
      <c r="X33" s="87">
        <v>4627</v>
      </c>
    </row>
    <row r="34" spans="1:24" ht="18.899999999999999" customHeight="1">
      <c r="A34" s="85" t="s">
        <v>756</v>
      </c>
      <c r="B34" s="86">
        <v>1813.63</v>
      </c>
      <c r="C34" s="86"/>
      <c r="D34" s="87" t="s">
        <v>24</v>
      </c>
      <c r="E34" s="87" t="s">
        <v>24</v>
      </c>
      <c r="F34" s="87" t="s">
        <v>24</v>
      </c>
      <c r="G34" s="88"/>
      <c r="H34" s="87">
        <v>4874847</v>
      </c>
      <c r="I34" s="87">
        <v>2548861</v>
      </c>
      <c r="J34" s="87">
        <v>2325986</v>
      </c>
      <c r="K34" s="87"/>
      <c r="L34" s="87">
        <v>1039422</v>
      </c>
      <c r="M34" s="87">
        <v>2687.8949951202835</v>
      </c>
      <c r="N34" s="85" t="s">
        <v>28</v>
      </c>
      <c r="O34" s="86">
        <v>1890.25</v>
      </c>
      <c r="P34" s="87">
        <v>8552322</v>
      </c>
      <c r="Q34" s="87">
        <v>4225800</v>
      </c>
      <c r="R34" s="87">
        <v>4326522</v>
      </c>
      <c r="S34" s="88"/>
      <c r="T34" s="87">
        <v>8723609</v>
      </c>
      <c r="U34" s="87">
        <v>4293877</v>
      </c>
      <c r="V34" s="87">
        <v>4429732</v>
      </c>
      <c r="W34" s="87">
        <v>3162901</v>
      </c>
      <c r="X34" s="87">
        <v>4615</v>
      </c>
    </row>
    <row r="35" spans="1:24" ht="18.899999999999999" customHeight="1">
      <c r="A35" s="85" t="s">
        <v>757</v>
      </c>
      <c r="B35" s="86">
        <v>1813.63</v>
      </c>
      <c r="C35" s="661"/>
      <c r="D35" s="89">
        <v>2949422</v>
      </c>
      <c r="E35" s="89">
        <v>1498385</v>
      </c>
      <c r="F35" s="89">
        <v>1451037</v>
      </c>
      <c r="G35" s="88" t="s">
        <v>20</v>
      </c>
      <c r="H35" s="87">
        <v>4792966</v>
      </c>
      <c r="I35" s="87">
        <v>2460574</v>
      </c>
      <c r="J35" s="87">
        <v>2332392</v>
      </c>
      <c r="K35" s="662"/>
      <c r="L35" s="87">
        <v>1046435</v>
      </c>
      <c r="M35" s="87">
        <v>2642.747418161367</v>
      </c>
      <c r="N35" s="85" t="s">
        <v>29</v>
      </c>
      <c r="O35" s="86">
        <v>1890.79</v>
      </c>
      <c r="P35" s="87">
        <v>8548835</v>
      </c>
      <c r="Q35" s="87">
        <v>4221617</v>
      </c>
      <c r="R35" s="87">
        <v>4327218</v>
      </c>
      <c r="S35" s="88"/>
      <c r="T35" s="87">
        <v>8717659</v>
      </c>
      <c r="U35" s="87">
        <v>4289439</v>
      </c>
      <c r="V35" s="87">
        <v>4428220</v>
      </c>
      <c r="W35" s="87">
        <v>3196094</v>
      </c>
      <c r="X35" s="87">
        <v>4611</v>
      </c>
    </row>
    <row r="36" spans="1:24" ht="18.899999999999999" customHeight="1">
      <c r="A36" s="85" t="s">
        <v>758</v>
      </c>
      <c r="B36" s="86">
        <v>1813.63</v>
      </c>
      <c r="C36" s="86"/>
      <c r="D36" s="89" t="s">
        <v>24</v>
      </c>
      <c r="E36" s="89" t="s">
        <v>24</v>
      </c>
      <c r="F36" s="89" t="s">
        <v>24</v>
      </c>
      <c r="G36" s="88"/>
      <c r="H36" s="87">
        <v>4819988</v>
      </c>
      <c r="I36" s="87">
        <v>2415691</v>
      </c>
      <c r="J36" s="87">
        <v>2404297</v>
      </c>
      <c r="K36" s="87"/>
      <c r="L36" s="87">
        <v>1073989</v>
      </c>
      <c r="M36" s="87">
        <v>2657.6468188108929</v>
      </c>
      <c r="N36" s="85" t="s">
        <v>30</v>
      </c>
      <c r="O36" s="86">
        <v>1891.63</v>
      </c>
      <c r="P36" s="87">
        <v>8542624</v>
      </c>
      <c r="Q36" s="87">
        <v>4215549</v>
      </c>
      <c r="R36" s="87">
        <v>4327075</v>
      </c>
      <c r="S36" s="88"/>
      <c r="T36" s="87">
        <v>8714763</v>
      </c>
      <c r="U36" s="87">
        <v>4284454</v>
      </c>
      <c r="V36" s="87">
        <v>4430309</v>
      </c>
      <c r="W36" s="87">
        <v>3230307</v>
      </c>
      <c r="X36" s="87">
        <v>4607</v>
      </c>
    </row>
    <row r="37" spans="1:24" ht="18.899999999999999" customHeight="1">
      <c r="A37" s="85" t="s">
        <v>759</v>
      </c>
      <c r="B37" s="86">
        <v>1813.63</v>
      </c>
      <c r="C37" s="86"/>
      <c r="D37" s="89" t="s">
        <v>24</v>
      </c>
      <c r="E37" s="89" t="s">
        <v>24</v>
      </c>
      <c r="F37" s="89" t="s">
        <v>24</v>
      </c>
      <c r="G37" s="88"/>
      <c r="H37" s="87">
        <v>4731958</v>
      </c>
      <c r="I37" s="87">
        <v>2328341</v>
      </c>
      <c r="J37" s="87">
        <v>2403617</v>
      </c>
      <c r="K37" s="87"/>
      <c r="L37" s="87">
        <v>1076383</v>
      </c>
      <c r="M37" s="87">
        <v>2609.10880389054</v>
      </c>
      <c r="N37" s="85" t="s">
        <v>21</v>
      </c>
      <c r="O37" s="86">
        <v>1892.06</v>
      </c>
      <c r="P37" s="87">
        <v>8564702</v>
      </c>
      <c r="Q37" s="87">
        <v>4224456</v>
      </c>
      <c r="R37" s="87">
        <v>4340246</v>
      </c>
      <c r="S37" s="88" t="s">
        <v>20</v>
      </c>
      <c r="T37" s="87">
        <v>8797268</v>
      </c>
      <c r="U37" s="87">
        <v>4321575</v>
      </c>
      <c r="V37" s="87">
        <v>4475693</v>
      </c>
      <c r="W37" s="87">
        <v>3300335</v>
      </c>
      <c r="X37" s="87">
        <v>4650</v>
      </c>
    </row>
    <row r="38" spans="1:24" ht="18.899999999999999" customHeight="1">
      <c r="A38" s="85" t="s">
        <v>760</v>
      </c>
      <c r="B38" s="86">
        <v>1813.63</v>
      </c>
      <c r="C38" s="86"/>
      <c r="D38" s="89" t="s">
        <v>24</v>
      </c>
      <c r="E38" s="89" t="s">
        <v>24</v>
      </c>
      <c r="F38" s="89" t="s">
        <v>24</v>
      </c>
      <c r="G38" s="88"/>
      <c r="H38" s="87">
        <v>4632365</v>
      </c>
      <c r="I38" s="87">
        <v>2251481</v>
      </c>
      <c r="J38" s="87">
        <v>2380884</v>
      </c>
      <c r="K38" s="87"/>
      <c r="L38" s="87">
        <v>1073122</v>
      </c>
      <c r="M38" s="87">
        <v>2554.1951776271894</v>
      </c>
      <c r="N38" s="85" t="s">
        <v>22</v>
      </c>
      <c r="O38" s="86">
        <v>1892.68</v>
      </c>
      <c r="P38" s="87">
        <v>8592991</v>
      </c>
      <c r="Q38" s="87">
        <v>4237232</v>
      </c>
      <c r="R38" s="87">
        <v>4355759</v>
      </c>
      <c r="S38" s="88"/>
      <c r="T38" s="87">
        <v>8807752</v>
      </c>
      <c r="U38" s="87">
        <v>4324601</v>
      </c>
      <c r="V38" s="87">
        <v>4483151</v>
      </c>
      <c r="W38" s="87">
        <v>3339462</v>
      </c>
      <c r="X38" s="87">
        <v>4654</v>
      </c>
    </row>
    <row r="39" spans="1:24" ht="18.899999999999999" customHeight="1">
      <c r="A39" s="85" t="s">
        <v>761</v>
      </c>
      <c r="B39" s="86">
        <v>1813.63</v>
      </c>
      <c r="C39" s="86"/>
      <c r="D39" s="87" t="s">
        <v>24</v>
      </c>
      <c r="E39" s="87" t="s">
        <v>24</v>
      </c>
      <c r="F39" s="87" t="s">
        <v>24</v>
      </c>
      <c r="G39" s="88"/>
      <c r="H39" s="87">
        <v>4412953</v>
      </c>
      <c r="I39" s="87">
        <v>2094842</v>
      </c>
      <c r="J39" s="87">
        <v>2318111</v>
      </c>
      <c r="K39" s="87"/>
      <c r="L39" s="87">
        <v>1032085</v>
      </c>
      <c r="M39" s="87">
        <v>2433.2157055187663</v>
      </c>
      <c r="N39" s="85" t="s">
        <v>23</v>
      </c>
      <c r="O39" s="86">
        <v>1892.76</v>
      </c>
      <c r="P39" s="87">
        <v>8607475</v>
      </c>
      <c r="Q39" s="87">
        <v>4242626</v>
      </c>
      <c r="R39" s="87">
        <v>4364849</v>
      </c>
      <c r="S39" s="88"/>
      <c r="T39" s="87">
        <v>8809643</v>
      </c>
      <c r="U39" s="87">
        <v>4321668</v>
      </c>
      <c r="V39" s="87">
        <v>4487975</v>
      </c>
      <c r="W39" s="87">
        <v>3377121</v>
      </c>
      <c r="X39" s="87">
        <v>4654.3898856599999</v>
      </c>
    </row>
    <row r="40" spans="1:24" ht="18.899999999999999" customHeight="1">
      <c r="A40" s="85" t="s">
        <v>762</v>
      </c>
      <c r="B40" s="86">
        <v>1813.63</v>
      </c>
      <c r="C40" s="86"/>
      <c r="D40" s="89" t="s">
        <v>24</v>
      </c>
      <c r="E40" s="89" t="s">
        <v>24</v>
      </c>
      <c r="F40" s="89" t="s">
        <v>24</v>
      </c>
      <c r="G40" s="88"/>
      <c r="H40" s="87">
        <v>2800958</v>
      </c>
      <c r="I40" s="87">
        <v>1353776</v>
      </c>
      <c r="J40" s="87">
        <v>1447182</v>
      </c>
      <c r="K40" s="87"/>
      <c r="L40" s="87">
        <v>688885</v>
      </c>
      <c r="M40" s="87">
        <v>1544.393288598005</v>
      </c>
      <c r="N40" s="85" t="s">
        <v>806</v>
      </c>
      <c r="O40" s="86">
        <v>1892.76</v>
      </c>
      <c r="P40" s="87">
        <v>8616279</v>
      </c>
      <c r="Q40" s="87">
        <v>4243066</v>
      </c>
      <c r="R40" s="87">
        <v>4373213</v>
      </c>
      <c r="S40" s="88"/>
      <c r="T40" s="87">
        <v>8812100</v>
      </c>
      <c r="U40" s="87">
        <v>4318456</v>
      </c>
      <c r="V40" s="87">
        <v>4493644</v>
      </c>
      <c r="W40" s="87">
        <v>3416185</v>
      </c>
      <c r="X40" s="87">
        <v>4655.6879900200001</v>
      </c>
    </row>
    <row r="41" spans="1:24" ht="18.899999999999999" customHeight="1">
      <c r="A41" s="85" t="s">
        <v>763</v>
      </c>
      <c r="B41" s="86">
        <v>1813.63</v>
      </c>
      <c r="C41" s="86"/>
      <c r="D41" s="89" t="s">
        <v>24</v>
      </c>
      <c r="E41" s="89" t="s">
        <v>24</v>
      </c>
      <c r="F41" s="89" t="s">
        <v>24</v>
      </c>
      <c r="G41" s="88"/>
      <c r="H41" s="87">
        <v>2976140</v>
      </c>
      <c r="I41" s="87">
        <v>1443286</v>
      </c>
      <c r="J41" s="87">
        <v>1532854</v>
      </c>
      <c r="K41" s="87"/>
      <c r="L41" s="87">
        <v>731921</v>
      </c>
      <c r="M41" s="87">
        <v>1640.9852064643835</v>
      </c>
      <c r="N41" s="85" t="s">
        <v>807</v>
      </c>
      <c r="O41" s="86">
        <v>1892.76</v>
      </c>
      <c r="P41" s="87">
        <v>8624045</v>
      </c>
      <c r="Q41" s="87">
        <v>4241852</v>
      </c>
      <c r="R41" s="87">
        <v>4382193</v>
      </c>
      <c r="S41" s="88"/>
      <c r="T41" s="87">
        <v>8809128</v>
      </c>
      <c r="U41" s="87">
        <v>4311792</v>
      </c>
      <c r="V41" s="87">
        <v>4497336</v>
      </c>
      <c r="W41" s="87">
        <v>3451641</v>
      </c>
      <c r="X41" s="87">
        <v>4654.1177962299998</v>
      </c>
    </row>
    <row r="42" spans="1:24" ht="18.899999999999999" customHeight="1">
      <c r="A42" s="85" t="s">
        <v>764</v>
      </c>
      <c r="B42" s="86">
        <v>1813.63</v>
      </c>
      <c r="C42" s="86"/>
      <c r="D42" s="89" t="s">
        <v>24</v>
      </c>
      <c r="E42" s="89" t="s">
        <v>24</v>
      </c>
      <c r="F42" s="89" t="s">
        <v>24</v>
      </c>
      <c r="G42" s="88" t="s">
        <v>20</v>
      </c>
      <c r="H42" s="87">
        <v>3334659</v>
      </c>
      <c r="I42" s="87">
        <v>1646888</v>
      </c>
      <c r="J42" s="87">
        <v>1687771</v>
      </c>
      <c r="K42" s="87"/>
      <c r="L42" s="87">
        <v>809696</v>
      </c>
      <c r="M42" s="87">
        <v>1838.6655492024281</v>
      </c>
      <c r="N42" s="85" t="s">
        <v>808</v>
      </c>
      <c r="O42" s="86">
        <v>1892.86</v>
      </c>
      <c r="P42" s="87">
        <v>8626766</v>
      </c>
      <c r="Q42" s="87">
        <v>4237819</v>
      </c>
      <c r="R42" s="87">
        <v>4388947</v>
      </c>
      <c r="S42" s="88" t="s">
        <v>20</v>
      </c>
      <c r="T42" s="87">
        <v>8805081</v>
      </c>
      <c r="U42" s="87">
        <v>4304059</v>
      </c>
      <c r="V42" s="87">
        <v>4501022</v>
      </c>
      <c r="W42" s="87">
        <v>3485910</v>
      </c>
      <c r="X42" s="87">
        <v>4651.7338841700002</v>
      </c>
    </row>
    <row r="43" spans="1:24" ht="18.899999999999999" customHeight="1">
      <c r="A43" s="85" t="s">
        <v>765</v>
      </c>
      <c r="B43" s="86">
        <v>1813.63</v>
      </c>
      <c r="C43" s="86"/>
      <c r="D43" s="89" t="s">
        <v>24</v>
      </c>
      <c r="E43" s="89" t="s">
        <v>24</v>
      </c>
      <c r="F43" s="89" t="s">
        <v>24</v>
      </c>
      <c r="G43" s="88"/>
      <c r="H43" s="87">
        <v>3515225</v>
      </c>
      <c r="I43" s="87">
        <v>1740604</v>
      </c>
      <c r="J43" s="87">
        <v>1774621</v>
      </c>
      <c r="K43" s="87"/>
      <c r="L43" s="87">
        <v>838291</v>
      </c>
      <c r="M43" s="87">
        <v>1938.2260990389439</v>
      </c>
      <c r="N43" s="85" t="s">
        <v>809</v>
      </c>
      <c r="O43" s="86">
        <v>1893.18</v>
      </c>
      <c r="P43" s="87">
        <v>8628601</v>
      </c>
      <c r="Q43" s="87">
        <v>4233511</v>
      </c>
      <c r="R43" s="87">
        <v>4395090</v>
      </c>
      <c r="S43" s="88"/>
      <c r="T43" s="87">
        <v>8810547</v>
      </c>
      <c r="U43" s="87">
        <v>4300579</v>
      </c>
      <c r="V43" s="87">
        <v>4509968</v>
      </c>
      <c r="W43" s="87">
        <v>3523292</v>
      </c>
      <c r="X43" s="87">
        <v>4654</v>
      </c>
    </row>
    <row r="44" spans="1:24" ht="18.899999999999999" customHeight="1">
      <c r="A44" s="85" t="s">
        <v>766</v>
      </c>
      <c r="B44" s="86">
        <v>1813.63</v>
      </c>
      <c r="C44" s="86"/>
      <c r="D44" s="87" t="s">
        <v>24</v>
      </c>
      <c r="E44" s="87" t="s">
        <v>24</v>
      </c>
      <c r="F44" s="87" t="s">
        <v>24</v>
      </c>
      <c r="G44" s="88"/>
      <c r="H44" s="87">
        <v>3730800</v>
      </c>
      <c r="I44" s="87">
        <v>1803600</v>
      </c>
      <c r="J44" s="87">
        <v>1927200</v>
      </c>
      <c r="K44" s="87"/>
      <c r="L44" s="87">
        <v>881900</v>
      </c>
      <c r="M44" s="87">
        <v>2057.089924626302</v>
      </c>
      <c r="N44" s="85" t="s">
        <v>810</v>
      </c>
      <c r="O44" s="86">
        <v>1893.59</v>
      </c>
      <c r="P44" s="87">
        <v>8636217</v>
      </c>
      <c r="Q44" s="87">
        <v>4232750</v>
      </c>
      <c r="R44" s="87">
        <v>4403467</v>
      </c>
      <c r="S44" s="88"/>
      <c r="T44" s="87">
        <v>8813616</v>
      </c>
      <c r="U44" s="87">
        <v>4296291</v>
      </c>
      <c r="V44" s="87">
        <v>4517325</v>
      </c>
      <c r="W44" s="87">
        <v>3557633</v>
      </c>
      <c r="X44" s="87">
        <v>4654</v>
      </c>
    </row>
    <row r="45" spans="1:24" ht="18.899999999999999" customHeight="1">
      <c r="A45" s="85" t="s">
        <v>767</v>
      </c>
      <c r="B45" s="86">
        <v>1814.63</v>
      </c>
      <c r="C45" s="86"/>
      <c r="D45" s="89">
        <v>2588805</v>
      </c>
      <c r="E45" s="89">
        <v>1286837</v>
      </c>
      <c r="F45" s="89">
        <v>1301968</v>
      </c>
      <c r="G45" s="88" t="s">
        <v>20</v>
      </c>
      <c r="H45" s="87">
        <v>3857047</v>
      </c>
      <c r="I45" s="87">
        <v>1899745</v>
      </c>
      <c r="J45" s="87">
        <v>1957302</v>
      </c>
      <c r="K45" s="87"/>
      <c r="L45" s="87">
        <v>881536</v>
      </c>
      <c r="M45" s="87">
        <v>2125.5280690829536</v>
      </c>
      <c r="N45" s="85" t="s">
        <v>811</v>
      </c>
      <c r="O45" s="86">
        <v>1893.73</v>
      </c>
      <c r="P45" s="87">
        <v>8643677</v>
      </c>
      <c r="Q45" s="87">
        <v>4231157</v>
      </c>
      <c r="R45" s="87">
        <v>4412520</v>
      </c>
      <c r="S45" s="88"/>
      <c r="T45" s="87">
        <v>8815559</v>
      </c>
      <c r="U45" s="87">
        <v>4291082</v>
      </c>
      <c r="V45" s="87">
        <v>4524477</v>
      </c>
      <c r="W45" s="87">
        <v>3591137</v>
      </c>
      <c r="X45" s="87">
        <v>4655</v>
      </c>
    </row>
    <row r="46" spans="1:24" ht="18.899999999999999" customHeight="1">
      <c r="A46" s="85" t="s">
        <v>768</v>
      </c>
      <c r="B46" s="86">
        <v>1814.63</v>
      </c>
      <c r="C46" s="86"/>
      <c r="D46" s="89" t="s">
        <v>24</v>
      </c>
      <c r="E46" s="89" t="s">
        <v>24</v>
      </c>
      <c r="F46" s="89" t="s">
        <v>24</v>
      </c>
      <c r="G46" s="88"/>
      <c r="H46" s="87">
        <v>4073462</v>
      </c>
      <c r="I46" s="87">
        <v>2009439</v>
      </c>
      <c r="J46" s="87">
        <v>2064023</v>
      </c>
      <c r="K46" s="87"/>
      <c r="L46" s="87">
        <v>933162</v>
      </c>
      <c r="M46" s="87">
        <v>2244.78929588952</v>
      </c>
      <c r="N46" s="85" t="s">
        <v>812</v>
      </c>
      <c r="O46" s="86">
        <v>1893.76</v>
      </c>
      <c r="P46" s="87">
        <v>8651977</v>
      </c>
      <c r="Q46" s="87">
        <v>4230586</v>
      </c>
      <c r="R46" s="87">
        <v>4421391</v>
      </c>
      <c r="S46" s="90"/>
      <c r="T46" s="87">
        <v>8818874</v>
      </c>
      <c r="U46" s="87">
        <v>4286757</v>
      </c>
      <c r="V46" s="87">
        <v>4532117</v>
      </c>
      <c r="W46" s="87">
        <v>3624293</v>
      </c>
      <c r="X46" s="87">
        <v>4657</v>
      </c>
    </row>
    <row r="47" spans="1:24" ht="18.899999999999999" customHeight="1">
      <c r="A47" s="85" t="s">
        <v>769</v>
      </c>
      <c r="B47" s="86">
        <v>1814.63</v>
      </c>
      <c r="C47" s="86"/>
      <c r="D47" s="89">
        <v>4071465</v>
      </c>
      <c r="E47" s="89">
        <v>2004907</v>
      </c>
      <c r="F47" s="89">
        <v>2066558</v>
      </c>
      <c r="G47" s="88"/>
      <c r="H47" s="87">
        <v>4181213</v>
      </c>
      <c r="I47" s="87">
        <v>2065521</v>
      </c>
      <c r="J47" s="87">
        <v>2115692</v>
      </c>
      <c r="K47" s="87"/>
      <c r="L47" s="87">
        <v>948588</v>
      </c>
      <c r="M47" s="87">
        <v>2304.1683428577726</v>
      </c>
      <c r="N47" s="85" t="s">
        <v>813</v>
      </c>
      <c r="O47" s="86">
        <v>1894.31</v>
      </c>
      <c r="P47" s="87">
        <v>8651301</v>
      </c>
      <c r="Q47" s="87">
        <v>4224272</v>
      </c>
      <c r="R47" s="87">
        <v>4427029</v>
      </c>
      <c r="S47" s="90" t="s">
        <v>20</v>
      </c>
      <c r="T47" s="87">
        <v>8817166</v>
      </c>
      <c r="U47" s="87">
        <v>4280622</v>
      </c>
      <c r="V47" s="87">
        <v>4536544</v>
      </c>
      <c r="W47" s="87">
        <v>3654293</v>
      </c>
      <c r="X47" s="87">
        <v>4655</v>
      </c>
    </row>
    <row r="48" spans="1:24" ht="18.899999999999999" customHeight="1">
      <c r="A48" s="85" t="s">
        <v>770</v>
      </c>
      <c r="B48" s="86">
        <v>1814.63</v>
      </c>
      <c r="C48" s="86"/>
      <c r="D48" s="89">
        <v>4257409</v>
      </c>
      <c r="E48" s="89">
        <v>2096380</v>
      </c>
      <c r="F48" s="89">
        <v>2161029</v>
      </c>
      <c r="G48" s="88"/>
      <c r="H48" s="87">
        <v>4387735</v>
      </c>
      <c r="I48" s="87">
        <v>2173385</v>
      </c>
      <c r="J48" s="87">
        <v>2214350</v>
      </c>
      <c r="K48" s="87"/>
      <c r="L48" s="87">
        <v>1002172</v>
      </c>
      <c r="M48" s="87">
        <v>2417.9777695728603</v>
      </c>
      <c r="N48" s="85" t="s">
        <v>814</v>
      </c>
      <c r="O48" s="91">
        <v>1896.83</v>
      </c>
      <c r="P48" s="87">
        <v>8663719</v>
      </c>
      <c r="Q48" s="87">
        <v>4226519</v>
      </c>
      <c r="R48" s="87">
        <v>4437200</v>
      </c>
      <c r="S48" s="90"/>
      <c r="T48" s="87">
        <v>8827544</v>
      </c>
      <c r="U48" s="87">
        <v>4280015</v>
      </c>
      <c r="V48" s="87">
        <v>4547529</v>
      </c>
      <c r="W48" s="87">
        <v>3696348</v>
      </c>
      <c r="X48" s="87">
        <v>4654</v>
      </c>
    </row>
    <row r="49" spans="1:24" ht="18.899999999999999" customHeight="1">
      <c r="A49" s="85" t="s">
        <v>771</v>
      </c>
      <c r="B49" s="86">
        <v>1814.63</v>
      </c>
      <c r="C49" s="86"/>
      <c r="D49" s="87">
        <v>4477336</v>
      </c>
      <c r="E49" s="87">
        <v>2202368</v>
      </c>
      <c r="F49" s="87">
        <v>2274968</v>
      </c>
      <c r="G49" s="88"/>
      <c r="H49" s="87">
        <v>4509298</v>
      </c>
      <c r="I49" s="87">
        <v>2235206</v>
      </c>
      <c r="J49" s="87">
        <v>2274092</v>
      </c>
      <c r="K49" s="87"/>
      <c r="L49" s="87">
        <v>1049980</v>
      </c>
      <c r="M49" s="87">
        <v>2484.9682855458136</v>
      </c>
      <c r="N49" s="85" t="s">
        <v>815</v>
      </c>
      <c r="O49" s="91">
        <v>1897.72</v>
      </c>
      <c r="P49" s="89">
        <v>8665105</v>
      </c>
      <c r="Q49" s="89">
        <v>4221515</v>
      </c>
      <c r="R49" s="89">
        <v>4443590</v>
      </c>
      <c r="S49" s="90"/>
      <c r="T49" s="89">
        <v>8839019</v>
      </c>
      <c r="U49" s="89">
        <v>4282081</v>
      </c>
      <c r="V49" s="89">
        <v>4556938</v>
      </c>
      <c r="W49" s="89">
        <v>3731789</v>
      </c>
      <c r="X49" s="89">
        <v>4658</v>
      </c>
    </row>
    <row r="50" spans="1:24" ht="18.899999999999999" customHeight="1">
      <c r="A50" s="85" t="s">
        <v>772</v>
      </c>
      <c r="B50" s="86">
        <v>1809.93</v>
      </c>
      <c r="C50" s="86"/>
      <c r="D50" s="89">
        <v>4585457</v>
      </c>
      <c r="E50" s="89">
        <v>2273987</v>
      </c>
      <c r="F50" s="89">
        <v>2311470</v>
      </c>
      <c r="G50" s="88" t="s">
        <v>20</v>
      </c>
      <c r="H50" s="87">
        <v>4618308</v>
      </c>
      <c r="I50" s="87">
        <v>2290170</v>
      </c>
      <c r="J50" s="87">
        <v>2328138</v>
      </c>
      <c r="K50" s="87"/>
      <c r="L50" s="87">
        <v>1023248</v>
      </c>
      <c r="M50" s="87">
        <v>2551.6500638146226</v>
      </c>
      <c r="N50" s="85" t="s">
        <v>816</v>
      </c>
      <c r="O50" s="92">
        <v>1897.85</v>
      </c>
      <c r="P50" s="89">
        <v>8670302</v>
      </c>
      <c r="Q50" s="89">
        <v>4219619</v>
      </c>
      <c r="R50" s="89">
        <v>4450683</v>
      </c>
      <c r="S50" s="88"/>
      <c r="T50" s="89">
        <v>8849693</v>
      </c>
      <c r="U50" s="89">
        <v>4283712</v>
      </c>
      <c r="V50" s="89">
        <v>4565981</v>
      </c>
      <c r="W50" s="89">
        <v>3770279</v>
      </c>
      <c r="X50" s="89">
        <v>4661</v>
      </c>
    </row>
    <row r="51" spans="1:24" ht="18.899999999999999" customHeight="1">
      <c r="A51" s="85" t="s">
        <v>773</v>
      </c>
      <c r="B51" s="86">
        <v>1809.93</v>
      </c>
      <c r="C51" s="86"/>
      <c r="D51" s="89">
        <v>4662823</v>
      </c>
      <c r="E51" s="89">
        <v>2307428</v>
      </c>
      <c r="F51" s="89">
        <v>2355395</v>
      </c>
      <c r="G51" s="88"/>
      <c r="H51" s="87">
        <v>4762935</v>
      </c>
      <c r="I51" s="87">
        <v>2362020</v>
      </c>
      <c r="J51" s="87">
        <v>2400915</v>
      </c>
      <c r="K51" s="87"/>
      <c r="L51" s="87">
        <v>1044699</v>
      </c>
      <c r="M51" s="87">
        <v>2632</v>
      </c>
      <c r="N51" s="85" t="s">
        <v>817</v>
      </c>
      <c r="O51" s="92">
        <v>1898.01</v>
      </c>
      <c r="P51" s="89">
        <v>8676622</v>
      </c>
      <c r="Q51" s="89">
        <v>4219995</v>
      </c>
      <c r="R51" s="89">
        <v>4456627</v>
      </c>
      <c r="S51" s="90"/>
      <c r="T51" s="89">
        <v>8861602</v>
      </c>
      <c r="U51" s="89">
        <v>4287074</v>
      </c>
      <c r="V51" s="89">
        <v>4574528</v>
      </c>
      <c r="W51" s="89">
        <v>3805144</v>
      </c>
      <c r="X51" s="89">
        <v>4669</v>
      </c>
    </row>
    <row r="52" spans="1:24" ht="18.899999999999999" customHeight="1">
      <c r="A52" s="85" t="s">
        <v>774</v>
      </c>
      <c r="B52" s="86">
        <v>1809.93</v>
      </c>
      <c r="C52" s="86"/>
      <c r="D52" s="89">
        <v>4799989</v>
      </c>
      <c r="E52" s="89">
        <v>2384951</v>
      </c>
      <c r="F52" s="89">
        <v>2415038</v>
      </c>
      <c r="G52" s="88"/>
      <c r="H52" s="87">
        <v>4939076</v>
      </c>
      <c r="I52" s="87">
        <v>2457004</v>
      </c>
      <c r="J52" s="87">
        <v>2482072</v>
      </c>
      <c r="K52" s="87"/>
      <c r="L52" s="87">
        <v>1083977</v>
      </c>
      <c r="M52" s="87">
        <v>2729</v>
      </c>
      <c r="N52" s="85" t="s">
        <v>818</v>
      </c>
      <c r="O52" s="92">
        <v>1898.47</v>
      </c>
      <c r="P52" s="89">
        <v>8683035</v>
      </c>
      <c r="Q52" s="89">
        <v>4221854</v>
      </c>
      <c r="R52" s="89">
        <v>4461181</v>
      </c>
      <c r="S52" s="90" t="s">
        <v>20</v>
      </c>
      <c r="T52" s="89">
        <v>8865245</v>
      </c>
      <c r="U52" s="89">
        <v>4285566</v>
      </c>
      <c r="V52" s="89">
        <v>4579679</v>
      </c>
      <c r="W52" s="89">
        <v>3832386</v>
      </c>
      <c r="X52" s="89">
        <v>4670</v>
      </c>
    </row>
    <row r="53" spans="1:24" ht="18.899999999999999" customHeight="1">
      <c r="A53" s="85" t="s">
        <v>775</v>
      </c>
      <c r="B53" s="86">
        <v>1831.47</v>
      </c>
      <c r="C53" s="86"/>
      <c r="D53" s="89">
        <v>4963168</v>
      </c>
      <c r="E53" s="89">
        <v>2493494</v>
      </c>
      <c r="F53" s="89">
        <v>2469674</v>
      </c>
      <c r="G53" s="88"/>
      <c r="H53" s="87">
        <v>5110108</v>
      </c>
      <c r="I53" s="87">
        <v>2550575</v>
      </c>
      <c r="J53" s="87">
        <v>2559533</v>
      </c>
      <c r="K53" s="87"/>
      <c r="L53" s="87">
        <v>1118651</v>
      </c>
      <c r="M53" s="87">
        <v>2790</v>
      </c>
      <c r="N53" s="85" t="s">
        <v>819</v>
      </c>
      <c r="O53" s="92">
        <v>1899.28</v>
      </c>
      <c r="P53" s="89">
        <v>8681623</v>
      </c>
      <c r="Q53" s="89">
        <v>4218182</v>
      </c>
      <c r="R53" s="89">
        <v>4463441</v>
      </c>
      <c r="S53" s="88"/>
      <c r="T53" s="89">
        <v>8863588</v>
      </c>
      <c r="U53" s="89">
        <v>4281228</v>
      </c>
      <c r="V53" s="89">
        <v>4582360</v>
      </c>
      <c r="W53" s="89">
        <v>3854137</v>
      </c>
      <c r="X53" s="89">
        <v>4666.8147929741799</v>
      </c>
    </row>
    <row r="54" spans="1:24" ht="18.899999999999999" customHeight="1">
      <c r="A54" s="85" t="s">
        <v>776</v>
      </c>
      <c r="B54" s="93">
        <v>1831.47</v>
      </c>
      <c r="C54" s="86"/>
      <c r="D54" s="89">
        <v>5125903</v>
      </c>
      <c r="E54" s="89">
        <v>2585634</v>
      </c>
      <c r="F54" s="89">
        <v>2540269</v>
      </c>
      <c r="G54" s="90"/>
      <c r="H54" s="87">
        <v>5289742</v>
      </c>
      <c r="I54" s="87">
        <v>2646325</v>
      </c>
      <c r="J54" s="87">
        <v>2643417</v>
      </c>
      <c r="K54" s="87"/>
      <c r="L54" s="87">
        <v>1152369</v>
      </c>
      <c r="M54" s="87">
        <v>2888</v>
      </c>
      <c r="N54" s="85" t="s">
        <v>820</v>
      </c>
      <c r="O54" s="92">
        <v>1901.42</v>
      </c>
      <c r="P54" s="89">
        <v>8679933</v>
      </c>
      <c r="Q54" s="89">
        <v>4213507</v>
      </c>
      <c r="R54" s="89">
        <v>4466426</v>
      </c>
      <c r="S54" s="90"/>
      <c r="T54" s="89">
        <v>8859595</v>
      </c>
      <c r="U54" s="89">
        <v>4276017</v>
      </c>
      <c r="V54" s="89">
        <v>4583578</v>
      </c>
      <c r="W54" s="89">
        <v>3863011</v>
      </c>
      <c r="X54" s="89">
        <v>4659.4624017839296</v>
      </c>
    </row>
    <row r="55" spans="1:24" ht="18.899999999999999" customHeight="1">
      <c r="A55" s="85" t="s">
        <v>777</v>
      </c>
      <c r="B55" s="93">
        <v>1831.47</v>
      </c>
      <c r="C55" s="86"/>
      <c r="D55" s="89">
        <v>5311334</v>
      </c>
      <c r="E55" s="89">
        <v>2677135</v>
      </c>
      <c r="F55" s="89">
        <v>2634199</v>
      </c>
      <c r="G55" s="90" t="s">
        <v>20</v>
      </c>
      <c r="H55" s="87">
        <v>5504746</v>
      </c>
      <c r="I55" s="87">
        <v>2766229</v>
      </c>
      <c r="J55" s="87">
        <v>2738517</v>
      </c>
      <c r="K55" s="87"/>
      <c r="L55" s="87">
        <v>1308542</v>
      </c>
      <c r="M55" s="87">
        <v>3006</v>
      </c>
      <c r="N55" s="85" t="s">
        <v>821</v>
      </c>
      <c r="O55" s="92">
        <v>1901.42</v>
      </c>
      <c r="P55" s="89">
        <v>8873698</v>
      </c>
      <c r="Q55" s="89">
        <v>4299966</v>
      </c>
      <c r="R55" s="89">
        <v>4573732</v>
      </c>
      <c r="S55" s="88"/>
      <c r="T55" s="89">
        <v>8854702</v>
      </c>
      <c r="U55" s="89">
        <v>4270339</v>
      </c>
      <c r="V55" s="89">
        <v>4584363</v>
      </c>
      <c r="W55" s="89">
        <v>3882108</v>
      </c>
      <c r="X55" s="89">
        <v>4656.8890618590312</v>
      </c>
    </row>
    <row r="56" spans="1:24" ht="18.899999999999999" customHeight="1">
      <c r="A56" s="85" t="s">
        <v>778</v>
      </c>
      <c r="B56" s="86">
        <v>1831.47</v>
      </c>
      <c r="C56" s="86"/>
      <c r="D56" s="89">
        <v>5508810</v>
      </c>
      <c r="E56" s="89">
        <v>2781000</v>
      </c>
      <c r="F56" s="89">
        <v>2727810</v>
      </c>
      <c r="G56" s="88"/>
      <c r="H56" s="87">
        <v>5721184</v>
      </c>
      <c r="I56" s="87">
        <v>2883999</v>
      </c>
      <c r="J56" s="87">
        <v>2837185</v>
      </c>
      <c r="K56" s="87"/>
      <c r="L56" s="87">
        <v>1382363</v>
      </c>
      <c r="M56" s="87">
        <v>3124</v>
      </c>
      <c r="N56" s="85" t="s">
        <v>822</v>
      </c>
      <c r="O56" s="92">
        <v>1904.99</v>
      </c>
      <c r="P56" s="89">
        <v>8878694</v>
      </c>
      <c r="Q56" s="89">
        <v>4302152</v>
      </c>
      <c r="R56" s="89">
        <v>4576542</v>
      </c>
      <c r="S56" s="88"/>
      <c r="T56" s="89">
        <v>8843160</v>
      </c>
      <c r="U56" s="89">
        <v>4261150</v>
      </c>
      <c r="V56" s="89">
        <v>4582010</v>
      </c>
      <c r="W56" s="89">
        <v>3901093</v>
      </c>
      <c r="X56" s="89">
        <v>4642.103108152799</v>
      </c>
    </row>
    <row r="57" spans="1:24" ht="18.899999999999999" customHeight="1">
      <c r="A57" s="85" t="s">
        <v>779</v>
      </c>
      <c r="B57" s="93">
        <v>1831.47</v>
      </c>
      <c r="C57" s="86"/>
      <c r="D57" s="89">
        <v>5758527</v>
      </c>
      <c r="E57" s="89">
        <v>2920034</v>
      </c>
      <c r="F57" s="89">
        <v>2838493</v>
      </c>
      <c r="G57" s="90"/>
      <c r="H57" s="87">
        <v>5958439</v>
      </c>
      <c r="I57" s="87">
        <v>3010030</v>
      </c>
      <c r="J57" s="87">
        <v>2948409</v>
      </c>
      <c r="K57" s="87"/>
      <c r="L57" s="87">
        <v>1471580</v>
      </c>
      <c r="M57" s="87">
        <v>3253</v>
      </c>
      <c r="N57" s="85" t="s">
        <v>823</v>
      </c>
      <c r="O57" s="92">
        <v>1905.14</v>
      </c>
      <c r="P57" s="89">
        <v>8868870</v>
      </c>
      <c r="Q57" s="89">
        <v>4293467</v>
      </c>
      <c r="R57" s="89">
        <v>4575403</v>
      </c>
      <c r="S57" s="88" t="s">
        <v>20</v>
      </c>
      <c r="T57" s="89">
        <v>8839469</v>
      </c>
      <c r="U57" s="89">
        <v>4256049</v>
      </c>
      <c r="V57" s="89">
        <v>4583420</v>
      </c>
      <c r="W57" s="89">
        <v>3923887</v>
      </c>
      <c r="X57" s="89">
        <v>4639.8002246554061</v>
      </c>
    </row>
    <row r="58" spans="1:24" ht="18.899999999999999" customHeight="1">
      <c r="A58" s="85" t="s">
        <v>780</v>
      </c>
      <c r="B58" s="93">
        <v>1831.47</v>
      </c>
      <c r="C58" s="86"/>
      <c r="D58" s="89">
        <v>5980762</v>
      </c>
      <c r="E58" s="89">
        <v>3053809</v>
      </c>
      <c r="F58" s="89">
        <v>2926953</v>
      </c>
      <c r="G58" s="90"/>
      <c r="H58" s="87">
        <v>6192109</v>
      </c>
      <c r="I58" s="87">
        <v>3129438</v>
      </c>
      <c r="J58" s="89">
        <v>3062671</v>
      </c>
      <c r="K58" s="89"/>
      <c r="L58" s="87">
        <v>1577851</v>
      </c>
      <c r="M58" s="87">
        <v>3381</v>
      </c>
      <c r="N58" s="85" t="s">
        <v>824</v>
      </c>
      <c r="O58" s="92">
        <v>1905.14</v>
      </c>
      <c r="P58" s="89">
        <v>8865502</v>
      </c>
      <c r="Q58" s="89">
        <v>4288494</v>
      </c>
      <c r="R58" s="89">
        <v>4577008</v>
      </c>
      <c r="S58" s="88"/>
      <c r="T58" s="89">
        <v>8841876</v>
      </c>
      <c r="U58" s="89">
        <v>4253416</v>
      </c>
      <c r="V58" s="89">
        <v>4588460</v>
      </c>
      <c r="W58" s="89">
        <v>3964264</v>
      </c>
      <c r="X58" s="89">
        <v>4641</v>
      </c>
    </row>
    <row r="59" spans="1:24" ht="18.899999999999999" customHeight="1">
      <c r="A59" s="85" t="s">
        <v>781</v>
      </c>
      <c r="B59" s="93">
        <v>1831.47</v>
      </c>
      <c r="C59" s="86"/>
      <c r="D59" s="87">
        <v>6225181</v>
      </c>
      <c r="E59" s="87">
        <v>3173575</v>
      </c>
      <c r="F59" s="87">
        <v>3051606</v>
      </c>
      <c r="G59" s="90"/>
      <c r="H59" s="87">
        <v>6425903</v>
      </c>
      <c r="I59" s="87">
        <v>3245865</v>
      </c>
      <c r="J59" s="87">
        <v>3180038</v>
      </c>
      <c r="K59" s="87"/>
      <c r="L59" s="87">
        <v>1673085</v>
      </c>
      <c r="M59" s="87">
        <v>3509</v>
      </c>
      <c r="N59" s="85" t="s">
        <v>825</v>
      </c>
      <c r="O59" s="92">
        <v>1905.14</v>
      </c>
      <c r="P59" s="89">
        <v>8861437</v>
      </c>
      <c r="Q59" s="89">
        <v>4283835</v>
      </c>
      <c r="R59" s="89">
        <v>4577602</v>
      </c>
      <c r="S59" s="88"/>
      <c r="T59" s="89">
        <v>8839768</v>
      </c>
      <c r="U59" s="89">
        <v>4247840</v>
      </c>
      <c r="V59" s="89">
        <v>4591928</v>
      </c>
      <c r="W59" s="89">
        <v>4002780</v>
      </c>
      <c r="X59" s="89">
        <v>4640</v>
      </c>
    </row>
    <row r="60" spans="1:24" ht="18.899999999999999" customHeight="1">
      <c r="A60" s="85" t="s">
        <v>782</v>
      </c>
      <c r="B60" s="93">
        <v>1839.97</v>
      </c>
      <c r="C60" s="86"/>
      <c r="D60" s="89">
        <v>6458196</v>
      </c>
      <c r="E60" s="89">
        <v>3294127</v>
      </c>
      <c r="F60" s="89">
        <v>3164069</v>
      </c>
      <c r="G60" s="88" t="s">
        <v>20</v>
      </c>
      <c r="H60" s="87">
        <v>6657189</v>
      </c>
      <c r="I60" s="87">
        <v>3355699</v>
      </c>
      <c r="J60" s="87">
        <v>3301490</v>
      </c>
      <c r="K60" s="87"/>
      <c r="L60" s="87">
        <v>1757650</v>
      </c>
      <c r="M60" s="87">
        <v>3618</v>
      </c>
      <c r="N60" s="85" t="s">
        <v>826</v>
      </c>
      <c r="O60" s="92">
        <v>1905.29</v>
      </c>
      <c r="P60" s="89">
        <v>8856444</v>
      </c>
      <c r="Q60" s="89">
        <v>4278352</v>
      </c>
      <c r="R60" s="89">
        <v>4578092</v>
      </c>
      <c r="S60" s="88"/>
      <c r="T60" s="89">
        <v>8836753</v>
      </c>
      <c r="U60" s="89">
        <v>4241987</v>
      </c>
      <c r="V60" s="89">
        <v>4594766</v>
      </c>
      <c r="W60" s="89">
        <v>4041022</v>
      </c>
      <c r="X60" s="89">
        <v>4638</v>
      </c>
    </row>
    <row r="61" spans="1:24" ht="21.6" customHeight="1">
      <c r="A61" s="85" t="s">
        <v>783</v>
      </c>
      <c r="B61" s="93">
        <v>1844.95</v>
      </c>
      <c r="C61" s="86"/>
      <c r="D61" s="89">
        <v>6667948</v>
      </c>
      <c r="E61" s="89">
        <v>3397659</v>
      </c>
      <c r="F61" s="89">
        <v>3270289</v>
      </c>
      <c r="G61" s="88"/>
      <c r="H61" s="87">
        <v>6821670</v>
      </c>
      <c r="I61" s="87">
        <v>3434377</v>
      </c>
      <c r="J61" s="87">
        <v>3387293</v>
      </c>
      <c r="K61" s="87"/>
      <c r="L61" s="87">
        <v>1854940</v>
      </c>
      <c r="M61" s="87">
        <v>3697</v>
      </c>
      <c r="N61" s="477" t="s">
        <v>598</v>
      </c>
      <c r="O61" s="92">
        <v>1905.29</v>
      </c>
      <c r="P61" s="89">
        <v>8848998</v>
      </c>
      <c r="Q61" s="89">
        <v>4271166</v>
      </c>
      <c r="R61" s="89">
        <v>4577832</v>
      </c>
      <c r="S61" s="88"/>
      <c r="T61" s="89">
        <v>8839702</v>
      </c>
      <c r="U61" s="89">
        <v>4239763</v>
      </c>
      <c r="V61" s="89">
        <v>4599939</v>
      </c>
      <c r="W61" s="89">
        <v>4090134</v>
      </c>
      <c r="X61" s="89">
        <v>4640</v>
      </c>
    </row>
    <row r="62" spans="1:24" ht="18.899999999999999" customHeight="1">
      <c r="A62" s="85" t="s">
        <v>784</v>
      </c>
      <c r="B62" s="86">
        <v>1848</v>
      </c>
      <c r="C62" s="86"/>
      <c r="D62" s="87">
        <v>6840561</v>
      </c>
      <c r="E62" s="87">
        <v>3479388</v>
      </c>
      <c r="F62" s="87">
        <v>3361173</v>
      </c>
      <c r="G62" s="88"/>
      <c r="H62" s="87">
        <v>7015963</v>
      </c>
      <c r="I62" s="87">
        <v>3530463</v>
      </c>
      <c r="J62" s="87">
        <v>3485500</v>
      </c>
      <c r="K62" s="87"/>
      <c r="L62" s="87">
        <v>1969289</v>
      </c>
      <c r="M62" s="87">
        <v>3797</v>
      </c>
      <c r="N62" s="94" t="s">
        <v>483</v>
      </c>
      <c r="O62" s="92">
        <v>1905.32</v>
      </c>
      <c r="P62" s="89">
        <v>8849635</v>
      </c>
      <c r="Q62" s="89">
        <v>4269330</v>
      </c>
      <c r="R62" s="89">
        <v>4580305</v>
      </c>
      <c r="S62" s="88" t="s">
        <v>20</v>
      </c>
      <c r="T62" s="89">
        <v>8837685</v>
      </c>
      <c r="U62" s="89">
        <v>4235956</v>
      </c>
      <c r="V62" s="89">
        <v>4601729</v>
      </c>
      <c r="W62" s="89">
        <v>4135879</v>
      </c>
      <c r="X62" s="89">
        <v>4638</v>
      </c>
    </row>
    <row r="63" spans="1:24" ht="18.899999999999999" customHeight="1">
      <c r="A63" s="85" t="s">
        <v>785</v>
      </c>
      <c r="B63" s="93">
        <v>1849.69</v>
      </c>
      <c r="C63" s="86"/>
      <c r="D63" s="87">
        <v>7025247</v>
      </c>
      <c r="E63" s="87">
        <v>3571084</v>
      </c>
      <c r="F63" s="87">
        <v>3454163</v>
      </c>
      <c r="G63" s="88"/>
      <c r="H63" s="87">
        <v>7218906</v>
      </c>
      <c r="I63" s="87">
        <v>3629018</v>
      </c>
      <c r="J63" s="87">
        <v>3589888</v>
      </c>
      <c r="K63" s="87"/>
      <c r="L63" s="87">
        <v>2072274</v>
      </c>
      <c r="M63" s="87">
        <v>3903</v>
      </c>
      <c r="N63" s="94" t="s">
        <v>484</v>
      </c>
      <c r="O63" s="92">
        <v>1905.34</v>
      </c>
      <c r="P63" s="89">
        <v>8839532</v>
      </c>
      <c r="Q63" s="89">
        <v>4261993</v>
      </c>
      <c r="R63" s="89">
        <v>4577539</v>
      </c>
      <c r="S63" s="88"/>
      <c r="T63" s="89">
        <v>8807279</v>
      </c>
      <c r="U63" s="89">
        <v>4216653</v>
      </c>
      <c r="V63" s="89">
        <v>4590626</v>
      </c>
      <c r="W63" s="89">
        <v>4164292</v>
      </c>
      <c r="X63" s="89">
        <v>4622</v>
      </c>
    </row>
    <row r="64" spans="1:24" ht="18.899999999999999" customHeight="1">
      <c r="A64" s="85" t="s">
        <v>786</v>
      </c>
      <c r="B64" s="93">
        <v>1853.96</v>
      </c>
      <c r="C64" s="86"/>
      <c r="D64" s="87">
        <v>7217726</v>
      </c>
      <c r="E64" s="87">
        <v>3665711</v>
      </c>
      <c r="F64" s="87">
        <v>3552015</v>
      </c>
      <c r="G64" s="88"/>
      <c r="H64" s="87">
        <v>7426614</v>
      </c>
      <c r="I64" s="87">
        <v>3731230</v>
      </c>
      <c r="J64" s="87">
        <v>3695384</v>
      </c>
      <c r="K64" s="87"/>
      <c r="L64" s="87">
        <v>2200412</v>
      </c>
      <c r="M64" s="87">
        <v>4006</v>
      </c>
      <c r="N64" s="94" t="s">
        <v>609</v>
      </c>
      <c r="O64" s="92">
        <v>1905.34</v>
      </c>
      <c r="P64" s="89">
        <v>8800753</v>
      </c>
      <c r="Q64" s="89">
        <v>4237852</v>
      </c>
      <c r="R64" s="89">
        <v>4562901</v>
      </c>
      <c r="S64" s="88"/>
      <c r="T64" s="89">
        <v>8787414</v>
      </c>
      <c r="U64" s="89">
        <v>4204012</v>
      </c>
      <c r="V64" s="89">
        <v>4583402</v>
      </c>
      <c r="W64" s="89">
        <v>4209056</v>
      </c>
      <c r="X64" s="89">
        <v>4612</v>
      </c>
    </row>
    <row r="65" spans="1:24" ht="18.899999999999999" customHeight="1">
      <c r="A65" s="85" t="s">
        <v>787</v>
      </c>
      <c r="B65" s="86">
        <v>1854.05</v>
      </c>
      <c r="C65" s="86"/>
      <c r="D65" s="87">
        <v>7377571</v>
      </c>
      <c r="E65" s="87">
        <v>3738527</v>
      </c>
      <c r="F65" s="87">
        <v>3639044</v>
      </c>
      <c r="G65" s="88" t="s">
        <v>20</v>
      </c>
      <c r="H65" s="87">
        <v>7620480</v>
      </c>
      <c r="I65" s="87">
        <v>3823622</v>
      </c>
      <c r="J65" s="87">
        <v>3796858</v>
      </c>
      <c r="K65" s="87"/>
      <c r="L65" s="87">
        <v>2191763</v>
      </c>
      <c r="M65" s="87">
        <v>4110</v>
      </c>
      <c r="N65" s="95" t="s">
        <v>610</v>
      </c>
      <c r="O65" s="92">
        <v>1905.34</v>
      </c>
      <c r="P65" s="89">
        <v>8784421</v>
      </c>
      <c r="Q65" s="89">
        <v>4227429</v>
      </c>
      <c r="R65" s="89">
        <v>4556992</v>
      </c>
      <c r="S65" s="88"/>
      <c r="T65" s="89">
        <v>8774574</v>
      </c>
      <c r="U65" s="89">
        <v>4195241</v>
      </c>
      <c r="V65" s="89">
        <v>4579333</v>
      </c>
      <c r="W65" s="89">
        <v>4253267</v>
      </c>
      <c r="X65" s="89">
        <v>4605</v>
      </c>
    </row>
    <row r="66" spans="1:24" s="76" customFormat="1" ht="18.75" customHeight="1">
      <c r="A66" s="85" t="s">
        <v>788</v>
      </c>
      <c r="B66" s="96">
        <v>1854.35</v>
      </c>
      <c r="C66" s="97"/>
      <c r="D66" s="87">
        <v>7547139</v>
      </c>
      <c r="E66" s="87">
        <v>3816407</v>
      </c>
      <c r="F66" s="87">
        <v>3730732</v>
      </c>
      <c r="G66" s="88"/>
      <c r="H66" s="87">
        <v>7805146</v>
      </c>
      <c r="I66" s="87">
        <v>3913773</v>
      </c>
      <c r="J66" s="87">
        <v>3891373</v>
      </c>
      <c r="K66" s="87"/>
      <c r="L66" s="87">
        <v>2280734</v>
      </c>
      <c r="M66" s="87">
        <v>4209</v>
      </c>
      <c r="N66" s="95" t="s">
        <v>628</v>
      </c>
      <c r="O66" s="91">
        <v>1905.34</v>
      </c>
      <c r="P66" s="98">
        <v>8775708</v>
      </c>
      <c r="Q66" s="98">
        <v>4220992</v>
      </c>
      <c r="R66" s="98">
        <v>4554716</v>
      </c>
      <c r="S66" s="99"/>
      <c r="T66" s="98">
        <v>8770315</v>
      </c>
      <c r="U66" s="89">
        <v>4190381</v>
      </c>
      <c r="V66" s="89">
        <v>4579934</v>
      </c>
      <c r="W66" s="87">
        <v>4309429</v>
      </c>
      <c r="X66" s="87">
        <v>4603</v>
      </c>
    </row>
    <row r="67" spans="1:24" s="76" customFormat="1" ht="16.2" customHeight="1">
      <c r="A67" s="85" t="s">
        <v>789</v>
      </c>
      <c r="B67" s="100">
        <v>1854.96</v>
      </c>
      <c r="C67" s="101"/>
      <c r="D67" s="102">
        <v>7708910</v>
      </c>
      <c r="E67" s="102">
        <v>3891133</v>
      </c>
      <c r="F67" s="102">
        <v>3817777</v>
      </c>
      <c r="G67" s="103"/>
      <c r="H67" s="102">
        <v>7955216</v>
      </c>
      <c r="I67" s="102">
        <v>3986260</v>
      </c>
      <c r="J67" s="102">
        <v>3968956</v>
      </c>
      <c r="K67" s="102"/>
      <c r="L67" s="102">
        <v>2358853</v>
      </c>
      <c r="M67" s="102">
        <v>4289</v>
      </c>
      <c r="N67" s="104" t="s">
        <v>629</v>
      </c>
      <c r="O67" s="105">
        <v>1905.26</v>
      </c>
      <c r="P67" s="106">
        <v>8771961</v>
      </c>
      <c r="Q67" s="106">
        <v>4216807</v>
      </c>
      <c r="R67" s="106">
        <v>4555154</v>
      </c>
      <c r="S67" s="103"/>
      <c r="T67" s="106">
        <v>8777998</v>
      </c>
      <c r="U67" s="107">
        <v>4193611</v>
      </c>
      <c r="V67" s="107">
        <v>4584387</v>
      </c>
      <c r="W67" s="108">
        <v>4366396</v>
      </c>
      <c r="X67" s="108">
        <f>T67/O67</f>
        <v>4607.2441556532967</v>
      </c>
    </row>
    <row r="68" spans="1:24" ht="15" customHeight="1">
      <c r="A68" s="758" t="s">
        <v>663</v>
      </c>
      <c r="B68" s="759"/>
      <c r="C68" s="759"/>
      <c r="D68" s="759"/>
      <c r="E68" s="760" t="s">
        <v>647</v>
      </c>
      <c r="F68" s="759"/>
      <c r="G68" s="761"/>
      <c r="H68" s="761" t="s">
        <v>648</v>
      </c>
      <c r="I68" s="762"/>
      <c r="J68" s="762"/>
      <c r="K68" s="762"/>
      <c r="L68" s="762"/>
      <c r="M68" s="762"/>
      <c r="N68" s="761" t="s">
        <v>832</v>
      </c>
      <c r="O68" s="763"/>
      <c r="P68" s="762"/>
      <c r="Q68" s="764"/>
      <c r="R68" s="762"/>
      <c r="S68" s="765"/>
      <c r="T68" s="762"/>
      <c r="U68" s="762"/>
      <c r="V68" s="762"/>
      <c r="W68" s="766"/>
      <c r="X68" s="767"/>
    </row>
    <row r="69" spans="1:24">
      <c r="A69" s="768" t="s">
        <v>649</v>
      </c>
      <c r="F69" s="769" t="s">
        <v>650</v>
      </c>
      <c r="J69" s="66" t="s">
        <v>651</v>
      </c>
    </row>
    <row r="70" spans="1:24">
      <c r="B70" s="109"/>
      <c r="C70" s="109"/>
      <c r="D70" s="68"/>
      <c r="E70" s="68"/>
      <c r="F70" s="68"/>
      <c r="G70" s="110"/>
      <c r="H70" s="110"/>
      <c r="I70" s="110"/>
      <c r="J70" s="110"/>
      <c r="K70" s="110"/>
      <c r="L70" s="110"/>
      <c r="M70" s="110"/>
      <c r="N70" s="110"/>
      <c r="O70" s="110"/>
      <c r="U70" s="111"/>
    </row>
  </sheetData>
  <mergeCells count="16">
    <mergeCell ref="W12:W13"/>
    <mergeCell ref="X12:X13"/>
    <mergeCell ref="C13:D13"/>
    <mergeCell ref="G13:H13"/>
    <mergeCell ref="S13:T13"/>
    <mergeCell ref="F2:T2"/>
    <mergeCell ref="A12:A13"/>
    <mergeCell ref="B12:B13"/>
    <mergeCell ref="C12:F12"/>
    <mergeCell ref="G12:J12"/>
    <mergeCell ref="K12:L13"/>
    <mergeCell ref="M12:M13"/>
    <mergeCell ref="N12:N13"/>
    <mergeCell ref="O12:O13"/>
    <mergeCell ref="P12:R12"/>
    <mergeCell ref="S12:V12"/>
  </mergeCells>
  <phoneticPr fontId="1"/>
  <hyperlinks>
    <hyperlink ref="A69" r:id="rId1" xr:uid="{3A549C12-E039-4AAB-95A5-479C1550ED37}"/>
    <hyperlink ref="F69" r:id="rId2" xr:uid="{E7E23515-3C2E-4EC2-9D9E-B635E8FCBA8E}"/>
    <hyperlink ref="N68" r:id="rId3" display="総務省自治行政局「住民基本台帳に基づく人口、人口動態及び世帯数調査」、" xr:uid="{415AF969-6EDB-4701-9891-41E6538650C5}"/>
    <hyperlink ref="H68" r:id="rId4" xr:uid="{AE580369-0EB9-4C70-9FF5-806FC51BF865}"/>
    <hyperlink ref="A68" r:id="rId5" display="  資料    総務省統計局「国勢調査」" xr:uid="{68DBD043-4740-4A70-A2DD-D7DC4C592565}"/>
  </hyperlinks>
  <printOptions gridLinesSet="0"/>
  <pageMargins left="0.59055118110236227" right="0.59055118110236227" top="0.59055118110236227" bottom="0.19685039370078741" header="0.39370078740157483" footer="0"/>
  <pageSetup paperSize="9" scale="66" firstPageNumber="24" fitToWidth="0" fitToHeight="0" orientation="portrait" useFirstPageNumber="1" r:id="rId6"/>
  <headerFooter differentOddEven="1" scaleWithDoc="0">
    <oddHeader>&amp;L&amp;"ＭＳ ゴシック,標準"&amp;8&amp;P      第 ３ 章  人    口</oddHeader>
    <evenHeader>&amp;R&amp;"ＭＳ ゴシック,標準"&amp;8第 ３ 章  人    口      &amp;P</evenHeader>
  </headerFooter>
  <colBreaks count="1" manualBreakCount="1">
    <brk id="13" max="67" man="1"/>
  </colBreaks>
  <ignoredErrors>
    <ignoredError sqref="A21:A29 N31:N39 N61:N6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72"/>
  <sheetViews>
    <sheetView showGridLines="0" view="pageBreakPreview" zoomScale="75" zoomScaleNormal="75" zoomScaleSheetLayoutView="75" workbookViewId="0"/>
  </sheetViews>
  <sheetFormatPr defaultColWidth="9" defaultRowHeight="13.2"/>
  <cols>
    <col min="1" max="1" width="15.44140625" style="1" customWidth="1"/>
    <col min="2" max="2" width="0.44140625" style="1" customWidth="1"/>
    <col min="3" max="24" width="11.33203125" style="1" customWidth="1"/>
    <col min="25" max="16384" width="9" style="1"/>
  </cols>
  <sheetData>
    <row r="1" spans="1:24" ht="21.75" customHeight="1">
      <c r="A1" s="422"/>
      <c r="B1" s="422"/>
      <c r="C1" s="422"/>
      <c r="D1" s="422"/>
      <c r="E1" s="422"/>
      <c r="F1" s="422"/>
      <c r="G1" s="422"/>
      <c r="H1" s="422"/>
      <c r="I1" s="422"/>
      <c r="J1" s="422"/>
      <c r="K1" s="422"/>
      <c r="L1" s="422"/>
      <c r="M1" s="422"/>
      <c r="N1" s="422"/>
      <c r="O1" s="422"/>
      <c r="P1" s="422"/>
      <c r="Q1" s="422"/>
      <c r="R1" s="422"/>
      <c r="S1" s="422"/>
      <c r="T1" s="422"/>
      <c r="U1" s="422"/>
      <c r="V1" s="422"/>
      <c r="W1" s="422"/>
      <c r="X1" s="422"/>
    </row>
    <row r="2" spans="1:24" ht="21.75" customHeight="1">
      <c r="A2" s="112" t="s">
        <v>203</v>
      </c>
      <c r="B2" s="113"/>
      <c r="C2" s="757"/>
      <c r="D2" s="422"/>
      <c r="E2" s="422"/>
      <c r="F2" s="1158" t="s">
        <v>202</v>
      </c>
      <c r="G2" s="1158"/>
      <c r="H2" s="1158"/>
      <c r="I2" s="1158"/>
      <c r="J2" s="1158"/>
      <c r="K2" s="1158"/>
      <c r="L2" s="1158"/>
      <c r="M2" s="1158"/>
      <c r="N2" s="1158"/>
      <c r="O2" s="1158"/>
      <c r="P2" s="1158"/>
      <c r="Q2" s="1158"/>
      <c r="R2" s="255"/>
      <c r="S2" s="422"/>
      <c r="T2" s="422"/>
      <c r="U2" s="422"/>
      <c r="V2" s="422"/>
      <c r="W2" s="422"/>
      <c r="X2" s="422"/>
    </row>
    <row r="3" spans="1:24" ht="24" customHeight="1">
      <c r="A3" s="422"/>
      <c r="B3" s="422"/>
      <c r="C3" s="422"/>
      <c r="D3" s="422"/>
      <c r="E3" s="422"/>
      <c r="F3" s="422"/>
      <c r="G3" s="422"/>
      <c r="H3" s="422"/>
      <c r="I3" s="422"/>
      <c r="J3" s="422"/>
      <c r="K3" s="422"/>
      <c r="L3" s="422"/>
      <c r="M3" s="422"/>
      <c r="N3" s="422"/>
      <c r="O3" s="422"/>
      <c r="P3" s="422"/>
      <c r="Q3" s="422"/>
      <c r="R3" s="422"/>
      <c r="S3" s="422"/>
      <c r="T3" s="422"/>
      <c r="U3" s="422"/>
      <c r="V3" s="422"/>
      <c r="W3" s="422"/>
      <c r="X3" s="422"/>
    </row>
    <row r="4" spans="1:24" s="3" customFormat="1" ht="15" customHeight="1" thickBot="1">
      <c r="A4" s="788" t="s">
        <v>201</v>
      </c>
      <c r="B4" s="789"/>
      <c r="C4" s="145"/>
      <c r="D4" s="479"/>
      <c r="E4" s="479"/>
      <c r="F4" s="479"/>
      <c r="G4" s="423"/>
      <c r="H4" s="479"/>
      <c r="I4" s="479" t="s">
        <v>200</v>
      </c>
      <c r="J4" s="479" t="s">
        <v>200</v>
      </c>
      <c r="K4" s="479" t="s">
        <v>200</v>
      </c>
      <c r="L4" s="479" t="s">
        <v>200</v>
      </c>
      <c r="M4" s="423" t="s">
        <v>200</v>
      </c>
      <c r="N4" s="423" t="s">
        <v>200</v>
      </c>
      <c r="O4" s="423" t="s">
        <v>200</v>
      </c>
      <c r="P4" s="423" t="s">
        <v>200</v>
      </c>
      <c r="Q4" s="423" t="s">
        <v>200</v>
      </c>
      <c r="R4" s="423" t="s">
        <v>200</v>
      </c>
      <c r="S4" s="423" t="s">
        <v>200</v>
      </c>
      <c r="T4" s="479" t="s">
        <v>200</v>
      </c>
      <c r="U4" s="258"/>
      <c r="V4" s="423"/>
      <c r="W4" s="1040" t="s">
        <v>199</v>
      </c>
      <c r="X4" s="1040"/>
    </row>
    <row r="5" spans="1:24" s="17" customFormat="1" ht="27" customHeight="1">
      <c r="A5" s="1134" t="s">
        <v>167</v>
      </c>
      <c r="B5" s="1135"/>
      <c r="C5" s="756" t="s">
        <v>133</v>
      </c>
      <c r="D5" s="790" t="s">
        <v>198</v>
      </c>
      <c r="E5" s="790" t="s">
        <v>197</v>
      </c>
      <c r="F5" s="834" t="s">
        <v>725</v>
      </c>
      <c r="G5" s="259" t="s">
        <v>726</v>
      </c>
      <c r="H5" s="834" t="s">
        <v>727</v>
      </c>
      <c r="I5" s="834" t="s">
        <v>728</v>
      </c>
      <c r="J5" s="834" t="s">
        <v>729</v>
      </c>
      <c r="K5" s="834" t="s">
        <v>730</v>
      </c>
      <c r="L5" s="834" t="s">
        <v>731</v>
      </c>
      <c r="M5" s="260" t="s">
        <v>732</v>
      </c>
      <c r="N5" s="259" t="s">
        <v>733</v>
      </c>
      <c r="O5" s="259" t="s">
        <v>734</v>
      </c>
      <c r="P5" s="259" t="s">
        <v>735</v>
      </c>
      <c r="Q5" s="259" t="s">
        <v>736</v>
      </c>
      <c r="R5" s="259" t="s">
        <v>737</v>
      </c>
      <c r="S5" s="259" t="s">
        <v>738</v>
      </c>
      <c r="T5" s="834" t="s">
        <v>739</v>
      </c>
      <c r="U5" s="834" t="s">
        <v>740</v>
      </c>
      <c r="V5" s="834" t="s">
        <v>741</v>
      </c>
      <c r="W5" s="834" t="s">
        <v>742</v>
      </c>
      <c r="X5" s="261" t="s">
        <v>743</v>
      </c>
    </row>
    <row r="6" spans="1:24" s="4" customFormat="1">
      <c r="A6" s="485"/>
      <c r="B6" s="509"/>
      <c r="C6" s="485" t="s">
        <v>18</v>
      </c>
      <c r="D6" s="485"/>
      <c r="E6" s="485"/>
      <c r="F6" s="485"/>
      <c r="G6" s="485"/>
      <c r="H6" s="485"/>
      <c r="I6" s="485"/>
      <c r="J6" s="485"/>
      <c r="K6" s="485"/>
      <c r="L6" s="485"/>
      <c r="M6" s="485"/>
      <c r="N6" s="485"/>
      <c r="O6" s="485"/>
      <c r="P6" s="485"/>
      <c r="Q6" s="485"/>
      <c r="R6" s="485"/>
      <c r="S6" s="485"/>
      <c r="T6" s="485"/>
      <c r="U6" s="485"/>
      <c r="V6" s="485"/>
      <c r="W6" s="485"/>
      <c r="X6" s="485"/>
    </row>
    <row r="7" spans="1:24" s="16" customFormat="1" ht="12.75" customHeight="1">
      <c r="A7" s="128" t="s">
        <v>696</v>
      </c>
      <c r="B7" s="129"/>
      <c r="C7" s="89">
        <v>8839469</v>
      </c>
      <c r="D7" s="89">
        <v>344048</v>
      </c>
      <c r="E7" s="89">
        <v>363229</v>
      </c>
      <c r="F7" s="89">
        <v>390160</v>
      </c>
      <c r="G7" s="89">
        <v>435773</v>
      </c>
      <c r="H7" s="89">
        <v>458016</v>
      </c>
      <c r="I7" s="89">
        <v>474248</v>
      </c>
      <c r="J7" s="89">
        <v>516670</v>
      </c>
      <c r="K7" s="89">
        <v>587880</v>
      </c>
      <c r="L7" s="89">
        <v>727664</v>
      </c>
      <c r="M7" s="89">
        <v>650713</v>
      </c>
      <c r="N7" s="89">
        <v>557732</v>
      </c>
      <c r="O7" s="89">
        <v>474802</v>
      </c>
      <c r="P7" s="89">
        <v>542758</v>
      </c>
      <c r="Q7" s="89">
        <v>684580</v>
      </c>
      <c r="R7" s="89">
        <v>585022</v>
      </c>
      <c r="S7" s="89">
        <v>456087</v>
      </c>
      <c r="T7" s="89">
        <v>320001</v>
      </c>
      <c r="U7" s="89">
        <v>176878</v>
      </c>
      <c r="V7" s="89">
        <v>71044</v>
      </c>
      <c r="W7" s="89">
        <v>18872</v>
      </c>
      <c r="X7" s="89">
        <v>3292</v>
      </c>
    </row>
    <row r="8" spans="1:24" ht="10.5" customHeight="1">
      <c r="A8" s="491"/>
      <c r="B8" s="492"/>
      <c r="C8" s="487"/>
      <c r="D8" s="487"/>
      <c r="E8" s="487"/>
      <c r="F8" s="487"/>
      <c r="G8" s="487"/>
      <c r="H8" s="487"/>
      <c r="I8" s="487"/>
      <c r="J8" s="487"/>
      <c r="K8" s="487"/>
      <c r="L8" s="487"/>
      <c r="M8" s="487"/>
      <c r="N8" s="487"/>
      <c r="O8" s="487"/>
      <c r="P8" s="487"/>
      <c r="Q8" s="487"/>
      <c r="R8" s="487"/>
      <c r="S8" s="487"/>
      <c r="T8" s="487"/>
      <c r="U8" s="487"/>
      <c r="V8" s="487"/>
      <c r="W8" s="487"/>
      <c r="X8" s="487"/>
    </row>
    <row r="9" spans="1:24" s="15" customFormat="1" ht="12.75" customHeight="1">
      <c r="A9" s="791" t="s">
        <v>196</v>
      </c>
      <c r="B9" s="262"/>
      <c r="C9" s="127">
        <v>8837685</v>
      </c>
      <c r="D9" s="127">
        <v>318339</v>
      </c>
      <c r="E9" s="127">
        <v>346865</v>
      </c>
      <c r="F9" s="127">
        <v>367171</v>
      </c>
      <c r="G9" s="127">
        <v>405313</v>
      </c>
      <c r="H9" s="127">
        <v>491271</v>
      </c>
      <c r="I9" s="127">
        <v>483868</v>
      </c>
      <c r="J9" s="127">
        <v>483984</v>
      </c>
      <c r="K9" s="127">
        <v>514853</v>
      </c>
      <c r="L9" s="127">
        <v>585978</v>
      </c>
      <c r="M9" s="127">
        <v>729564</v>
      </c>
      <c r="N9" s="127">
        <v>651380</v>
      </c>
      <c r="O9" s="127">
        <v>554335</v>
      </c>
      <c r="P9" s="127">
        <v>462780</v>
      </c>
      <c r="Q9" s="127">
        <v>515374</v>
      </c>
      <c r="R9" s="127">
        <v>638544</v>
      </c>
      <c r="S9" s="127">
        <v>529218</v>
      </c>
      <c r="T9" s="127">
        <v>388358</v>
      </c>
      <c r="U9" s="127">
        <v>239170</v>
      </c>
      <c r="V9" s="127">
        <v>101357</v>
      </c>
      <c r="W9" s="127">
        <v>25821</v>
      </c>
      <c r="X9" s="127">
        <v>4142</v>
      </c>
    </row>
    <row r="10" spans="1:24" s="15" customFormat="1" ht="10.5" customHeight="1">
      <c r="A10" s="241"/>
      <c r="B10" s="263"/>
      <c r="C10" s="127"/>
      <c r="D10" s="127"/>
      <c r="E10" s="127"/>
      <c r="F10" s="127"/>
      <c r="G10" s="127"/>
      <c r="H10" s="127"/>
      <c r="I10" s="127"/>
      <c r="J10" s="127"/>
      <c r="K10" s="127"/>
      <c r="L10" s="127"/>
      <c r="M10" s="127"/>
      <c r="N10" s="127"/>
      <c r="O10" s="127"/>
      <c r="P10" s="127"/>
      <c r="Q10" s="127"/>
      <c r="R10" s="127"/>
      <c r="S10" s="127"/>
      <c r="T10" s="127"/>
      <c r="U10" s="127"/>
      <c r="V10" s="127"/>
      <c r="W10" s="487"/>
      <c r="X10" s="487"/>
    </row>
    <row r="11" spans="1:24" s="15" customFormat="1" ht="12.75" customHeight="1">
      <c r="A11" s="241" t="s">
        <v>48</v>
      </c>
      <c r="B11" s="263"/>
      <c r="C11" s="127">
        <v>2752412</v>
      </c>
      <c r="D11" s="127">
        <v>97130</v>
      </c>
      <c r="E11" s="127">
        <v>96993</v>
      </c>
      <c r="F11" s="127">
        <v>96916</v>
      </c>
      <c r="G11" s="127">
        <v>105626</v>
      </c>
      <c r="H11" s="127">
        <v>161565</v>
      </c>
      <c r="I11" s="127">
        <v>194117</v>
      </c>
      <c r="J11" s="127">
        <v>185028</v>
      </c>
      <c r="K11" s="127">
        <v>182168</v>
      </c>
      <c r="L11" s="127">
        <v>190073</v>
      </c>
      <c r="M11" s="127">
        <v>222154</v>
      </c>
      <c r="N11" s="127">
        <v>199354</v>
      </c>
      <c r="O11" s="127">
        <v>172178</v>
      </c>
      <c r="P11" s="127">
        <v>141621</v>
      </c>
      <c r="Q11" s="127">
        <v>151006</v>
      </c>
      <c r="R11" s="127">
        <v>180029</v>
      </c>
      <c r="S11" s="127">
        <v>145927</v>
      </c>
      <c r="T11" s="127">
        <v>114190</v>
      </c>
      <c r="U11" s="127">
        <v>74963</v>
      </c>
      <c r="V11" s="127">
        <v>32072</v>
      </c>
      <c r="W11" s="127">
        <v>7958</v>
      </c>
      <c r="X11" s="127">
        <v>1344</v>
      </c>
    </row>
    <row r="12" spans="1:24" s="15" customFormat="1" ht="12.75" customHeight="1">
      <c r="A12" s="241" t="s">
        <v>50</v>
      </c>
      <c r="B12" s="263"/>
      <c r="C12" s="127">
        <v>1144378</v>
      </c>
      <c r="D12" s="127">
        <v>46734</v>
      </c>
      <c r="E12" s="127">
        <v>50955</v>
      </c>
      <c r="F12" s="127">
        <v>52227</v>
      </c>
      <c r="G12" s="127">
        <v>56097</v>
      </c>
      <c r="H12" s="127">
        <v>63588</v>
      </c>
      <c r="I12" s="127">
        <v>58205</v>
      </c>
      <c r="J12" s="127">
        <v>62096</v>
      </c>
      <c r="K12" s="127">
        <v>69496</v>
      </c>
      <c r="L12" s="127">
        <v>79877</v>
      </c>
      <c r="M12" s="127">
        <v>96913</v>
      </c>
      <c r="N12" s="127">
        <v>84146</v>
      </c>
      <c r="O12" s="127">
        <v>68360</v>
      </c>
      <c r="P12" s="127">
        <v>56775</v>
      </c>
      <c r="Q12" s="127">
        <v>63061</v>
      </c>
      <c r="R12" s="127">
        <v>79180</v>
      </c>
      <c r="S12" s="127">
        <v>65366</v>
      </c>
      <c r="T12" s="127">
        <v>46838</v>
      </c>
      <c r="U12" s="127">
        <v>28512</v>
      </c>
      <c r="V12" s="127">
        <v>12304</v>
      </c>
      <c r="W12" s="127">
        <v>3159</v>
      </c>
      <c r="X12" s="127">
        <v>489</v>
      </c>
    </row>
    <row r="13" spans="1:24" s="15" customFormat="1" ht="12.75" customHeight="1">
      <c r="A13" s="241" t="s">
        <v>52</v>
      </c>
      <c r="B13" s="263"/>
      <c r="C13" s="127">
        <v>670777</v>
      </c>
      <c r="D13" s="127">
        <v>27664</v>
      </c>
      <c r="E13" s="127">
        <v>31279</v>
      </c>
      <c r="F13" s="127">
        <v>31050</v>
      </c>
      <c r="G13" s="127">
        <v>31713</v>
      </c>
      <c r="H13" s="127">
        <v>35700</v>
      </c>
      <c r="I13" s="127">
        <v>30763</v>
      </c>
      <c r="J13" s="127">
        <v>34238</v>
      </c>
      <c r="K13" s="127">
        <v>39906</v>
      </c>
      <c r="L13" s="127">
        <v>45726</v>
      </c>
      <c r="M13" s="127">
        <v>54697</v>
      </c>
      <c r="N13" s="127">
        <v>48627</v>
      </c>
      <c r="O13" s="127">
        <v>41809</v>
      </c>
      <c r="P13" s="127">
        <v>35368</v>
      </c>
      <c r="Q13" s="127">
        <v>37684</v>
      </c>
      <c r="R13" s="127">
        <v>47086</v>
      </c>
      <c r="S13" s="127">
        <v>38576</v>
      </c>
      <c r="T13" s="127">
        <v>29092</v>
      </c>
      <c r="U13" s="127">
        <v>18761</v>
      </c>
      <c r="V13" s="127">
        <v>8452</v>
      </c>
      <c r="W13" s="127">
        <v>2233</v>
      </c>
      <c r="X13" s="127">
        <v>353</v>
      </c>
    </row>
    <row r="14" spans="1:24" s="15" customFormat="1" ht="12.75" customHeight="1">
      <c r="A14" s="241" t="s">
        <v>54</v>
      </c>
      <c r="B14" s="263"/>
      <c r="C14" s="127">
        <v>1139459</v>
      </c>
      <c r="D14" s="127">
        <v>38511</v>
      </c>
      <c r="E14" s="127">
        <v>43219</v>
      </c>
      <c r="F14" s="127">
        <v>48624</v>
      </c>
      <c r="G14" s="127">
        <v>54874</v>
      </c>
      <c r="H14" s="127">
        <v>60056</v>
      </c>
      <c r="I14" s="127">
        <v>52625</v>
      </c>
      <c r="J14" s="127">
        <v>53308</v>
      </c>
      <c r="K14" s="127">
        <v>58975</v>
      </c>
      <c r="L14" s="127">
        <v>72949</v>
      </c>
      <c r="M14" s="127">
        <v>96843</v>
      </c>
      <c r="N14" s="127">
        <v>87402</v>
      </c>
      <c r="O14" s="127">
        <v>72505</v>
      </c>
      <c r="P14" s="127">
        <v>60083</v>
      </c>
      <c r="Q14" s="127">
        <v>70811</v>
      </c>
      <c r="R14" s="127">
        <v>91241</v>
      </c>
      <c r="S14" s="127">
        <v>77899</v>
      </c>
      <c r="T14" s="127">
        <v>53721</v>
      </c>
      <c r="U14" s="127">
        <v>30248</v>
      </c>
      <c r="V14" s="127">
        <v>11977</v>
      </c>
      <c r="W14" s="127">
        <v>3094</v>
      </c>
      <c r="X14" s="127">
        <v>494</v>
      </c>
    </row>
    <row r="15" spans="1:24" s="15" customFormat="1" ht="12.75" customHeight="1">
      <c r="A15" s="241" t="s">
        <v>55</v>
      </c>
      <c r="B15" s="263"/>
      <c r="C15" s="127">
        <v>827357</v>
      </c>
      <c r="D15" s="127">
        <v>27556</v>
      </c>
      <c r="E15" s="127">
        <v>30840</v>
      </c>
      <c r="F15" s="127">
        <v>33736</v>
      </c>
      <c r="G15" s="127">
        <v>39867</v>
      </c>
      <c r="H15" s="127">
        <v>47633</v>
      </c>
      <c r="I15" s="127">
        <v>41931</v>
      </c>
      <c r="J15" s="127">
        <v>41190</v>
      </c>
      <c r="K15" s="127">
        <v>43863</v>
      </c>
      <c r="L15" s="127">
        <v>51824</v>
      </c>
      <c r="M15" s="127">
        <v>68845</v>
      </c>
      <c r="N15" s="127">
        <v>63251</v>
      </c>
      <c r="O15" s="127">
        <v>53836</v>
      </c>
      <c r="P15" s="127">
        <v>43385</v>
      </c>
      <c r="Q15" s="127">
        <v>49047</v>
      </c>
      <c r="R15" s="127">
        <v>62943</v>
      </c>
      <c r="S15" s="127">
        <v>53972</v>
      </c>
      <c r="T15" s="127">
        <v>39185</v>
      </c>
      <c r="U15" s="127">
        <v>22879</v>
      </c>
      <c r="V15" s="127">
        <v>8851</v>
      </c>
      <c r="W15" s="127">
        <v>2369</v>
      </c>
      <c r="X15" s="127">
        <v>354</v>
      </c>
    </row>
    <row r="16" spans="1:24" s="15" customFormat="1" ht="12.75" customHeight="1">
      <c r="A16" s="241" t="s">
        <v>57</v>
      </c>
      <c r="B16" s="263"/>
      <c r="C16" s="127">
        <v>592506</v>
      </c>
      <c r="D16" s="127">
        <v>19237</v>
      </c>
      <c r="E16" s="127">
        <v>22436</v>
      </c>
      <c r="F16" s="127">
        <v>25090</v>
      </c>
      <c r="G16" s="127">
        <v>29695</v>
      </c>
      <c r="H16" s="127">
        <v>31730</v>
      </c>
      <c r="I16" s="127">
        <v>25555</v>
      </c>
      <c r="J16" s="127">
        <v>25799</v>
      </c>
      <c r="K16" s="127">
        <v>28844</v>
      </c>
      <c r="L16" s="127">
        <v>34745</v>
      </c>
      <c r="M16" s="127">
        <v>46642</v>
      </c>
      <c r="N16" s="127">
        <v>43207</v>
      </c>
      <c r="O16" s="127">
        <v>39053</v>
      </c>
      <c r="P16" s="127">
        <v>34719</v>
      </c>
      <c r="Q16" s="127">
        <v>39266</v>
      </c>
      <c r="R16" s="127">
        <v>48616</v>
      </c>
      <c r="S16" s="127">
        <v>41270</v>
      </c>
      <c r="T16" s="127">
        <v>29316</v>
      </c>
      <c r="U16" s="127">
        <v>17404</v>
      </c>
      <c r="V16" s="127">
        <v>7636</v>
      </c>
      <c r="W16" s="127">
        <v>1944</v>
      </c>
      <c r="X16" s="127">
        <v>302</v>
      </c>
    </row>
    <row r="17" spans="1:24" s="15" customFormat="1" ht="12.75" customHeight="1">
      <c r="A17" s="241" t="s">
        <v>59</v>
      </c>
      <c r="B17" s="263"/>
      <c r="C17" s="127">
        <v>1157270</v>
      </c>
      <c r="D17" s="127">
        <v>42489</v>
      </c>
      <c r="E17" s="127">
        <v>48510</v>
      </c>
      <c r="F17" s="127">
        <v>53961</v>
      </c>
      <c r="G17" s="127">
        <v>57738</v>
      </c>
      <c r="H17" s="127">
        <v>59948</v>
      </c>
      <c r="I17" s="127">
        <v>54936</v>
      </c>
      <c r="J17" s="127">
        <v>57092</v>
      </c>
      <c r="K17" s="127">
        <v>63512</v>
      </c>
      <c r="L17" s="127">
        <v>76724</v>
      </c>
      <c r="M17" s="127">
        <v>98742</v>
      </c>
      <c r="N17" s="127">
        <v>84983</v>
      </c>
      <c r="O17" s="127">
        <v>70906</v>
      </c>
      <c r="P17" s="127">
        <v>59799</v>
      </c>
      <c r="Q17" s="127">
        <v>69165</v>
      </c>
      <c r="R17" s="127">
        <v>87721</v>
      </c>
      <c r="S17" s="127">
        <v>71586</v>
      </c>
      <c r="T17" s="127">
        <v>51191</v>
      </c>
      <c r="U17" s="127">
        <v>30905</v>
      </c>
      <c r="V17" s="127">
        <v>13389</v>
      </c>
      <c r="W17" s="127">
        <v>3416</v>
      </c>
      <c r="X17" s="127">
        <v>557</v>
      </c>
    </row>
    <row r="18" spans="1:24" s="15" customFormat="1" ht="12.75" customHeight="1">
      <c r="A18" s="241" t="s">
        <v>61</v>
      </c>
      <c r="B18" s="263"/>
      <c r="C18" s="127">
        <v>553526</v>
      </c>
      <c r="D18" s="127">
        <v>19018</v>
      </c>
      <c r="E18" s="127">
        <v>22633</v>
      </c>
      <c r="F18" s="127">
        <v>25567</v>
      </c>
      <c r="G18" s="127">
        <v>29703</v>
      </c>
      <c r="H18" s="127">
        <v>31051</v>
      </c>
      <c r="I18" s="127">
        <v>25736</v>
      </c>
      <c r="J18" s="127">
        <v>25233</v>
      </c>
      <c r="K18" s="127">
        <v>28089</v>
      </c>
      <c r="L18" s="127">
        <v>34060</v>
      </c>
      <c r="M18" s="127">
        <v>44728</v>
      </c>
      <c r="N18" s="127">
        <v>40410</v>
      </c>
      <c r="O18" s="127">
        <v>35688</v>
      </c>
      <c r="P18" s="127">
        <v>31030</v>
      </c>
      <c r="Q18" s="127">
        <v>35334</v>
      </c>
      <c r="R18" s="127">
        <v>41728</v>
      </c>
      <c r="S18" s="127">
        <v>34622</v>
      </c>
      <c r="T18" s="127">
        <v>24825</v>
      </c>
      <c r="U18" s="127">
        <v>15498</v>
      </c>
      <c r="V18" s="127">
        <v>6676</v>
      </c>
      <c r="W18" s="127">
        <v>1648</v>
      </c>
      <c r="X18" s="127">
        <v>249</v>
      </c>
    </row>
    <row r="19" spans="1:24" ht="10.5" customHeight="1">
      <c r="A19" s="491"/>
      <c r="B19" s="492"/>
      <c r="C19" s="487"/>
      <c r="D19" s="487"/>
      <c r="E19" s="487"/>
      <c r="F19" s="487"/>
      <c r="G19" s="487"/>
      <c r="H19" s="487"/>
      <c r="I19" s="487"/>
      <c r="J19" s="487"/>
      <c r="K19" s="487"/>
      <c r="L19" s="487"/>
      <c r="M19" s="487"/>
      <c r="N19" s="487"/>
      <c r="O19" s="487"/>
      <c r="P19" s="487"/>
      <c r="Q19" s="487"/>
      <c r="R19" s="487"/>
      <c r="S19" s="487"/>
      <c r="T19" s="487"/>
      <c r="U19" s="487"/>
      <c r="V19" s="487"/>
      <c r="W19" s="487"/>
      <c r="X19" s="487"/>
    </row>
    <row r="20" spans="1:24" ht="12.75" customHeight="1">
      <c r="A20" s="491" t="s">
        <v>64</v>
      </c>
      <c r="B20" s="492"/>
      <c r="C20" s="487">
        <v>2752412</v>
      </c>
      <c r="D20" s="487">
        <v>97130</v>
      </c>
      <c r="E20" s="487">
        <v>96993</v>
      </c>
      <c r="F20" s="487">
        <v>96916</v>
      </c>
      <c r="G20" s="487">
        <v>105626</v>
      </c>
      <c r="H20" s="487">
        <v>161565</v>
      </c>
      <c r="I20" s="487">
        <v>194117</v>
      </c>
      <c r="J20" s="487">
        <v>185028</v>
      </c>
      <c r="K20" s="487">
        <v>182168</v>
      </c>
      <c r="L20" s="487">
        <v>190073</v>
      </c>
      <c r="M20" s="487">
        <v>222154</v>
      </c>
      <c r="N20" s="487">
        <v>199354</v>
      </c>
      <c r="O20" s="487">
        <v>172178</v>
      </c>
      <c r="P20" s="487">
        <v>141621</v>
      </c>
      <c r="Q20" s="487">
        <v>151006</v>
      </c>
      <c r="R20" s="487">
        <v>180029</v>
      </c>
      <c r="S20" s="487">
        <v>145927</v>
      </c>
      <c r="T20" s="487">
        <v>114190</v>
      </c>
      <c r="U20" s="487">
        <v>74963</v>
      </c>
      <c r="V20" s="487">
        <v>32072</v>
      </c>
      <c r="W20" s="487">
        <v>7958</v>
      </c>
      <c r="X20" s="487">
        <v>1344</v>
      </c>
    </row>
    <row r="21" spans="1:24" ht="12.75" customHeight="1">
      <c r="A21" s="491" t="s">
        <v>98</v>
      </c>
      <c r="B21" s="492"/>
      <c r="C21" s="487">
        <v>826161</v>
      </c>
      <c r="D21" s="487">
        <v>30151</v>
      </c>
      <c r="E21" s="487">
        <v>34183</v>
      </c>
      <c r="F21" s="487">
        <v>37768</v>
      </c>
      <c r="G21" s="487">
        <v>39650</v>
      </c>
      <c r="H21" s="487">
        <v>41219</v>
      </c>
      <c r="I21" s="487">
        <v>39638</v>
      </c>
      <c r="J21" s="487">
        <v>41125</v>
      </c>
      <c r="K21" s="487">
        <v>45563</v>
      </c>
      <c r="L21" s="487">
        <v>55285</v>
      </c>
      <c r="M21" s="487">
        <v>70210</v>
      </c>
      <c r="N21" s="487">
        <v>59685</v>
      </c>
      <c r="O21" s="487">
        <v>49748</v>
      </c>
      <c r="P21" s="487">
        <v>41803</v>
      </c>
      <c r="Q21" s="487">
        <v>49449</v>
      </c>
      <c r="R21" s="487">
        <v>64164</v>
      </c>
      <c r="S21" s="487">
        <v>53123</v>
      </c>
      <c r="T21" s="487">
        <v>37820</v>
      </c>
      <c r="U21" s="487">
        <v>22748</v>
      </c>
      <c r="V21" s="487">
        <v>9911</v>
      </c>
      <c r="W21" s="487">
        <v>2521</v>
      </c>
      <c r="X21" s="487">
        <v>397</v>
      </c>
    </row>
    <row r="22" spans="1:24" ht="12.75" customHeight="1">
      <c r="A22" s="491" t="s">
        <v>103</v>
      </c>
      <c r="B22" s="492"/>
      <c r="C22" s="487">
        <v>190658</v>
      </c>
      <c r="D22" s="487">
        <v>6917</v>
      </c>
      <c r="E22" s="487">
        <v>8033</v>
      </c>
      <c r="F22" s="487">
        <v>8715</v>
      </c>
      <c r="G22" s="487">
        <v>9743</v>
      </c>
      <c r="H22" s="487">
        <v>10353</v>
      </c>
      <c r="I22" s="487">
        <v>9467</v>
      </c>
      <c r="J22" s="487">
        <v>9067</v>
      </c>
      <c r="K22" s="487">
        <v>9682</v>
      </c>
      <c r="L22" s="487">
        <v>11515</v>
      </c>
      <c r="M22" s="487">
        <v>15096</v>
      </c>
      <c r="N22" s="487">
        <v>14061</v>
      </c>
      <c r="O22" s="487">
        <v>12451</v>
      </c>
      <c r="P22" s="487">
        <v>10674</v>
      </c>
      <c r="Q22" s="487">
        <v>11900</v>
      </c>
      <c r="R22" s="487">
        <v>13992</v>
      </c>
      <c r="S22" s="487">
        <v>11652</v>
      </c>
      <c r="T22" s="487">
        <v>8731</v>
      </c>
      <c r="U22" s="487">
        <v>5551</v>
      </c>
      <c r="V22" s="487">
        <v>2380</v>
      </c>
      <c r="W22" s="487">
        <v>596</v>
      </c>
      <c r="X22" s="487">
        <v>82</v>
      </c>
    </row>
    <row r="23" spans="1:24" ht="12.75" customHeight="1">
      <c r="A23" s="491" t="s">
        <v>47</v>
      </c>
      <c r="B23" s="492"/>
      <c r="C23" s="487">
        <v>401558</v>
      </c>
      <c r="D23" s="487">
        <v>17625</v>
      </c>
      <c r="E23" s="487">
        <v>18844</v>
      </c>
      <c r="F23" s="487">
        <v>18456</v>
      </c>
      <c r="G23" s="487">
        <v>18444</v>
      </c>
      <c r="H23" s="487">
        <v>19783</v>
      </c>
      <c r="I23" s="487">
        <v>18980</v>
      </c>
      <c r="J23" s="487">
        <v>21483</v>
      </c>
      <c r="K23" s="487">
        <v>24765</v>
      </c>
      <c r="L23" s="487">
        <v>28022</v>
      </c>
      <c r="M23" s="487">
        <v>33553</v>
      </c>
      <c r="N23" s="487">
        <v>29892</v>
      </c>
      <c r="O23" s="487">
        <v>25474</v>
      </c>
      <c r="P23" s="487">
        <v>20692</v>
      </c>
      <c r="Q23" s="487">
        <v>21444</v>
      </c>
      <c r="R23" s="487">
        <v>26803</v>
      </c>
      <c r="S23" s="487">
        <v>22386</v>
      </c>
      <c r="T23" s="487">
        <v>17424</v>
      </c>
      <c r="U23" s="487">
        <v>11298</v>
      </c>
      <c r="V23" s="487">
        <v>4813</v>
      </c>
      <c r="W23" s="487">
        <v>1212</v>
      </c>
      <c r="X23" s="487">
        <v>165</v>
      </c>
    </row>
    <row r="24" spans="1:24" ht="12.75" customHeight="1">
      <c r="A24" s="491" t="s">
        <v>49</v>
      </c>
      <c r="B24" s="492"/>
      <c r="C24" s="487">
        <v>104993</v>
      </c>
      <c r="D24" s="487">
        <v>3913</v>
      </c>
      <c r="E24" s="487">
        <v>4360</v>
      </c>
      <c r="F24" s="487">
        <v>4577</v>
      </c>
      <c r="G24" s="487">
        <v>5321</v>
      </c>
      <c r="H24" s="487">
        <v>6843</v>
      </c>
      <c r="I24" s="487">
        <v>5321</v>
      </c>
      <c r="J24" s="487">
        <v>5489</v>
      </c>
      <c r="K24" s="487">
        <v>5889</v>
      </c>
      <c r="L24" s="487">
        <v>6864</v>
      </c>
      <c r="M24" s="487">
        <v>8278</v>
      </c>
      <c r="N24" s="487">
        <v>7461</v>
      </c>
      <c r="O24" s="487">
        <v>6587</v>
      </c>
      <c r="P24" s="487">
        <v>5533</v>
      </c>
      <c r="Q24" s="487">
        <v>5830</v>
      </c>
      <c r="R24" s="487">
        <v>7278</v>
      </c>
      <c r="S24" s="487">
        <v>5882</v>
      </c>
      <c r="T24" s="487">
        <v>4598</v>
      </c>
      <c r="U24" s="487">
        <v>3025</v>
      </c>
      <c r="V24" s="487">
        <v>1452</v>
      </c>
      <c r="W24" s="487">
        <v>416</v>
      </c>
      <c r="X24" s="487">
        <v>76</v>
      </c>
    </row>
    <row r="25" spans="1:24" ht="10.5" customHeight="1">
      <c r="A25" s="491"/>
      <c r="B25" s="492"/>
      <c r="C25" s="487"/>
      <c r="D25" s="487"/>
      <c r="E25" s="487"/>
      <c r="F25" s="487"/>
      <c r="G25" s="487"/>
      <c r="H25" s="487"/>
      <c r="I25" s="487"/>
      <c r="J25" s="487"/>
      <c r="K25" s="487"/>
      <c r="L25" s="487"/>
      <c r="M25" s="487"/>
      <c r="N25" s="487"/>
      <c r="O25" s="487"/>
      <c r="P25" s="487"/>
      <c r="Q25" s="487"/>
      <c r="R25" s="487"/>
      <c r="S25" s="487"/>
      <c r="T25" s="487"/>
      <c r="U25" s="487"/>
      <c r="V25" s="487"/>
      <c r="W25" s="487"/>
      <c r="X25" s="487"/>
    </row>
    <row r="26" spans="1:24" ht="12.75" customHeight="1">
      <c r="A26" s="491" t="s">
        <v>51</v>
      </c>
      <c r="B26" s="492"/>
      <c r="C26" s="487">
        <v>385567</v>
      </c>
      <c r="D26" s="487">
        <v>16660</v>
      </c>
      <c r="E26" s="487">
        <v>18204</v>
      </c>
      <c r="F26" s="487">
        <v>17243</v>
      </c>
      <c r="G26" s="487">
        <v>19344</v>
      </c>
      <c r="H26" s="487">
        <v>23615</v>
      </c>
      <c r="I26" s="487">
        <v>20680</v>
      </c>
      <c r="J26" s="487">
        <v>21574</v>
      </c>
      <c r="K26" s="487">
        <v>24516</v>
      </c>
      <c r="L26" s="487">
        <v>27362</v>
      </c>
      <c r="M26" s="487">
        <v>32614</v>
      </c>
      <c r="N26" s="487">
        <v>29218</v>
      </c>
      <c r="O26" s="487">
        <v>23921</v>
      </c>
      <c r="P26" s="487">
        <v>18683</v>
      </c>
      <c r="Q26" s="487">
        <v>19822</v>
      </c>
      <c r="R26" s="487">
        <v>24224</v>
      </c>
      <c r="S26" s="487">
        <v>19061</v>
      </c>
      <c r="T26" s="487">
        <v>14469</v>
      </c>
      <c r="U26" s="487">
        <v>9252</v>
      </c>
      <c r="V26" s="487">
        <v>3926</v>
      </c>
      <c r="W26" s="487">
        <v>1019</v>
      </c>
      <c r="X26" s="487">
        <v>160</v>
      </c>
    </row>
    <row r="27" spans="1:24" ht="12.75" customHeight="1">
      <c r="A27" s="491" t="s">
        <v>53</v>
      </c>
      <c r="B27" s="492"/>
      <c r="C27" s="487">
        <v>74412</v>
      </c>
      <c r="D27" s="487">
        <v>2810</v>
      </c>
      <c r="E27" s="487">
        <v>2848</v>
      </c>
      <c r="F27" s="487">
        <v>3276</v>
      </c>
      <c r="G27" s="487">
        <v>4018</v>
      </c>
      <c r="H27" s="487">
        <v>4599</v>
      </c>
      <c r="I27" s="487">
        <v>3865</v>
      </c>
      <c r="J27" s="487">
        <v>3659</v>
      </c>
      <c r="K27" s="487">
        <v>3932</v>
      </c>
      <c r="L27" s="487">
        <v>4784</v>
      </c>
      <c r="M27" s="487">
        <v>6631</v>
      </c>
      <c r="N27" s="487">
        <v>6008</v>
      </c>
      <c r="O27" s="487">
        <v>4739</v>
      </c>
      <c r="P27" s="487">
        <v>3850</v>
      </c>
      <c r="Q27" s="487">
        <v>4249</v>
      </c>
      <c r="R27" s="487">
        <v>5204</v>
      </c>
      <c r="S27" s="487">
        <v>4146</v>
      </c>
      <c r="T27" s="487">
        <v>2991</v>
      </c>
      <c r="U27" s="487">
        <v>1824</v>
      </c>
      <c r="V27" s="487">
        <v>738</v>
      </c>
      <c r="W27" s="487">
        <v>205</v>
      </c>
      <c r="X27" s="487">
        <v>36</v>
      </c>
    </row>
    <row r="28" spans="1:24" ht="12.75" customHeight="1">
      <c r="A28" s="491" t="s">
        <v>56</v>
      </c>
      <c r="B28" s="492"/>
      <c r="C28" s="487">
        <v>352698</v>
      </c>
      <c r="D28" s="487">
        <v>12854</v>
      </c>
      <c r="E28" s="487">
        <v>14305</v>
      </c>
      <c r="F28" s="487">
        <v>15942</v>
      </c>
      <c r="G28" s="487">
        <v>16526</v>
      </c>
      <c r="H28" s="487">
        <v>17583</v>
      </c>
      <c r="I28" s="487">
        <v>16161</v>
      </c>
      <c r="J28" s="487">
        <v>17173</v>
      </c>
      <c r="K28" s="487">
        <v>19724</v>
      </c>
      <c r="L28" s="487">
        <v>23512</v>
      </c>
      <c r="M28" s="487">
        <v>29629</v>
      </c>
      <c r="N28" s="487">
        <v>25688</v>
      </c>
      <c r="O28" s="487">
        <v>20921</v>
      </c>
      <c r="P28" s="487">
        <v>18237</v>
      </c>
      <c r="Q28" s="487">
        <v>20768</v>
      </c>
      <c r="R28" s="487">
        <v>27029</v>
      </c>
      <c r="S28" s="487">
        <v>23866</v>
      </c>
      <c r="T28" s="487">
        <v>16993</v>
      </c>
      <c r="U28" s="487">
        <v>10188</v>
      </c>
      <c r="V28" s="487">
        <v>4346</v>
      </c>
      <c r="W28" s="487">
        <v>1095</v>
      </c>
      <c r="X28" s="487">
        <v>158</v>
      </c>
    </row>
    <row r="29" spans="1:24" ht="12.75" customHeight="1">
      <c r="A29" s="491" t="s">
        <v>58</v>
      </c>
      <c r="B29" s="492"/>
      <c r="C29" s="487">
        <v>84443</v>
      </c>
      <c r="D29" s="487">
        <v>2929</v>
      </c>
      <c r="E29" s="487">
        <v>3665</v>
      </c>
      <c r="F29" s="487">
        <v>4286</v>
      </c>
      <c r="G29" s="487">
        <v>4763</v>
      </c>
      <c r="H29" s="487">
        <v>4406</v>
      </c>
      <c r="I29" s="487">
        <v>3709</v>
      </c>
      <c r="J29" s="487">
        <v>3784</v>
      </c>
      <c r="K29" s="487">
        <v>4315</v>
      </c>
      <c r="L29" s="487">
        <v>5324</v>
      </c>
      <c r="M29" s="487">
        <v>7155</v>
      </c>
      <c r="N29" s="487">
        <v>6490</v>
      </c>
      <c r="O29" s="487">
        <v>5644</v>
      </c>
      <c r="P29" s="487">
        <v>4744</v>
      </c>
      <c r="Q29" s="487">
        <v>5110</v>
      </c>
      <c r="R29" s="487">
        <v>5903</v>
      </c>
      <c r="S29" s="487">
        <v>4947</v>
      </c>
      <c r="T29" s="487">
        <v>3733</v>
      </c>
      <c r="U29" s="487">
        <v>2341</v>
      </c>
      <c r="V29" s="487">
        <v>934</v>
      </c>
      <c r="W29" s="487">
        <v>228</v>
      </c>
      <c r="X29" s="487">
        <v>33</v>
      </c>
    </row>
    <row r="30" spans="1:24" ht="12.75" customHeight="1">
      <c r="A30" s="491" t="s">
        <v>60</v>
      </c>
      <c r="B30" s="492"/>
      <c r="C30" s="487">
        <v>143096</v>
      </c>
      <c r="D30" s="487">
        <v>5375</v>
      </c>
      <c r="E30" s="487">
        <v>4887</v>
      </c>
      <c r="F30" s="487">
        <v>5245</v>
      </c>
      <c r="G30" s="487">
        <v>6011</v>
      </c>
      <c r="H30" s="487">
        <v>7445</v>
      </c>
      <c r="I30" s="487">
        <v>7872</v>
      </c>
      <c r="J30" s="487">
        <v>7759</v>
      </c>
      <c r="K30" s="487">
        <v>7748</v>
      </c>
      <c r="L30" s="487">
        <v>8893</v>
      </c>
      <c r="M30" s="487">
        <v>11900</v>
      </c>
      <c r="N30" s="487">
        <v>10995</v>
      </c>
      <c r="O30" s="487">
        <v>9428</v>
      </c>
      <c r="P30" s="487">
        <v>7370</v>
      </c>
      <c r="Q30" s="487">
        <v>8170</v>
      </c>
      <c r="R30" s="487">
        <v>10755</v>
      </c>
      <c r="S30" s="487">
        <v>9679</v>
      </c>
      <c r="T30" s="487">
        <v>7278</v>
      </c>
      <c r="U30" s="487">
        <v>4169</v>
      </c>
      <c r="V30" s="487">
        <v>1661</v>
      </c>
      <c r="W30" s="487">
        <v>392</v>
      </c>
      <c r="X30" s="487">
        <v>64</v>
      </c>
    </row>
    <row r="31" spans="1:24" ht="10.5" customHeight="1">
      <c r="A31" s="491"/>
      <c r="B31" s="492"/>
      <c r="C31" s="487"/>
      <c r="D31" s="487"/>
      <c r="E31" s="487"/>
      <c r="F31" s="487"/>
      <c r="G31" s="487"/>
      <c r="H31" s="487"/>
      <c r="I31" s="487"/>
      <c r="J31" s="487"/>
      <c r="K31" s="487"/>
      <c r="L31" s="487"/>
      <c r="M31" s="487"/>
      <c r="N31" s="487"/>
      <c r="O31" s="487"/>
      <c r="P31" s="487"/>
      <c r="Q31" s="487"/>
      <c r="R31" s="487"/>
      <c r="S31" s="487"/>
      <c r="T31" s="487"/>
      <c r="U31" s="487"/>
      <c r="V31" s="487"/>
      <c r="W31" s="487"/>
      <c r="X31" s="487"/>
    </row>
    <row r="32" spans="1:24" ht="12.75" customHeight="1">
      <c r="A32" s="491" t="s">
        <v>62</v>
      </c>
      <c r="B32" s="492"/>
      <c r="C32" s="487">
        <v>397289</v>
      </c>
      <c r="D32" s="487">
        <v>13023</v>
      </c>
      <c r="E32" s="487">
        <v>15590</v>
      </c>
      <c r="F32" s="487">
        <v>17740</v>
      </c>
      <c r="G32" s="487">
        <v>19306</v>
      </c>
      <c r="H32" s="487">
        <v>20423</v>
      </c>
      <c r="I32" s="487">
        <v>16722</v>
      </c>
      <c r="J32" s="487">
        <v>17793</v>
      </c>
      <c r="K32" s="487">
        <v>20953</v>
      </c>
      <c r="L32" s="487">
        <v>25739</v>
      </c>
      <c r="M32" s="487">
        <v>32516</v>
      </c>
      <c r="N32" s="487">
        <v>29016</v>
      </c>
      <c r="O32" s="487">
        <v>25094</v>
      </c>
      <c r="P32" s="487">
        <v>22209</v>
      </c>
      <c r="Q32" s="487">
        <v>26336</v>
      </c>
      <c r="R32" s="487">
        <v>32992</v>
      </c>
      <c r="S32" s="487">
        <v>27001</v>
      </c>
      <c r="T32" s="487">
        <v>17998</v>
      </c>
      <c r="U32" s="487">
        <v>10811</v>
      </c>
      <c r="V32" s="487">
        <v>4579</v>
      </c>
      <c r="W32" s="487">
        <v>1265</v>
      </c>
      <c r="X32" s="487">
        <v>183</v>
      </c>
    </row>
    <row r="33" spans="1:24" ht="12.75" customHeight="1">
      <c r="A33" s="491" t="s">
        <v>63</v>
      </c>
      <c r="B33" s="492"/>
      <c r="C33" s="487">
        <v>287730</v>
      </c>
      <c r="D33" s="487">
        <v>11971</v>
      </c>
      <c r="E33" s="487">
        <v>13386</v>
      </c>
      <c r="F33" s="487">
        <v>13908</v>
      </c>
      <c r="G33" s="487">
        <v>14840</v>
      </c>
      <c r="H33" s="487">
        <v>16212</v>
      </c>
      <c r="I33" s="487">
        <v>14959</v>
      </c>
      <c r="J33" s="487">
        <v>16295</v>
      </c>
      <c r="K33" s="487">
        <v>17688</v>
      </c>
      <c r="L33" s="487">
        <v>20823</v>
      </c>
      <c r="M33" s="487">
        <v>24634</v>
      </c>
      <c r="N33" s="487">
        <v>20949</v>
      </c>
      <c r="O33" s="487">
        <v>16792</v>
      </c>
      <c r="P33" s="487">
        <v>14024</v>
      </c>
      <c r="Q33" s="487">
        <v>15553</v>
      </c>
      <c r="R33" s="487">
        <v>19248</v>
      </c>
      <c r="S33" s="487">
        <v>15300</v>
      </c>
      <c r="T33" s="487">
        <v>10684</v>
      </c>
      <c r="U33" s="487">
        <v>6557</v>
      </c>
      <c r="V33" s="487">
        <v>2982</v>
      </c>
      <c r="W33" s="487">
        <v>791</v>
      </c>
      <c r="X33" s="487">
        <v>134</v>
      </c>
    </row>
    <row r="34" spans="1:24" ht="12.75" customHeight="1">
      <c r="A34" s="491" t="s">
        <v>65</v>
      </c>
      <c r="B34" s="492"/>
      <c r="C34" s="487">
        <v>264642</v>
      </c>
      <c r="D34" s="487">
        <v>9911</v>
      </c>
      <c r="E34" s="487">
        <v>10724</v>
      </c>
      <c r="F34" s="487">
        <v>11348</v>
      </c>
      <c r="G34" s="487">
        <v>12794</v>
      </c>
      <c r="H34" s="487">
        <v>13643</v>
      </c>
      <c r="I34" s="487">
        <v>12654</v>
      </c>
      <c r="J34" s="487">
        <v>13015</v>
      </c>
      <c r="K34" s="487">
        <v>14143</v>
      </c>
      <c r="L34" s="487">
        <v>16829</v>
      </c>
      <c r="M34" s="487">
        <v>22051</v>
      </c>
      <c r="N34" s="487">
        <v>20155</v>
      </c>
      <c r="O34" s="487">
        <v>17135</v>
      </c>
      <c r="P34" s="487">
        <v>13494</v>
      </c>
      <c r="Q34" s="487">
        <v>15518</v>
      </c>
      <c r="R34" s="487">
        <v>19689</v>
      </c>
      <c r="S34" s="487">
        <v>17426</v>
      </c>
      <c r="T34" s="487">
        <v>12622</v>
      </c>
      <c r="U34" s="487">
        <v>7597</v>
      </c>
      <c r="V34" s="487">
        <v>2998</v>
      </c>
      <c r="W34" s="487">
        <v>783</v>
      </c>
      <c r="X34" s="487">
        <v>113</v>
      </c>
    </row>
    <row r="35" spans="1:24" ht="12.75" customHeight="1">
      <c r="A35" s="491" t="s">
        <v>66</v>
      </c>
      <c r="B35" s="492"/>
      <c r="C35" s="487">
        <v>100131</v>
      </c>
      <c r="D35" s="487">
        <v>3424</v>
      </c>
      <c r="E35" s="487">
        <v>3848</v>
      </c>
      <c r="F35" s="487">
        <v>4227</v>
      </c>
      <c r="G35" s="487">
        <v>5249</v>
      </c>
      <c r="H35" s="487">
        <v>6726</v>
      </c>
      <c r="I35" s="487">
        <v>5543</v>
      </c>
      <c r="J35" s="487">
        <v>5111</v>
      </c>
      <c r="K35" s="487">
        <v>5402</v>
      </c>
      <c r="L35" s="487">
        <v>6422</v>
      </c>
      <c r="M35" s="487">
        <v>8371</v>
      </c>
      <c r="N35" s="487">
        <v>7452</v>
      </c>
      <c r="O35" s="487">
        <v>6437</v>
      </c>
      <c r="P35" s="487">
        <v>5392</v>
      </c>
      <c r="Q35" s="487">
        <v>5865</v>
      </c>
      <c r="R35" s="487">
        <v>6705</v>
      </c>
      <c r="S35" s="487">
        <v>5606</v>
      </c>
      <c r="T35" s="487">
        <v>4284</v>
      </c>
      <c r="U35" s="487">
        <v>2629</v>
      </c>
      <c r="V35" s="487">
        <v>1124</v>
      </c>
      <c r="W35" s="487">
        <v>264</v>
      </c>
      <c r="X35" s="487">
        <v>50</v>
      </c>
    </row>
    <row r="36" spans="1:24" ht="12.75" customHeight="1">
      <c r="A36" s="491" t="s">
        <v>67</v>
      </c>
      <c r="B36" s="492"/>
      <c r="C36" s="487">
        <v>108699</v>
      </c>
      <c r="D36" s="487">
        <v>3473</v>
      </c>
      <c r="E36" s="487">
        <v>4106</v>
      </c>
      <c r="F36" s="487">
        <v>4547</v>
      </c>
      <c r="G36" s="487">
        <v>5675</v>
      </c>
      <c r="H36" s="487">
        <v>6352</v>
      </c>
      <c r="I36" s="487">
        <v>4852</v>
      </c>
      <c r="J36" s="487">
        <v>4578</v>
      </c>
      <c r="K36" s="487">
        <v>5008</v>
      </c>
      <c r="L36" s="487">
        <v>6198</v>
      </c>
      <c r="M36" s="487">
        <v>8203</v>
      </c>
      <c r="N36" s="487">
        <v>7868</v>
      </c>
      <c r="O36" s="487">
        <v>7826</v>
      </c>
      <c r="P36" s="487">
        <v>6862</v>
      </c>
      <c r="Q36" s="487">
        <v>7388</v>
      </c>
      <c r="R36" s="487">
        <v>8817</v>
      </c>
      <c r="S36" s="487">
        <v>7085</v>
      </c>
      <c r="T36" s="487">
        <v>5083</v>
      </c>
      <c r="U36" s="487">
        <v>3066</v>
      </c>
      <c r="V36" s="487">
        <v>1298</v>
      </c>
      <c r="W36" s="487">
        <v>351</v>
      </c>
      <c r="X36" s="487">
        <v>63</v>
      </c>
    </row>
    <row r="37" spans="1:24" ht="10.5" customHeight="1">
      <c r="A37" s="491"/>
      <c r="B37" s="492"/>
      <c r="C37" s="487"/>
      <c r="D37" s="487"/>
      <c r="E37" s="487"/>
      <c r="F37" s="487"/>
      <c r="G37" s="487"/>
      <c r="H37" s="487"/>
      <c r="I37" s="487"/>
      <c r="J37" s="487"/>
      <c r="K37" s="487"/>
      <c r="L37" s="487"/>
      <c r="M37" s="487"/>
      <c r="N37" s="487"/>
      <c r="O37" s="487"/>
      <c r="P37" s="487"/>
      <c r="Q37" s="487"/>
      <c r="R37" s="487"/>
      <c r="S37" s="487"/>
      <c r="T37" s="487"/>
      <c r="U37" s="487"/>
      <c r="V37" s="487"/>
      <c r="W37" s="487"/>
      <c r="X37" s="487"/>
    </row>
    <row r="38" spans="1:24" ht="12.75" customHeight="1">
      <c r="A38" s="491" t="s">
        <v>68</v>
      </c>
      <c r="B38" s="492"/>
      <c r="C38" s="487">
        <v>229733</v>
      </c>
      <c r="D38" s="487">
        <v>7731</v>
      </c>
      <c r="E38" s="487">
        <v>8848</v>
      </c>
      <c r="F38" s="487">
        <v>9580</v>
      </c>
      <c r="G38" s="487">
        <v>10516</v>
      </c>
      <c r="H38" s="487">
        <v>11531</v>
      </c>
      <c r="I38" s="487">
        <v>10201</v>
      </c>
      <c r="J38" s="487">
        <v>10447</v>
      </c>
      <c r="K38" s="487">
        <v>11695</v>
      </c>
      <c r="L38" s="487">
        <v>14849</v>
      </c>
      <c r="M38" s="487">
        <v>19823</v>
      </c>
      <c r="N38" s="487">
        <v>17728</v>
      </c>
      <c r="O38" s="487">
        <v>14420</v>
      </c>
      <c r="P38" s="487">
        <v>12191</v>
      </c>
      <c r="Q38" s="487">
        <v>14523</v>
      </c>
      <c r="R38" s="487">
        <v>19047</v>
      </c>
      <c r="S38" s="487">
        <v>16358</v>
      </c>
      <c r="T38" s="487">
        <v>11074</v>
      </c>
      <c r="U38" s="487">
        <v>6147</v>
      </c>
      <c r="V38" s="487">
        <v>2327</v>
      </c>
      <c r="W38" s="487">
        <v>608</v>
      </c>
      <c r="X38" s="487">
        <v>89</v>
      </c>
    </row>
    <row r="39" spans="1:24" ht="12.75" customHeight="1">
      <c r="A39" s="491" t="s">
        <v>69</v>
      </c>
      <c r="B39" s="492"/>
      <c r="C39" s="487">
        <v>101692</v>
      </c>
      <c r="D39" s="487">
        <v>2863</v>
      </c>
      <c r="E39" s="487">
        <v>3494</v>
      </c>
      <c r="F39" s="487">
        <v>3993</v>
      </c>
      <c r="G39" s="487">
        <v>4520</v>
      </c>
      <c r="H39" s="487">
        <v>4523</v>
      </c>
      <c r="I39" s="487">
        <v>3662</v>
      </c>
      <c r="J39" s="487">
        <v>4160</v>
      </c>
      <c r="K39" s="487">
        <v>4685</v>
      </c>
      <c r="L39" s="487">
        <v>5504</v>
      </c>
      <c r="M39" s="487">
        <v>7464</v>
      </c>
      <c r="N39" s="487">
        <v>6764</v>
      </c>
      <c r="O39" s="487">
        <v>6656</v>
      </c>
      <c r="P39" s="487">
        <v>6920</v>
      </c>
      <c r="Q39" s="487">
        <v>8023</v>
      </c>
      <c r="R39" s="487">
        <v>9562</v>
      </c>
      <c r="S39" s="487">
        <v>7995</v>
      </c>
      <c r="T39" s="487">
        <v>5435</v>
      </c>
      <c r="U39" s="487">
        <v>3343</v>
      </c>
      <c r="V39" s="487">
        <v>1648</v>
      </c>
      <c r="W39" s="487">
        <v>409</v>
      </c>
      <c r="X39" s="487">
        <v>69</v>
      </c>
    </row>
    <row r="40" spans="1:24" ht="12.75" customHeight="1">
      <c r="A40" s="491" t="s">
        <v>70</v>
      </c>
      <c r="B40" s="492"/>
      <c r="C40" s="487">
        <v>117641</v>
      </c>
      <c r="D40" s="487">
        <v>3741</v>
      </c>
      <c r="E40" s="487">
        <v>4181</v>
      </c>
      <c r="F40" s="487">
        <v>4657</v>
      </c>
      <c r="G40" s="487">
        <v>5779</v>
      </c>
      <c r="H40" s="487">
        <v>6492</v>
      </c>
      <c r="I40" s="487">
        <v>5733</v>
      </c>
      <c r="J40" s="487">
        <v>5398</v>
      </c>
      <c r="K40" s="487">
        <v>5736</v>
      </c>
      <c r="L40" s="487">
        <v>6739</v>
      </c>
      <c r="M40" s="487">
        <v>9703</v>
      </c>
      <c r="N40" s="487">
        <v>9325</v>
      </c>
      <c r="O40" s="487">
        <v>7689</v>
      </c>
      <c r="P40" s="487">
        <v>6169</v>
      </c>
      <c r="Q40" s="487">
        <v>7054</v>
      </c>
      <c r="R40" s="487">
        <v>9393</v>
      </c>
      <c r="S40" s="487">
        <v>8633</v>
      </c>
      <c r="T40" s="487">
        <v>6272</v>
      </c>
      <c r="U40" s="487">
        <v>3274</v>
      </c>
      <c r="V40" s="487">
        <v>1304</v>
      </c>
      <c r="W40" s="487">
        <v>327</v>
      </c>
      <c r="X40" s="487">
        <v>42</v>
      </c>
    </row>
    <row r="41" spans="1:24" ht="12.75" customHeight="1">
      <c r="A41" s="491" t="s">
        <v>71</v>
      </c>
      <c r="B41" s="492"/>
      <c r="C41" s="487">
        <v>119367</v>
      </c>
      <c r="D41" s="487">
        <v>4148</v>
      </c>
      <c r="E41" s="487">
        <v>4546</v>
      </c>
      <c r="F41" s="487">
        <v>5285</v>
      </c>
      <c r="G41" s="487">
        <v>6127</v>
      </c>
      <c r="H41" s="487">
        <v>7357</v>
      </c>
      <c r="I41" s="487">
        <v>6225</v>
      </c>
      <c r="J41" s="487">
        <v>5907</v>
      </c>
      <c r="K41" s="487">
        <v>6175</v>
      </c>
      <c r="L41" s="487">
        <v>7727</v>
      </c>
      <c r="M41" s="487">
        <v>10358</v>
      </c>
      <c r="N41" s="487">
        <v>9451</v>
      </c>
      <c r="O41" s="487">
        <v>7470</v>
      </c>
      <c r="P41" s="487">
        <v>5869</v>
      </c>
      <c r="Q41" s="487">
        <v>7091</v>
      </c>
      <c r="R41" s="487">
        <v>8967</v>
      </c>
      <c r="S41" s="487">
        <v>7526</v>
      </c>
      <c r="T41" s="487">
        <v>5172</v>
      </c>
      <c r="U41" s="487">
        <v>2729</v>
      </c>
      <c r="V41" s="487">
        <v>970</v>
      </c>
      <c r="W41" s="487">
        <v>236</v>
      </c>
      <c r="X41" s="487">
        <v>31</v>
      </c>
    </row>
    <row r="42" spans="1:24" ht="12.75" customHeight="1">
      <c r="A42" s="491" t="s">
        <v>72</v>
      </c>
      <c r="B42" s="492"/>
      <c r="C42" s="487">
        <v>184495</v>
      </c>
      <c r="D42" s="487">
        <v>6776</v>
      </c>
      <c r="E42" s="487">
        <v>8521</v>
      </c>
      <c r="F42" s="487">
        <v>9649</v>
      </c>
      <c r="G42" s="487">
        <v>10253</v>
      </c>
      <c r="H42" s="487">
        <v>10304</v>
      </c>
      <c r="I42" s="487">
        <v>8160</v>
      </c>
      <c r="J42" s="487">
        <v>8751</v>
      </c>
      <c r="K42" s="487">
        <v>10179</v>
      </c>
      <c r="L42" s="487">
        <v>12219</v>
      </c>
      <c r="M42" s="487">
        <v>15859</v>
      </c>
      <c r="N42" s="487">
        <v>13938</v>
      </c>
      <c r="O42" s="487">
        <v>11957</v>
      </c>
      <c r="P42" s="487">
        <v>10183</v>
      </c>
      <c r="Q42" s="487">
        <v>11138</v>
      </c>
      <c r="R42" s="487">
        <v>12977</v>
      </c>
      <c r="S42" s="487">
        <v>9986</v>
      </c>
      <c r="T42" s="487">
        <v>7019</v>
      </c>
      <c r="U42" s="487">
        <v>4267</v>
      </c>
      <c r="V42" s="487">
        <v>1804</v>
      </c>
      <c r="W42" s="487">
        <v>470</v>
      </c>
      <c r="X42" s="487">
        <v>85</v>
      </c>
    </row>
    <row r="43" spans="1:24" ht="10.5" customHeight="1">
      <c r="A43" s="491"/>
      <c r="B43" s="492"/>
      <c r="C43" s="487"/>
      <c r="D43" s="487"/>
      <c r="E43" s="487"/>
      <c r="F43" s="487"/>
      <c r="G43" s="487"/>
      <c r="H43" s="487"/>
      <c r="I43" s="487"/>
      <c r="J43" s="487"/>
      <c r="K43" s="487"/>
      <c r="L43" s="487"/>
      <c r="M43" s="487"/>
      <c r="N43" s="487"/>
      <c r="O43" s="487"/>
      <c r="P43" s="487"/>
      <c r="Q43" s="487"/>
      <c r="R43" s="487"/>
      <c r="S43" s="487"/>
      <c r="T43" s="487"/>
      <c r="U43" s="487"/>
      <c r="V43" s="487"/>
      <c r="W43" s="487"/>
      <c r="X43" s="487"/>
    </row>
    <row r="44" spans="1:24" ht="12.75" customHeight="1">
      <c r="A44" s="491" t="s">
        <v>73</v>
      </c>
      <c r="B44" s="492"/>
      <c r="C44" s="487">
        <v>136868</v>
      </c>
      <c r="D44" s="487">
        <v>5735</v>
      </c>
      <c r="E44" s="487">
        <v>7438</v>
      </c>
      <c r="F44" s="487">
        <v>7231</v>
      </c>
      <c r="G44" s="487">
        <v>6998</v>
      </c>
      <c r="H44" s="487">
        <v>8199</v>
      </c>
      <c r="I44" s="487">
        <v>5719</v>
      </c>
      <c r="J44" s="487">
        <v>6481</v>
      </c>
      <c r="K44" s="487">
        <v>8317</v>
      </c>
      <c r="L44" s="487">
        <v>9663</v>
      </c>
      <c r="M44" s="487">
        <v>11222</v>
      </c>
      <c r="N44" s="487">
        <v>9503</v>
      </c>
      <c r="O44" s="487">
        <v>7852</v>
      </c>
      <c r="P44" s="487">
        <v>6879</v>
      </c>
      <c r="Q44" s="487">
        <v>7444</v>
      </c>
      <c r="R44" s="487">
        <v>9394</v>
      </c>
      <c r="S44" s="487">
        <v>7680</v>
      </c>
      <c r="T44" s="487">
        <v>5393</v>
      </c>
      <c r="U44" s="487">
        <v>3457</v>
      </c>
      <c r="V44" s="487">
        <v>1701</v>
      </c>
      <c r="W44" s="487">
        <v>467</v>
      </c>
      <c r="X44" s="487">
        <v>95</v>
      </c>
    </row>
    <row r="45" spans="1:24" ht="12.75" customHeight="1">
      <c r="A45" s="491" t="s">
        <v>74</v>
      </c>
      <c r="B45" s="492"/>
      <c r="C45" s="487">
        <v>68775</v>
      </c>
      <c r="D45" s="487">
        <v>2135</v>
      </c>
      <c r="E45" s="487">
        <v>2580</v>
      </c>
      <c r="F45" s="487">
        <v>2903</v>
      </c>
      <c r="G45" s="487">
        <v>3621</v>
      </c>
      <c r="H45" s="487">
        <v>4319</v>
      </c>
      <c r="I45" s="487">
        <v>3287</v>
      </c>
      <c r="J45" s="487">
        <v>3301</v>
      </c>
      <c r="K45" s="487">
        <v>3457</v>
      </c>
      <c r="L45" s="487">
        <v>4032</v>
      </c>
      <c r="M45" s="487">
        <v>5355</v>
      </c>
      <c r="N45" s="487">
        <v>5009</v>
      </c>
      <c r="O45" s="487">
        <v>4635</v>
      </c>
      <c r="P45" s="487">
        <v>3882</v>
      </c>
      <c r="Q45" s="487">
        <v>4435</v>
      </c>
      <c r="R45" s="487">
        <v>5559</v>
      </c>
      <c r="S45" s="487">
        <v>4415</v>
      </c>
      <c r="T45" s="487">
        <v>3164</v>
      </c>
      <c r="U45" s="487">
        <v>1758</v>
      </c>
      <c r="V45" s="487">
        <v>721</v>
      </c>
      <c r="W45" s="487">
        <v>179</v>
      </c>
      <c r="X45" s="487">
        <v>28</v>
      </c>
    </row>
    <row r="46" spans="1:24" ht="12.75" customHeight="1">
      <c r="A46" s="491" t="s">
        <v>75</v>
      </c>
      <c r="B46" s="492"/>
      <c r="C46" s="487">
        <v>108736</v>
      </c>
      <c r="D46" s="487">
        <v>3514</v>
      </c>
      <c r="E46" s="487">
        <v>4084</v>
      </c>
      <c r="F46" s="487">
        <v>4774</v>
      </c>
      <c r="G46" s="487">
        <v>5680</v>
      </c>
      <c r="H46" s="487">
        <v>5848</v>
      </c>
      <c r="I46" s="487">
        <v>4699</v>
      </c>
      <c r="J46" s="487">
        <v>4647</v>
      </c>
      <c r="K46" s="487">
        <v>5218</v>
      </c>
      <c r="L46" s="487">
        <v>6551</v>
      </c>
      <c r="M46" s="487">
        <v>8696</v>
      </c>
      <c r="N46" s="487">
        <v>8237</v>
      </c>
      <c r="O46" s="487">
        <v>7047</v>
      </c>
      <c r="P46" s="487">
        <v>6032</v>
      </c>
      <c r="Q46" s="487">
        <v>6959</v>
      </c>
      <c r="R46" s="487">
        <v>8799</v>
      </c>
      <c r="S46" s="487">
        <v>7452</v>
      </c>
      <c r="T46" s="487">
        <v>5419</v>
      </c>
      <c r="U46" s="487">
        <v>3253</v>
      </c>
      <c r="V46" s="487">
        <v>1415</v>
      </c>
      <c r="W46" s="487">
        <v>358</v>
      </c>
      <c r="X46" s="487">
        <v>54</v>
      </c>
    </row>
    <row r="47" spans="1:24" ht="12.75" customHeight="1">
      <c r="A47" s="491" t="s">
        <v>76</v>
      </c>
      <c r="B47" s="492"/>
      <c r="C47" s="487">
        <v>119764</v>
      </c>
      <c r="D47" s="487">
        <v>3380</v>
      </c>
      <c r="E47" s="487">
        <v>3837</v>
      </c>
      <c r="F47" s="487">
        <v>4553</v>
      </c>
      <c r="G47" s="487">
        <v>5450</v>
      </c>
      <c r="H47" s="487">
        <v>6618</v>
      </c>
      <c r="I47" s="487">
        <v>6241</v>
      </c>
      <c r="J47" s="487">
        <v>5634</v>
      </c>
      <c r="K47" s="487">
        <v>5879</v>
      </c>
      <c r="L47" s="487">
        <v>7409</v>
      </c>
      <c r="M47" s="487">
        <v>10771</v>
      </c>
      <c r="N47" s="487">
        <v>9832</v>
      </c>
      <c r="O47" s="487">
        <v>7864</v>
      </c>
      <c r="P47" s="487">
        <v>6008</v>
      </c>
      <c r="Q47" s="487">
        <v>7230</v>
      </c>
      <c r="R47" s="487">
        <v>9566</v>
      </c>
      <c r="S47" s="487">
        <v>8579</v>
      </c>
      <c r="T47" s="487">
        <v>6266</v>
      </c>
      <c r="U47" s="487">
        <v>3280</v>
      </c>
      <c r="V47" s="487">
        <v>1097</v>
      </c>
      <c r="W47" s="487">
        <v>223</v>
      </c>
      <c r="X47" s="487">
        <v>47</v>
      </c>
    </row>
    <row r="48" spans="1:24" ht="12.75" customHeight="1">
      <c r="A48" s="491" t="s">
        <v>77</v>
      </c>
      <c r="B48" s="492"/>
      <c r="C48" s="487">
        <v>87456</v>
      </c>
      <c r="D48" s="487">
        <v>3795</v>
      </c>
      <c r="E48" s="487">
        <v>3479</v>
      </c>
      <c r="F48" s="487">
        <v>3578</v>
      </c>
      <c r="G48" s="487">
        <v>4038</v>
      </c>
      <c r="H48" s="487">
        <v>5004</v>
      </c>
      <c r="I48" s="487">
        <v>5145</v>
      </c>
      <c r="J48" s="487">
        <v>5341</v>
      </c>
      <c r="K48" s="487">
        <v>5522</v>
      </c>
      <c r="L48" s="487">
        <v>6001</v>
      </c>
      <c r="M48" s="487">
        <v>7607</v>
      </c>
      <c r="N48" s="487">
        <v>6200</v>
      </c>
      <c r="O48" s="487">
        <v>4846</v>
      </c>
      <c r="P48" s="487">
        <v>4144</v>
      </c>
      <c r="Q48" s="487">
        <v>4868</v>
      </c>
      <c r="R48" s="487">
        <v>6295</v>
      </c>
      <c r="S48" s="487">
        <v>5320</v>
      </c>
      <c r="T48" s="487">
        <v>3520</v>
      </c>
      <c r="U48" s="487">
        <v>1836</v>
      </c>
      <c r="V48" s="487">
        <v>717</v>
      </c>
      <c r="W48" s="487">
        <v>172</v>
      </c>
      <c r="X48" s="487">
        <v>28</v>
      </c>
    </row>
    <row r="49" spans="1:24" ht="10.5" customHeight="1">
      <c r="A49" s="491"/>
      <c r="B49" s="492"/>
      <c r="C49" s="487"/>
      <c r="D49" s="487"/>
      <c r="E49" s="487"/>
      <c r="F49" s="487"/>
      <c r="G49" s="487"/>
      <c r="H49" s="487"/>
      <c r="I49" s="487"/>
      <c r="J49" s="487"/>
      <c r="K49" s="487"/>
      <c r="L49" s="487"/>
      <c r="M49" s="487"/>
      <c r="N49" s="487"/>
      <c r="O49" s="487"/>
      <c r="P49" s="487"/>
      <c r="Q49" s="487"/>
      <c r="R49" s="487"/>
      <c r="S49" s="487"/>
      <c r="T49" s="487"/>
      <c r="U49" s="487"/>
      <c r="V49" s="487"/>
      <c r="W49" s="487"/>
      <c r="X49" s="487"/>
    </row>
    <row r="50" spans="1:24" ht="12.75" customHeight="1">
      <c r="A50" s="491" t="s">
        <v>78</v>
      </c>
      <c r="B50" s="492"/>
      <c r="C50" s="487">
        <v>55635</v>
      </c>
      <c r="D50" s="487">
        <v>2222</v>
      </c>
      <c r="E50" s="487">
        <v>2305</v>
      </c>
      <c r="F50" s="487">
        <v>2483</v>
      </c>
      <c r="G50" s="487">
        <v>2892</v>
      </c>
      <c r="H50" s="487">
        <v>2890</v>
      </c>
      <c r="I50" s="487">
        <v>2511</v>
      </c>
      <c r="J50" s="487">
        <v>2782</v>
      </c>
      <c r="K50" s="487">
        <v>3028</v>
      </c>
      <c r="L50" s="487">
        <v>3385</v>
      </c>
      <c r="M50" s="487">
        <v>4574</v>
      </c>
      <c r="N50" s="487">
        <v>4139</v>
      </c>
      <c r="O50" s="487">
        <v>3449</v>
      </c>
      <c r="P50" s="487">
        <v>3102</v>
      </c>
      <c r="Q50" s="487">
        <v>3344</v>
      </c>
      <c r="R50" s="487">
        <v>4185</v>
      </c>
      <c r="S50" s="487">
        <v>3336</v>
      </c>
      <c r="T50" s="487">
        <v>2529</v>
      </c>
      <c r="U50" s="487">
        <v>1583</v>
      </c>
      <c r="V50" s="487">
        <v>700</v>
      </c>
      <c r="W50" s="487">
        <v>166</v>
      </c>
      <c r="X50" s="487">
        <v>30</v>
      </c>
    </row>
    <row r="51" spans="1:24" ht="12.75" customHeight="1">
      <c r="A51" s="491" t="s">
        <v>79</v>
      </c>
      <c r="B51" s="492"/>
      <c r="C51" s="487">
        <v>63688</v>
      </c>
      <c r="D51" s="487">
        <v>2183</v>
      </c>
      <c r="E51" s="487">
        <v>2709</v>
      </c>
      <c r="F51" s="487">
        <v>2837</v>
      </c>
      <c r="G51" s="487">
        <v>3207</v>
      </c>
      <c r="H51" s="487">
        <v>3420</v>
      </c>
      <c r="I51" s="487">
        <v>2920</v>
      </c>
      <c r="J51" s="487">
        <v>2981</v>
      </c>
      <c r="K51" s="487">
        <v>3442</v>
      </c>
      <c r="L51" s="487">
        <v>4063</v>
      </c>
      <c r="M51" s="487">
        <v>5267</v>
      </c>
      <c r="N51" s="487">
        <v>4819</v>
      </c>
      <c r="O51" s="487">
        <v>4041</v>
      </c>
      <c r="P51" s="487">
        <v>3441</v>
      </c>
      <c r="Q51" s="487">
        <v>3850</v>
      </c>
      <c r="R51" s="487">
        <v>4768</v>
      </c>
      <c r="S51" s="487">
        <v>4034</v>
      </c>
      <c r="T51" s="487">
        <v>2937</v>
      </c>
      <c r="U51" s="487">
        <v>1777</v>
      </c>
      <c r="V51" s="487">
        <v>768</v>
      </c>
      <c r="W51" s="487">
        <v>196</v>
      </c>
      <c r="X51" s="487">
        <v>28</v>
      </c>
    </row>
    <row r="52" spans="1:24" ht="12.75" customHeight="1">
      <c r="A52" s="491" t="s">
        <v>80</v>
      </c>
      <c r="B52" s="492"/>
      <c r="C52" s="487">
        <v>493940</v>
      </c>
      <c r="D52" s="487">
        <v>15510</v>
      </c>
      <c r="E52" s="487">
        <v>17536</v>
      </c>
      <c r="F52" s="487">
        <v>19485</v>
      </c>
      <c r="G52" s="487">
        <v>23452</v>
      </c>
      <c r="H52" s="487">
        <v>29671</v>
      </c>
      <c r="I52" s="487">
        <v>25990</v>
      </c>
      <c r="J52" s="487">
        <v>24874</v>
      </c>
      <c r="K52" s="487">
        <v>26263</v>
      </c>
      <c r="L52" s="487">
        <v>30963</v>
      </c>
      <c r="M52" s="487">
        <v>41439</v>
      </c>
      <c r="N52" s="487">
        <v>38087</v>
      </c>
      <c r="O52" s="487">
        <v>32066</v>
      </c>
      <c r="P52" s="487">
        <v>26009</v>
      </c>
      <c r="Q52" s="487">
        <v>29094</v>
      </c>
      <c r="R52" s="487">
        <v>37695</v>
      </c>
      <c r="S52" s="487">
        <v>32131</v>
      </c>
      <c r="T52" s="487">
        <v>23399</v>
      </c>
      <c r="U52" s="487">
        <v>13524</v>
      </c>
      <c r="V52" s="487">
        <v>5132</v>
      </c>
      <c r="W52" s="487">
        <v>1407</v>
      </c>
      <c r="X52" s="487">
        <v>213</v>
      </c>
    </row>
    <row r="53" spans="1:24" ht="12.75" customHeight="1">
      <c r="A53" s="491" t="s">
        <v>81</v>
      </c>
      <c r="B53" s="492"/>
      <c r="C53" s="487">
        <v>60102</v>
      </c>
      <c r="D53" s="487">
        <v>2106</v>
      </c>
      <c r="E53" s="487">
        <v>2518</v>
      </c>
      <c r="F53" s="487">
        <v>2900</v>
      </c>
      <c r="G53" s="487">
        <v>3394</v>
      </c>
      <c r="H53" s="487">
        <v>3205</v>
      </c>
      <c r="I53" s="487">
        <v>2691</v>
      </c>
      <c r="J53" s="487">
        <v>2618</v>
      </c>
      <c r="K53" s="487">
        <v>2960</v>
      </c>
      <c r="L53" s="487">
        <v>3589</v>
      </c>
      <c r="M53" s="487">
        <v>4857</v>
      </c>
      <c r="N53" s="487">
        <v>4233</v>
      </c>
      <c r="O53" s="487">
        <v>3811</v>
      </c>
      <c r="P53" s="487">
        <v>3188</v>
      </c>
      <c r="Q53" s="487">
        <v>3882</v>
      </c>
      <c r="R53" s="487">
        <v>4799</v>
      </c>
      <c r="S53" s="487">
        <v>3998</v>
      </c>
      <c r="T53" s="487">
        <v>2782</v>
      </c>
      <c r="U53" s="487">
        <v>1676</v>
      </c>
      <c r="V53" s="487">
        <v>696</v>
      </c>
      <c r="W53" s="487">
        <v>166</v>
      </c>
      <c r="X53" s="487">
        <v>33</v>
      </c>
    </row>
    <row r="54" spans="1:24" ht="12.75" customHeight="1">
      <c r="A54" s="491" t="s">
        <v>82</v>
      </c>
      <c r="B54" s="492"/>
      <c r="C54" s="487">
        <v>55177</v>
      </c>
      <c r="D54" s="487">
        <v>2048</v>
      </c>
      <c r="E54" s="487">
        <v>2247</v>
      </c>
      <c r="F54" s="487">
        <v>2643</v>
      </c>
      <c r="G54" s="487">
        <v>3163</v>
      </c>
      <c r="H54" s="487">
        <v>3072</v>
      </c>
      <c r="I54" s="487">
        <v>2443</v>
      </c>
      <c r="J54" s="487">
        <v>2499</v>
      </c>
      <c r="K54" s="487">
        <v>2767</v>
      </c>
      <c r="L54" s="487">
        <v>3555</v>
      </c>
      <c r="M54" s="487">
        <v>5062</v>
      </c>
      <c r="N54" s="487">
        <v>4505</v>
      </c>
      <c r="O54" s="487">
        <v>3366</v>
      </c>
      <c r="P54" s="487">
        <v>2513</v>
      </c>
      <c r="Q54" s="487">
        <v>3057</v>
      </c>
      <c r="R54" s="487">
        <v>4217</v>
      </c>
      <c r="S54" s="487">
        <v>3635</v>
      </c>
      <c r="T54" s="487">
        <v>2386</v>
      </c>
      <c r="U54" s="487">
        <v>1296</v>
      </c>
      <c r="V54" s="487">
        <v>532</v>
      </c>
      <c r="W54" s="487">
        <v>139</v>
      </c>
      <c r="X54" s="487">
        <v>32</v>
      </c>
    </row>
    <row r="55" spans="1:24" ht="10.5" customHeight="1">
      <c r="A55" s="491"/>
      <c r="B55" s="492"/>
      <c r="C55" s="487"/>
      <c r="D55" s="487"/>
      <c r="E55" s="487"/>
      <c r="F55" s="487"/>
      <c r="G55" s="487"/>
      <c r="H55" s="487"/>
      <c r="I55" s="487"/>
      <c r="J55" s="487"/>
      <c r="K55" s="487"/>
      <c r="L55" s="487"/>
      <c r="M55" s="487"/>
      <c r="N55" s="487"/>
      <c r="O55" s="487"/>
      <c r="P55" s="487"/>
      <c r="Q55" s="487"/>
      <c r="R55" s="487"/>
      <c r="S55" s="487"/>
      <c r="T55" s="487"/>
      <c r="U55" s="487"/>
      <c r="V55" s="487"/>
      <c r="W55" s="487"/>
      <c r="X55" s="487"/>
    </row>
    <row r="56" spans="1:24" ht="12.75" customHeight="1">
      <c r="A56" s="491" t="s">
        <v>83</v>
      </c>
      <c r="B56" s="492"/>
      <c r="C56" s="487">
        <v>75033</v>
      </c>
      <c r="D56" s="487">
        <v>2806</v>
      </c>
      <c r="E56" s="487">
        <v>3264</v>
      </c>
      <c r="F56" s="487">
        <v>3578</v>
      </c>
      <c r="G56" s="487">
        <v>4301</v>
      </c>
      <c r="H56" s="487">
        <v>3610</v>
      </c>
      <c r="I56" s="487">
        <v>2921</v>
      </c>
      <c r="J56" s="487">
        <v>3269</v>
      </c>
      <c r="K56" s="487">
        <v>3758</v>
      </c>
      <c r="L56" s="487">
        <v>4777</v>
      </c>
      <c r="M56" s="487">
        <v>6413</v>
      </c>
      <c r="N56" s="487">
        <v>5875</v>
      </c>
      <c r="O56" s="487">
        <v>4863</v>
      </c>
      <c r="P56" s="487">
        <v>3923</v>
      </c>
      <c r="Q56" s="487">
        <v>4404</v>
      </c>
      <c r="R56" s="487">
        <v>5697</v>
      </c>
      <c r="S56" s="487">
        <v>5121</v>
      </c>
      <c r="T56" s="487">
        <v>3547</v>
      </c>
      <c r="U56" s="487">
        <v>1816</v>
      </c>
      <c r="V56" s="487">
        <v>811</v>
      </c>
      <c r="W56" s="487">
        <v>231</v>
      </c>
      <c r="X56" s="487">
        <v>48</v>
      </c>
    </row>
    <row r="57" spans="1:24" ht="12.75" customHeight="1">
      <c r="A57" s="491" t="s">
        <v>84</v>
      </c>
      <c r="B57" s="492"/>
      <c r="C57" s="487">
        <v>58435</v>
      </c>
      <c r="D57" s="487">
        <v>2510</v>
      </c>
      <c r="E57" s="487">
        <v>2626</v>
      </c>
      <c r="F57" s="487">
        <v>2811</v>
      </c>
      <c r="G57" s="487">
        <v>2903</v>
      </c>
      <c r="H57" s="487">
        <v>3015</v>
      </c>
      <c r="I57" s="487">
        <v>2511</v>
      </c>
      <c r="J57" s="487">
        <v>2850</v>
      </c>
      <c r="K57" s="487">
        <v>3311</v>
      </c>
      <c r="L57" s="487">
        <v>3837</v>
      </c>
      <c r="M57" s="487">
        <v>4771</v>
      </c>
      <c r="N57" s="487">
        <v>3857</v>
      </c>
      <c r="O57" s="487">
        <v>3528</v>
      </c>
      <c r="P57" s="487">
        <v>3208</v>
      </c>
      <c r="Q57" s="487">
        <v>3554</v>
      </c>
      <c r="R57" s="487">
        <v>4373</v>
      </c>
      <c r="S57" s="487">
        <v>3662</v>
      </c>
      <c r="T57" s="487">
        <v>2543</v>
      </c>
      <c r="U57" s="487">
        <v>1635</v>
      </c>
      <c r="V57" s="487">
        <v>735</v>
      </c>
      <c r="W57" s="487">
        <v>165</v>
      </c>
      <c r="X57" s="487">
        <v>30</v>
      </c>
    </row>
    <row r="58" spans="1:24" ht="12.75" customHeight="1">
      <c r="A58" s="491" t="s">
        <v>85</v>
      </c>
      <c r="B58" s="492"/>
      <c r="C58" s="487">
        <v>51254</v>
      </c>
      <c r="D58" s="487">
        <v>1384</v>
      </c>
      <c r="E58" s="487">
        <v>1886</v>
      </c>
      <c r="F58" s="487">
        <v>2353</v>
      </c>
      <c r="G58" s="487">
        <v>2576</v>
      </c>
      <c r="H58" s="487">
        <v>2379</v>
      </c>
      <c r="I58" s="487">
        <v>1875</v>
      </c>
      <c r="J58" s="487">
        <v>1965</v>
      </c>
      <c r="K58" s="487">
        <v>2371</v>
      </c>
      <c r="L58" s="487">
        <v>3126</v>
      </c>
      <c r="M58" s="487">
        <v>4050</v>
      </c>
      <c r="N58" s="487">
        <v>3661</v>
      </c>
      <c r="O58" s="487">
        <v>3270</v>
      </c>
      <c r="P58" s="487">
        <v>3246</v>
      </c>
      <c r="Q58" s="487">
        <v>3948</v>
      </c>
      <c r="R58" s="487">
        <v>4655</v>
      </c>
      <c r="S58" s="487">
        <v>3829</v>
      </c>
      <c r="T58" s="487">
        <v>2417</v>
      </c>
      <c r="U58" s="487">
        <v>1440</v>
      </c>
      <c r="V58" s="487">
        <v>633</v>
      </c>
      <c r="W58" s="487">
        <v>165</v>
      </c>
      <c r="X58" s="487">
        <v>25</v>
      </c>
    </row>
    <row r="59" spans="1:24" ht="10.5" customHeight="1">
      <c r="A59" s="491"/>
      <c r="B59" s="492"/>
      <c r="C59" s="487"/>
      <c r="D59" s="487"/>
      <c r="E59" s="487"/>
      <c r="F59" s="487"/>
      <c r="G59" s="487"/>
      <c r="H59" s="487"/>
      <c r="I59" s="487"/>
      <c r="J59" s="487"/>
      <c r="K59" s="487"/>
      <c r="L59" s="487"/>
      <c r="M59" s="487"/>
      <c r="N59" s="487"/>
      <c r="O59" s="487"/>
      <c r="P59" s="487"/>
      <c r="Q59" s="487"/>
      <c r="R59" s="487"/>
      <c r="S59" s="487"/>
      <c r="T59" s="487"/>
      <c r="U59" s="487"/>
      <c r="V59" s="487"/>
      <c r="W59" s="487"/>
      <c r="X59" s="487"/>
    </row>
    <row r="60" spans="1:24" ht="12.75" customHeight="1">
      <c r="A60" s="491" t="s">
        <v>86</v>
      </c>
      <c r="B60" s="492"/>
      <c r="C60" s="487">
        <v>30927</v>
      </c>
      <c r="D60" s="487">
        <v>1454</v>
      </c>
      <c r="E60" s="487">
        <v>1581</v>
      </c>
      <c r="F60" s="487">
        <v>1556</v>
      </c>
      <c r="G60" s="487">
        <v>1349</v>
      </c>
      <c r="H60" s="487">
        <v>1174</v>
      </c>
      <c r="I60" s="487">
        <v>1260</v>
      </c>
      <c r="J60" s="487">
        <v>1713</v>
      </c>
      <c r="K60" s="487">
        <v>2046</v>
      </c>
      <c r="L60" s="487">
        <v>2179</v>
      </c>
      <c r="M60" s="487">
        <v>2429</v>
      </c>
      <c r="N60" s="487">
        <v>2091</v>
      </c>
      <c r="O60" s="487">
        <v>1880</v>
      </c>
      <c r="P60" s="487">
        <v>1687</v>
      </c>
      <c r="Q60" s="487">
        <v>2050</v>
      </c>
      <c r="R60" s="487">
        <v>2384</v>
      </c>
      <c r="S60" s="487">
        <v>1819</v>
      </c>
      <c r="T60" s="487">
        <v>1172</v>
      </c>
      <c r="U60" s="487">
        <v>679</v>
      </c>
      <c r="V60" s="487">
        <v>333</v>
      </c>
      <c r="W60" s="487">
        <v>82</v>
      </c>
      <c r="X60" s="487">
        <v>9</v>
      </c>
    </row>
    <row r="61" spans="1:24" ht="12.75" customHeight="1">
      <c r="A61" s="491" t="s">
        <v>87</v>
      </c>
      <c r="B61" s="492"/>
      <c r="C61" s="487">
        <v>18279</v>
      </c>
      <c r="D61" s="487">
        <v>245</v>
      </c>
      <c r="E61" s="487">
        <v>430</v>
      </c>
      <c r="F61" s="487">
        <v>526</v>
      </c>
      <c r="G61" s="487">
        <v>643</v>
      </c>
      <c r="H61" s="487">
        <v>586</v>
      </c>
      <c r="I61" s="487">
        <v>463</v>
      </c>
      <c r="J61" s="487">
        <v>506</v>
      </c>
      <c r="K61" s="487">
        <v>607</v>
      </c>
      <c r="L61" s="487">
        <v>767</v>
      </c>
      <c r="M61" s="487">
        <v>1083</v>
      </c>
      <c r="N61" s="487">
        <v>1096</v>
      </c>
      <c r="O61" s="487">
        <v>1192</v>
      </c>
      <c r="P61" s="487">
        <v>1453</v>
      </c>
      <c r="Q61" s="487">
        <v>1993</v>
      </c>
      <c r="R61" s="487">
        <v>2493</v>
      </c>
      <c r="S61" s="487">
        <v>1920</v>
      </c>
      <c r="T61" s="487">
        <v>1178</v>
      </c>
      <c r="U61" s="487">
        <v>659</v>
      </c>
      <c r="V61" s="487">
        <v>330</v>
      </c>
      <c r="W61" s="487">
        <v>96</v>
      </c>
      <c r="X61" s="487">
        <v>13</v>
      </c>
    </row>
    <row r="62" spans="1:24" ht="12.75" customHeight="1">
      <c r="A62" s="491" t="s">
        <v>88</v>
      </c>
      <c r="B62" s="492"/>
      <c r="C62" s="487">
        <v>9079</v>
      </c>
      <c r="D62" s="487">
        <v>146</v>
      </c>
      <c r="E62" s="487">
        <v>207</v>
      </c>
      <c r="F62" s="487">
        <v>260</v>
      </c>
      <c r="G62" s="487">
        <v>307</v>
      </c>
      <c r="H62" s="487">
        <v>289</v>
      </c>
      <c r="I62" s="487">
        <v>280</v>
      </c>
      <c r="J62" s="487">
        <v>279</v>
      </c>
      <c r="K62" s="487">
        <v>328</v>
      </c>
      <c r="L62" s="487">
        <v>410</v>
      </c>
      <c r="M62" s="487">
        <v>561</v>
      </c>
      <c r="N62" s="487">
        <v>675</v>
      </c>
      <c r="O62" s="487">
        <v>704</v>
      </c>
      <c r="P62" s="487">
        <v>811</v>
      </c>
      <c r="Q62" s="487">
        <v>973</v>
      </c>
      <c r="R62" s="487">
        <v>1118</v>
      </c>
      <c r="S62" s="487">
        <v>708</v>
      </c>
      <c r="T62" s="487">
        <v>499</v>
      </c>
      <c r="U62" s="487">
        <v>322</v>
      </c>
      <c r="V62" s="487">
        <v>156</v>
      </c>
      <c r="W62" s="487">
        <v>42</v>
      </c>
      <c r="X62" s="487">
        <v>4</v>
      </c>
    </row>
    <row r="63" spans="1:24" ht="12.75" customHeight="1">
      <c r="A63" s="491" t="s">
        <v>89</v>
      </c>
      <c r="B63" s="492"/>
      <c r="C63" s="487">
        <v>16567</v>
      </c>
      <c r="D63" s="487">
        <v>530</v>
      </c>
      <c r="E63" s="487">
        <v>653</v>
      </c>
      <c r="F63" s="487">
        <v>785</v>
      </c>
      <c r="G63" s="487">
        <v>925</v>
      </c>
      <c r="H63" s="487">
        <v>936</v>
      </c>
      <c r="I63" s="487">
        <v>762</v>
      </c>
      <c r="J63" s="487">
        <v>775</v>
      </c>
      <c r="K63" s="487">
        <v>810</v>
      </c>
      <c r="L63" s="487">
        <v>1051</v>
      </c>
      <c r="M63" s="487">
        <v>1468</v>
      </c>
      <c r="N63" s="487">
        <v>1213</v>
      </c>
      <c r="O63" s="487">
        <v>1013</v>
      </c>
      <c r="P63" s="487">
        <v>861</v>
      </c>
      <c r="Q63" s="487">
        <v>985</v>
      </c>
      <c r="R63" s="487">
        <v>1191</v>
      </c>
      <c r="S63" s="487">
        <v>995</v>
      </c>
      <c r="T63" s="487">
        <v>832</v>
      </c>
      <c r="U63" s="487">
        <v>483</v>
      </c>
      <c r="V63" s="487">
        <v>236</v>
      </c>
      <c r="W63" s="487">
        <v>54</v>
      </c>
      <c r="X63" s="487">
        <v>9</v>
      </c>
    </row>
    <row r="64" spans="1:24" ht="12.75" customHeight="1">
      <c r="A64" s="491" t="s">
        <v>90</v>
      </c>
      <c r="B64" s="492"/>
      <c r="C64" s="487">
        <v>43763</v>
      </c>
      <c r="D64" s="487">
        <v>1625</v>
      </c>
      <c r="E64" s="487">
        <v>1904</v>
      </c>
      <c r="F64" s="487">
        <v>2160</v>
      </c>
      <c r="G64" s="487">
        <v>2744</v>
      </c>
      <c r="H64" s="487">
        <v>2733</v>
      </c>
      <c r="I64" s="487">
        <v>1615</v>
      </c>
      <c r="J64" s="487">
        <v>1838</v>
      </c>
      <c r="K64" s="487">
        <v>2349</v>
      </c>
      <c r="L64" s="487">
        <v>2735</v>
      </c>
      <c r="M64" s="487">
        <v>3436</v>
      </c>
      <c r="N64" s="487">
        <v>2932</v>
      </c>
      <c r="O64" s="487">
        <v>2579</v>
      </c>
      <c r="P64" s="487">
        <v>2437</v>
      </c>
      <c r="Q64" s="487">
        <v>3008</v>
      </c>
      <c r="R64" s="487">
        <v>3663</v>
      </c>
      <c r="S64" s="487">
        <v>2774</v>
      </c>
      <c r="T64" s="487">
        <v>1643</v>
      </c>
      <c r="U64" s="487">
        <v>961</v>
      </c>
      <c r="V64" s="487">
        <v>496</v>
      </c>
      <c r="W64" s="487">
        <v>117</v>
      </c>
      <c r="X64" s="487">
        <v>14</v>
      </c>
    </row>
    <row r="65" spans="1:24" ht="10.5" customHeight="1">
      <c r="A65" s="491"/>
      <c r="B65" s="492"/>
      <c r="C65" s="487"/>
      <c r="D65" s="487"/>
      <c r="E65" s="487"/>
      <c r="F65" s="487"/>
      <c r="G65" s="487"/>
      <c r="H65" s="487"/>
      <c r="I65" s="487"/>
      <c r="J65" s="487"/>
      <c r="K65" s="487"/>
      <c r="L65" s="487"/>
      <c r="M65" s="487"/>
      <c r="N65" s="487"/>
      <c r="O65" s="487"/>
      <c r="P65" s="487"/>
      <c r="Q65" s="487"/>
      <c r="R65" s="487"/>
      <c r="S65" s="487"/>
      <c r="T65" s="487"/>
      <c r="U65" s="487"/>
      <c r="V65" s="487"/>
      <c r="W65" s="487"/>
      <c r="X65" s="487"/>
    </row>
    <row r="66" spans="1:24" ht="12.75" customHeight="1">
      <c r="A66" s="491" t="s">
        <v>92</v>
      </c>
      <c r="B66" s="492"/>
      <c r="C66" s="487">
        <v>8434</v>
      </c>
      <c r="D66" s="487">
        <v>347</v>
      </c>
      <c r="E66" s="487">
        <v>377</v>
      </c>
      <c r="F66" s="487">
        <v>441</v>
      </c>
      <c r="G66" s="487">
        <v>570</v>
      </c>
      <c r="H66" s="487">
        <v>702</v>
      </c>
      <c r="I66" s="487">
        <v>454</v>
      </c>
      <c r="J66" s="487">
        <v>397</v>
      </c>
      <c r="K66" s="487">
        <v>427</v>
      </c>
      <c r="L66" s="487">
        <v>590</v>
      </c>
      <c r="M66" s="487">
        <v>727</v>
      </c>
      <c r="N66" s="487">
        <v>562</v>
      </c>
      <c r="O66" s="487">
        <v>455</v>
      </c>
      <c r="P66" s="487">
        <v>369</v>
      </c>
      <c r="Q66" s="487">
        <v>393</v>
      </c>
      <c r="R66" s="487">
        <v>486</v>
      </c>
      <c r="S66" s="487">
        <v>453</v>
      </c>
      <c r="T66" s="487">
        <v>339</v>
      </c>
      <c r="U66" s="487">
        <v>219</v>
      </c>
      <c r="V66" s="487">
        <v>92</v>
      </c>
      <c r="W66" s="487">
        <v>31</v>
      </c>
      <c r="X66" s="487">
        <v>3</v>
      </c>
    </row>
    <row r="67" spans="1:24" ht="12.75" customHeight="1">
      <c r="A67" s="491" t="s">
        <v>110</v>
      </c>
      <c r="B67" s="492"/>
      <c r="C67" s="487">
        <v>14741</v>
      </c>
      <c r="D67" s="487">
        <v>286</v>
      </c>
      <c r="E67" s="487">
        <v>402</v>
      </c>
      <c r="F67" s="487">
        <v>485</v>
      </c>
      <c r="G67" s="487">
        <v>664</v>
      </c>
      <c r="H67" s="487">
        <v>547</v>
      </c>
      <c r="I67" s="487">
        <v>382</v>
      </c>
      <c r="J67" s="487">
        <v>453</v>
      </c>
      <c r="K67" s="487">
        <v>583</v>
      </c>
      <c r="L67" s="487">
        <v>759</v>
      </c>
      <c r="M67" s="487">
        <v>1036</v>
      </c>
      <c r="N67" s="487">
        <v>1019</v>
      </c>
      <c r="O67" s="487">
        <v>1041</v>
      </c>
      <c r="P67" s="487">
        <v>980</v>
      </c>
      <c r="Q67" s="487">
        <v>1228</v>
      </c>
      <c r="R67" s="487">
        <v>1525</v>
      </c>
      <c r="S67" s="487">
        <v>1363</v>
      </c>
      <c r="T67" s="487">
        <v>896</v>
      </c>
      <c r="U67" s="487">
        <v>681</v>
      </c>
      <c r="V67" s="487">
        <v>321</v>
      </c>
      <c r="W67" s="487">
        <v>81</v>
      </c>
      <c r="X67" s="487">
        <v>9</v>
      </c>
    </row>
    <row r="68" spans="1:24" ht="12.75" customHeight="1">
      <c r="A68" s="491" t="s">
        <v>94</v>
      </c>
      <c r="B68" s="492"/>
      <c r="C68" s="487">
        <v>13009</v>
      </c>
      <c r="D68" s="487">
        <v>416</v>
      </c>
      <c r="E68" s="487">
        <v>529</v>
      </c>
      <c r="F68" s="487">
        <v>608</v>
      </c>
      <c r="G68" s="487">
        <v>789</v>
      </c>
      <c r="H68" s="487">
        <v>718</v>
      </c>
      <c r="I68" s="487">
        <v>518</v>
      </c>
      <c r="J68" s="487">
        <v>481</v>
      </c>
      <c r="K68" s="487">
        <v>604</v>
      </c>
      <c r="L68" s="487">
        <v>727</v>
      </c>
      <c r="M68" s="487">
        <v>1047</v>
      </c>
      <c r="N68" s="487">
        <v>986</v>
      </c>
      <c r="O68" s="487">
        <v>939</v>
      </c>
      <c r="P68" s="487">
        <v>785</v>
      </c>
      <c r="Q68" s="487">
        <v>887</v>
      </c>
      <c r="R68" s="487">
        <v>1032</v>
      </c>
      <c r="S68" s="487">
        <v>838</v>
      </c>
      <c r="T68" s="487">
        <v>526</v>
      </c>
      <c r="U68" s="487">
        <v>367</v>
      </c>
      <c r="V68" s="487">
        <v>160</v>
      </c>
      <c r="W68" s="487">
        <v>51</v>
      </c>
      <c r="X68" s="487">
        <v>1</v>
      </c>
    </row>
    <row r="69" spans="1:24" ht="12.75" customHeight="1">
      <c r="A69" s="491" t="s">
        <v>95</v>
      </c>
      <c r="B69" s="492"/>
      <c r="C69" s="487">
        <v>15697</v>
      </c>
      <c r="D69" s="487">
        <v>439</v>
      </c>
      <c r="E69" s="487">
        <v>570</v>
      </c>
      <c r="F69" s="487">
        <v>681</v>
      </c>
      <c r="G69" s="487">
        <v>974</v>
      </c>
      <c r="H69" s="487">
        <v>1183</v>
      </c>
      <c r="I69" s="487">
        <v>531</v>
      </c>
      <c r="J69" s="487">
        <v>572</v>
      </c>
      <c r="K69" s="487">
        <v>661</v>
      </c>
      <c r="L69" s="487">
        <v>877</v>
      </c>
      <c r="M69" s="487">
        <v>1152</v>
      </c>
      <c r="N69" s="487">
        <v>1068</v>
      </c>
      <c r="O69" s="487">
        <v>1063</v>
      </c>
      <c r="P69" s="487">
        <v>966</v>
      </c>
      <c r="Q69" s="487">
        <v>1092</v>
      </c>
      <c r="R69" s="487">
        <v>1231</v>
      </c>
      <c r="S69" s="487">
        <v>1048</v>
      </c>
      <c r="T69" s="487">
        <v>789</v>
      </c>
      <c r="U69" s="487">
        <v>504</v>
      </c>
      <c r="V69" s="487">
        <v>221</v>
      </c>
      <c r="W69" s="487">
        <v>63</v>
      </c>
      <c r="X69" s="487">
        <v>12</v>
      </c>
    </row>
    <row r="70" spans="1:24" ht="12.75" customHeight="1">
      <c r="A70" s="491" t="s">
        <v>96</v>
      </c>
      <c r="B70" s="492"/>
      <c r="C70" s="487">
        <v>4909</v>
      </c>
      <c r="D70" s="487">
        <v>98</v>
      </c>
      <c r="E70" s="487">
        <v>137</v>
      </c>
      <c r="F70" s="487">
        <v>182</v>
      </c>
      <c r="G70" s="487">
        <v>168</v>
      </c>
      <c r="H70" s="487">
        <v>179</v>
      </c>
      <c r="I70" s="487">
        <v>129</v>
      </c>
      <c r="J70" s="487">
        <v>132</v>
      </c>
      <c r="K70" s="487">
        <v>179</v>
      </c>
      <c r="L70" s="487">
        <v>249</v>
      </c>
      <c r="M70" s="487">
        <v>339</v>
      </c>
      <c r="N70" s="487">
        <v>283</v>
      </c>
      <c r="O70" s="487">
        <v>264</v>
      </c>
      <c r="P70" s="487">
        <v>336</v>
      </c>
      <c r="Q70" s="487">
        <v>459</v>
      </c>
      <c r="R70" s="487">
        <v>641</v>
      </c>
      <c r="S70" s="487">
        <v>523</v>
      </c>
      <c r="T70" s="487">
        <v>312</v>
      </c>
      <c r="U70" s="487">
        <v>185</v>
      </c>
      <c r="V70" s="487">
        <v>87</v>
      </c>
      <c r="W70" s="487">
        <v>24</v>
      </c>
      <c r="X70" s="487">
        <v>3</v>
      </c>
    </row>
    <row r="71" spans="1:24" s="2" customFormat="1" ht="3.75" customHeight="1">
      <c r="A71" s="264"/>
      <c r="B71" s="265"/>
      <c r="C71" s="266"/>
      <c r="D71" s="266"/>
      <c r="E71" s="266"/>
      <c r="F71" s="266"/>
      <c r="G71" s="266"/>
      <c r="H71" s="266"/>
      <c r="I71" s="266"/>
      <c r="J71" s="266"/>
      <c r="K71" s="266"/>
      <c r="L71" s="266"/>
      <c r="M71" s="266"/>
      <c r="N71" s="266"/>
      <c r="O71" s="266"/>
      <c r="P71" s="266"/>
      <c r="Q71" s="266"/>
      <c r="R71" s="266"/>
      <c r="S71" s="266"/>
      <c r="T71" s="266"/>
      <c r="U71" s="266"/>
      <c r="V71" s="266"/>
      <c r="W71" s="266"/>
      <c r="X71" s="266"/>
    </row>
    <row r="72" spans="1:24" s="2" customFormat="1" ht="15" customHeight="1">
      <c r="A72" s="792" t="s">
        <v>668</v>
      </c>
      <c r="B72" s="267"/>
      <c r="C72" s="66"/>
      <c r="D72" s="114"/>
      <c r="E72" s="114"/>
      <c r="F72" s="268"/>
      <c r="G72" s="114"/>
      <c r="H72" s="114"/>
      <c r="I72" s="114"/>
      <c r="J72" s="114"/>
      <c r="K72" s="114"/>
      <c r="L72" s="114"/>
      <c r="M72" s="114"/>
      <c r="N72" s="114"/>
      <c r="O72" s="114"/>
      <c r="P72" s="114"/>
      <c r="Q72" s="114"/>
      <c r="R72" s="114"/>
      <c r="S72" s="114"/>
      <c r="T72" s="114"/>
      <c r="U72" s="114"/>
      <c r="V72" s="114"/>
      <c r="W72" s="114"/>
      <c r="X72" s="114"/>
    </row>
  </sheetData>
  <mergeCells count="3">
    <mergeCell ref="A5:B5"/>
    <mergeCell ref="W4:X4"/>
    <mergeCell ref="F2:Q2"/>
  </mergeCells>
  <phoneticPr fontId="1"/>
  <hyperlinks>
    <hyperlink ref="A72" r:id="rId1" display="  資料    総務省統計局｢国勢調査結果｣" xr:uid="{3F7552DB-A545-48F3-95FE-6724274D5BD7}"/>
  </hyperlinks>
  <printOptions gridLinesSet="0"/>
  <pageMargins left="0.59055118110236227" right="0.59055118110236227" top="0.59055118110236227" bottom="0.19685039370078741" header="0.39370078740157483" footer="0"/>
  <pageSetup paperSize="9" scale="67" firstPageNumber="44" orientation="portrait" r:id="rId2"/>
  <headerFooter differentOddEven="1" scaleWithDoc="0">
    <oddHeader>&amp;L&amp;"ＭＳ ゴシック,標準"&amp;8&amp;P      第 ３ 章  人    口</oddHeader>
    <evenHeader>&amp;R      &amp;"ＭＳ ゴシック,標準"&amp;8第 ３ 章  人    口      &amp;P</evenHeader>
  </headerFooter>
  <colBreaks count="1" manualBreakCount="1">
    <brk id="12" max="7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1703E-82AC-4B41-B1A8-1957EF752B17}">
  <sheetPr>
    <pageSetUpPr fitToPage="1"/>
  </sheetPr>
  <dimension ref="A1:V17"/>
  <sheetViews>
    <sheetView showGridLines="0" view="pageBreakPreview" zoomScale="75" zoomScaleNormal="75" zoomScaleSheetLayoutView="75" workbookViewId="0">
      <selection activeCell="M22" sqref="M22"/>
    </sheetView>
  </sheetViews>
  <sheetFormatPr defaultColWidth="9" defaultRowHeight="13.2"/>
  <cols>
    <col min="1" max="1" width="14.88671875" style="872" customWidth="1"/>
    <col min="2" max="2" width="0.44140625" style="872" customWidth="1"/>
    <col min="3" max="21" width="13.109375" style="872" customWidth="1"/>
    <col min="22" max="22" width="11" style="872" bestFit="1" customWidth="1"/>
    <col min="23" max="16384" width="9" style="872"/>
  </cols>
  <sheetData>
    <row r="1" spans="1:22" ht="21.75" customHeight="1"/>
    <row r="2" spans="1:22" ht="21.75" customHeight="1">
      <c r="A2" s="873" t="s">
        <v>833</v>
      </c>
      <c r="B2" s="874"/>
      <c r="C2" s="875"/>
      <c r="E2" s="875"/>
      <c r="G2" s="1159" t="s">
        <v>834</v>
      </c>
      <c r="H2" s="1159"/>
      <c r="I2" s="1159"/>
      <c r="J2" s="1159"/>
      <c r="K2" s="1159"/>
      <c r="L2" s="1159" t="s">
        <v>835</v>
      </c>
      <c r="M2" s="1159"/>
      <c r="N2" s="1159"/>
      <c r="O2" s="1159"/>
      <c r="P2" s="1159"/>
      <c r="U2" s="876"/>
      <c r="V2" s="877"/>
    </row>
    <row r="3" spans="1:22" ht="24" customHeight="1">
      <c r="A3" s="878"/>
      <c r="B3" s="874"/>
      <c r="C3" s="875"/>
      <c r="E3" s="875"/>
      <c r="J3" s="879"/>
      <c r="K3" s="880"/>
      <c r="U3" s="876"/>
      <c r="V3" s="881"/>
    </row>
    <row r="4" spans="1:22" s="886" customFormat="1" ht="12" customHeight="1">
      <c r="A4" s="882" t="s">
        <v>836</v>
      </c>
      <c r="B4" s="883"/>
      <c r="C4" s="884"/>
      <c r="D4" s="885"/>
      <c r="E4" s="885"/>
      <c r="F4" s="885"/>
      <c r="H4" s="885"/>
      <c r="I4" s="885" t="s">
        <v>200</v>
      </c>
      <c r="J4" s="885" t="s">
        <v>200</v>
      </c>
      <c r="K4" s="885" t="s">
        <v>200</v>
      </c>
      <c r="L4" s="885" t="s">
        <v>200</v>
      </c>
      <c r="M4" s="886" t="s">
        <v>200</v>
      </c>
      <c r="N4" s="886" t="s">
        <v>200</v>
      </c>
      <c r="O4" s="886" t="s">
        <v>200</v>
      </c>
      <c r="P4" s="886" t="s">
        <v>200</v>
      </c>
      <c r="Q4" s="886" t="s">
        <v>200</v>
      </c>
      <c r="R4" s="886" t="s">
        <v>200</v>
      </c>
      <c r="S4" s="886" t="s">
        <v>200</v>
      </c>
      <c r="U4" s="885" t="s">
        <v>200</v>
      </c>
      <c r="V4" s="887"/>
    </row>
    <row r="5" spans="1:22" s="886" customFormat="1" ht="15" customHeight="1" thickBot="1">
      <c r="A5" s="888" t="s">
        <v>837</v>
      </c>
      <c r="B5" s="889"/>
      <c r="S5" s="1160" t="s">
        <v>199</v>
      </c>
      <c r="T5" s="1160"/>
      <c r="U5" s="1160"/>
    </row>
    <row r="6" spans="1:22" s="899" customFormat="1" ht="26.25" customHeight="1">
      <c r="A6" s="890" t="s">
        <v>10</v>
      </c>
      <c r="B6" s="891"/>
      <c r="C6" s="892" t="s">
        <v>469</v>
      </c>
      <c r="D6" s="893" t="s">
        <v>198</v>
      </c>
      <c r="E6" s="893" t="s">
        <v>197</v>
      </c>
      <c r="F6" s="894" t="s">
        <v>838</v>
      </c>
      <c r="G6" s="894" t="s">
        <v>839</v>
      </c>
      <c r="H6" s="895" t="s">
        <v>840</v>
      </c>
      <c r="I6" s="895" t="s">
        <v>841</v>
      </c>
      <c r="J6" s="896" t="s">
        <v>842</v>
      </c>
      <c r="K6" s="897" t="s">
        <v>843</v>
      </c>
      <c r="L6" s="894" t="s">
        <v>844</v>
      </c>
      <c r="M6" s="894" t="s">
        <v>845</v>
      </c>
      <c r="N6" s="894" t="s">
        <v>846</v>
      </c>
      <c r="O6" s="894" t="s">
        <v>847</v>
      </c>
      <c r="P6" s="894" t="s">
        <v>848</v>
      </c>
      <c r="Q6" s="894" t="s">
        <v>849</v>
      </c>
      <c r="R6" s="894" t="s">
        <v>850</v>
      </c>
      <c r="S6" s="894" t="s">
        <v>851</v>
      </c>
      <c r="T6" s="898" t="s">
        <v>852</v>
      </c>
      <c r="U6" s="898" t="s">
        <v>853</v>
      </c>
    </row>
    <row r="7" spans="1:22" s="900" customFormat="1" ht="14.25" customHeight="1">
      <c r="B7" s="901"/>
      <c r="C7" s="900" t="s">
        <v>854</v>
      </c>
    </row>
    <row r="8" spans="1:22" ht="13.5" customHeight="1">
      <c r="A8" s="902" t="s">
        <v>855</v>
      </c>
      <c r="B8" s="903"/>
      <c r="C8" s="904">
        <v>8838</v>
      </c>
      <c r="D8" s="904">
        <v>318</v>
      </c>
      <c r="E8" s="904">
        <v>347</v>
      </c>
      <c r="F8" s="904">
        <v>367</v>
      </c>
      <c r="G8" s="904">
        <v>405</v>
      </c>
      <c r="H8" s="904">
        <v>491</v>
      </c>
      <c r="I8" s="904">
        <v>484</v>
      </c>
      <c r="J8" s="904">
        <v>484</v>
      </c>
      <c r="K8" s="904">
        <v>515</v>
      </c>
      <c r="L8" s="904">
        <v>586</v>
      </c>
      <c r="M8" s="904">
        <v>730</v>
      </c>
      <c r="N8" s="904">
        <v>651</v>
      </c>
      <c r="O8" s="904">
        <v>554</v>
      </c>
      <c r="P8" s="904">
        <v>463</v>
      </c>
      <c r="Q8" s="904">
        <v>515</v>
      </c>
      <c r="R8" s="904">
        <v>639</v>
      </c>
      <c r="S8" s="904">
        <v>529</v>
      </c>
      <c r="T8" s="904">
        <v>388</v>
      </c>
      <c r="U8" s="904">
        <v>370</v>
      </c>
    </row>
    <row r="9" spans="1:22" ht="13.5" customHeight="1">
      <c r="A9" s="902" t="s">
        <v>856</v>
      </c>
      <c r="B9" s="903"/>
      <c r="C9" s="904">
        <v>8806</v>
      </c>
      <c r="D9" s="904">
        <v>311</v>
      </c>
      <c r="E9" s="904">
        <v>342</v>
      </c>
      <c r="F9" s="904">
        <v>365</v>
      </c>
      <c r="G9" s="904">
        <v>390</v>
      </c>
      <c r="H9" s="904">
        <v>493</v>
      </c>
      <c r="I9" s="904">
        <v>490</v>
      </c>
      <c r="J9" s="904">
        <v>477</v>
      </c>
      <c r="K9" s="904">
        <v>508</v>
      </c>
      <c r="L9" s="904">
        <v>561</v>
      </c>
      <c r="M9" s="904">
        <v>709</v>
      </c>
      <c r="N9" s="904">
        <v>694</v>
      </c>
      <c r="O9" s="904">
        <v>556</v>
      </c>
      <c r="P9" s="904">
        <v>467</v>
      </c>
      <c r="Q9" s="904">
        <v>484</v>
      </c>
      <c r="R9" s="904">
        <v>662</v>
      </c>
      <c r="S9" s="904">
        <v>493</v>
      </c>
      <c r="T9" s="904">
        <v>407</v>
      </c>
      <c r="U9" s="904">
        <v>396</v>
      </c>
    </row>
    <row r="10" spans="1:22" ht="13.5" customHeight="1">
      <c r="A10" s="902" t="s">
        <v>857</v>
      </c>
      <c r="B10" s="903"/>
      <c r="C10" s="905">
        <v>8782</v>
      </c>
      <c r="D10" s="906">
        <v>304</v>
      </c>
      <c r="E10" s="906">
        <v>336</v>
      </c>
      <c r="F10" s="906">
        <v>361</v>
      </c>
      <c r="G10" s="906">
        <v>383</v>
      </c>
      <c r="H10" s="906">
        <v>495</v>
      </c>
      <c r="I10" s="906">
        <v>499</v>
      </c>
      <c r="J10" s="906">
        <v>474</v>
      </c>
      <c r="K10" s="906">
        <v>502</v>
      </c>
      <c r="L10" s="906">
        <v>543</v>
      </c>
      <c r="M10" s="906">
        <v>679</v>
      </c>
      <c r="N10" s="906">
        <v>712</v>
      </c>
      <c r="O10" s="906">
        <v>580</v>
      </c>
      <c r="P10" s="906">
        <v>482</v>
      </c>
      <c r="Q10" s="906">
        <v>458</v>
      </c>
      <c r="R10" s="906">
        <v>623</v>
      </c>
      <c r="S10" s="906">
        <v>508</v>
      </c>
      <c r="T10" s="906">
        <v>426</v>
      </c>
      <c r="U10" s="906">
        <v>417</v>
      </c>
    </row>
    <row r="11" spans="1:22" ht="13.5" customHeight="1">
      <c r="A11" s="902" t="s">
        <v>858</v>
      </c>
      <c r="B11" s="903"/>
      <c r="C11" s="905">
        <v>8763</v>
      </c>
      <c r="D11" s="906">
        <v>296</v>
      </c>
      <c r="E11" s="906">
        <v>331</v>
      </c>
      <c r="F11" s="906">
        <v>357</v>
      </c>
      <c r="G11" s="906">
        <v>382</v>
      </c>
      <c r="H11" s="906">
        <v>492</v>
      </c>
      <c r="I11" s="906">
        <v>511</v>
      </c>
      <c r="J11" s="906">
        <v>475</v>
      </c>
      <c r="K11" s="906">
        <v>494</v>
      </c>
      <c r="L11" s="906">
        <v>531</v>
      </c>
      <c r="M11" s="906">
        <v>645</v>
      </c>
      <c r="N11" s="906">
        <v>726</v>
      </c>
      <c r="O11" s="906">
        <v>603</v>
      </c>
      <c r="P11" s="906">
        <v>497</v>
      </c>
      <c r="Q11" s="906">
        <v>445</v>
      </c>
      <c r="R11" s="906">
        <v>572</v>
      </c>
      <c r="S11" s="906">
        <v>534</v>
      </c>
      <c r="T11" s="906">
        <v>439</v>
      </c>
      <c r="U11" s="906">
        <v>434</v>
      </c>
    </row>
    <row r="12" spans="1:22" s="881" customFormat="1" ht="19.2" customHeight="1">
      <c r="A12" s="907" t="s">
        <v>859</v>
      </c>
      <c r="B12" s="908"/>
      <c r="C12" s="909">
        <v>8757</v>
      </c>
      <c r="D12" s="910">
        <v>290</v>
      </c>
      <c r="E12" s="910">
        <v>325</v>
      </c>
      <c r="F12" s="910">
        <v>353</v>
      </c>
      <c r="G12" s="910">
        <v>380</v>
      </c>
      <c r="H12" s="910">
        <v>491</v>
      </c>
      <c r="I12" s="910">
        <v>526</v>
      </c>
      <c r="J12" s="910">
        <v>483</v>
      </c>
      <c r="K12" s="910">
        <v>486</v>
      </c>
      <c r="L12" s="910">
        <v>523</v>
      </c>
      <c r="M12" s="910">
        <v>610</v>
      </c>
      <c r="N12" s="910">
        <v>733</v>
      </c>
      <c r="O12" s="910">
        <v>626</v>
      </c>
      <c r="P12" s="910">
        <v>513</v>
      </c>
      <c r="Q12" s="910">
        <v>443</v>
      </c>
      <c r="R12" s="910">
        <v>517</v>
      </c>
      <c r="S12" s="910">
        <v>555</v>
      </c>
      <c r="T12" s="910">
        <v>457</v>
      </c>
      <c r="U12" s="910">
        <v>446</v>
      </c>
      <c r="V12" s="911"/>
    </row>
    <row r="13" spans="1:22" ht="7.2" customHeight="1">
      <c r="A13" s="912"/>
      <c r="B13" s="913"/>
      <c r="C13" s="914"/>
      <c r="D13" s="914"/>
      <c r="E13" s="914"/>
      <c r="F13" s="914"/>
      <c r="G13" s="914"/>
      <c r="H13" s="914"/>
      <c r="I13" s="914"/>
      <c r="J13" s="914"/>
      <c r="K13" s="915"/>
      <c r="L13" s="915"/>
      <c r="M13" s="915"/>
      <c r="N13" s="915"/>
      <c r="O13" s="915"/>
      <c r="P13" s="915"/>
      <c r="Q13" s="915"/>
      <c r="R13" s="915"/>
      <c r="S13" s="915"/>
      <c r="T13" s="915"/>
      <c r="U13" s="916" t="s">
        <v>97</v>
      </c>
    </row>
    <row r="14" spans="1:22" s="919" customFormat="1" ht="15" customHeight="1">
      <c r="A14" s="917" t="s">
        <v>860</v>
      </c>
      <c r="B14" s="918"/>
      <c r="C14" s="776"/>
      <c r="E14" s="776"/>
      <c r="F14" s="776" t="s">
        <v>861</v>
      </c>
    </row>
    <row r="15" spans="1:22">
      <c r="B15" s="875"/>
    </row>
    <row r="17" spans="1:1">
      <c r="A17" s="875"/>
    </row>
  </sheetData>
  <mergeCells count="3">
    <mergeCell ref="G2:K2"/>
    <mergeCell ref="L2:P2"/>
    <mergeCell ref="S5:U5"/>
  </mergeCells>
  <phoneticPr fontId="1"/>
  <hyperlinks>
    <hyperlink ref="A14" r:id="rId1" display="  資料 総務省統計局「国勢調査」 、｢人口推計」" xr:uid="{0A35CFC8-3D72-4B50-8690-6DB94970FF1B}"/>
    <hyperlink ref="F14" r:id="rId2" xr:uid="{E0F1FBFF-1C6D-4AEC-A4BC-F0893ABDA9D3}"/>
  </hyperlinks>
  <printOptions gridLinesSet="0"/>
  <pageMargins left="0.59055118110236227" right="0.59055118110236227" top="0.59055118110236227" bottom="0.59055118110236227" header="0.39370078740157483" footer="0"/>
  <pageSetup paperSize="9" scale="51" fitToHeight="0" orientation="landscape" r:id="rId3"/>
  <headerFooter differentOddEven="1" scaleWithDoc="0">
    <oddHeader>&amp;L&amp;"ＭＳ ゴシック,標準"&amp;8&amp;P      第 ３ 章  人    口</oddHeader>
    <evenHeader>&amp;R&amp;"ＭＳ ゴシック,標準"&amp;8第 ３ 章  人    口      &amp;P</even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74"/>
  <sheetViews>
    <sheetView showGridLines="0" view="pageBreakPreview" zoomScale="75" zoomScaleNormal="75" zoomScaleSheetLayoutView="75" workbookViewId="0"/>
  </sheetViews>
  <sheetFormatPr defaultColWidth="9" defaultRowHeight="13.2"/>
  <cols>
    <col min="1" max="1" width="16.6640625" style="19" customWidth="1"/>
    <col min="2" max="2" width="0.44140625" style="19" customWidth="1"/>
    <col min="3" max="11" width="12.77734375" style="18" customWidth="1"/>
    <col min="12" max="16384" width="9" style="18"/>
  </cols>
  <sheetData>
    <row r="1" spans="1:22" ht="21.75" customHeight="1">
      <c r="A1" s="422"/>
      <c r="B1" s="422"/>
      <c r="C1" s="422"/>
      <c r="D1" s="422"/>
      <c r="E1" s="422"/>
      <c r="F1" s="422"/>
      <c r="G1" s="422"/>
      <c r="H1" s="422"/>
      <c r="I1" s="422"/>
      <c r="J1" s="422"/>
      <c r="K1" s="422"/>
    </row>
    <row r="2" spans="1:22" ht="21.75" customHeight="1">
      <c r="A2" s="112" t="s">
        <v>207</v>
      </c>
      <c r="B2" s="112"/>
      <c r="C2" s="750"/>
      <c r="D2" s="750"/>
      <c r="E2" s="1161" t="s">
        <v>206</v>
      </c>
      <c r="F2" s="1161"/>
      <c r="G2" s="1161"/>
      <c r="H2" s="1161"/>
      <c r="I2" s="1161"/>
      <c r="J2" s="780"/>
      <c r="K2" s="422"/>
    </row>
    <row r="3" spans="1:22" ht="24" customHeight="1">
      <c r="A3" s="422"/>
      <c r="B3" s="422"/>
      <c r="C3" s="422" t="s">
        <v>200</v>
      </c>
      <c r="D3" s="508" t="s">
        <v>200</v>
      </c>
      <c r="E3" s="422"/>
      <c r="F3" s="750"/>
      <c r="G3" s="750"/>
      <c r="H3" s="750"/>
      <c r="I3" s="750"/>
      <c r="J3" s="422" t="s">
        <v>200</v>
      </c>
      <c r="K3" s="422"/>
    </row>
    <row r="4" spans="1:22" s="27" customFormat="1" ht="15" customHeight="1" thickBot="1">
      <c r="A4" s="548" t="s">
        <v>205</v>
      </c>
      <c r="B4" s="115"/>
      <c r="C4" s="145"/>
      <c r="D4" s="423"/>
      <c r="E4" s="549"/>
      <c r="F4" s="423"/>
      <c r="G4" s="423"/>
      <c r="H4" s="423"/>
      <c r="I4" s="423"/>
      <c r="J4" s="1040" t="s">
        <v>199</v>
      </c>
      <c r="K4" s="1040"/>
    </row>
    <row r="5" spans="1:22" s="26" customFormat="1" ht="24" customHeight="1">
      <c r="A5" s="1049" t="s">
        <v>204</v>
      </c>
      <c r="B5" s="1050"/>
      <c r="C5" s="1162" t="s">
        <v>697</v>
      </c>
      <c r="D5" s="1162"/>
      <c r="E5" s="1163"/>
      <c r="F5" s="1029" t="s">
        <v>698</v>
      </c>
      <c r="G5" s="1030"/>
      <c r="H5" s="1031"/>
      <c r="I5" s="1164" t="s">
        <v>699</v>
      </c>
      <c r="J5" s="1162"/>
      <c r="K5" s="1162"/>
    </row>
    <row r="6" spans="1:22" s="25" customFormat="1" ht="19.5" customHeight="1">
      <c r="A6" s="1053"/>
      <c r="B6" s="1054"/>
      <c r="C6" s="550" t="s">
        <v>133</v>
      </c>
      <c r="D6" s="551" t="s">
        <v>15</v>
      </c>
      <c r="E6" s="551" t="s">
        <v>16</v>
      </c>
      <c r="F6" s="552" t="s">
        <v>133</v>
      </c>
      <c r="G6" s="551" t="s">
        <v>15</v>
      </c>
      <c r="H6" s="551" t="s">
        <v>16</v>
      </c>
      <c r="I6" s="552" t="s">
        <v>133</v>
      </c>
      <c r="J6" s="551" t="s">
        <v>15</v>
      </c>
      <c r="K6" s="551" t="s">
        <v>16</v>
      </c>
    </row>
    <row r="7" spans="1:22" s="24" customFormat="1">
      <c r="A7" s="485"/>
      <c r="B7" s="509"/>
      <c r="C7" s="483" t="s">
        <v>18</v>
      </c>
      <c r="D7" s="483"/>
      <c r="E7" s="483"/>
      <c r="F7" s="483"/>
      <c r="G7" s="483"/>
      <c r="H7" s="483"/>
      <c r="I7" s="483"/>
      <c r="J7" s="483"/>
      <c r="K7" s="483"/>
    </row>
    <row r="8" spans="1:22" s="23" customFormat="1" ht="16.5" customHeight="1">
      <c r="A8" s="130" t="s">
        <v>696</v>
      </c>
      <c r="B8" s="744"/>
      <c r="C8" s="89">
        <v>1097437</v>
      </c>
      <c r="D8" s="89">
        <v>561121</v>
      </c>
      <c r="E8" s="89">
        <v>536316</v>
      </c>
      <c r="F8" s="89">
        <v>5426256</v>
      </c>
      <c r="G8" s="89">
        <v>2686337</v>
      </c>
      <c r="H8" s="89">
        <v>2739919</v>
      </c>
      <c r="I8" s="89">
        <v>2315776</v>
      </c>
      <c r="J8" s="89">
        <v>1008591</v>
      </c>
      <c r="K8" s="89">
        <v>1307185</v>
      </c>
    </row>
    <row r="9" spans="1:22" ht="14.1" customHeight="1">
      <c r="A9" s="491"/>
      <c r="B9" s="492"/>
      <c r="C9" s="89"/>
      <c r="D9" s="89"/>
      <c r="E9" s="89"/>
      <c r="F9" s="89"/>
      <c r="G9" s="89"/>
      <c r="H9" s="89"/>
      <c r="I9" s="89"/>
      <c r="J9" s="89"/>
      <c r="K9" s="89"/>
    </row>
    <row r="10" spans="1:22" s="22" customFormat="1" ht="16.5" customHeight="1">
      <c r="A10" s="553" t="s">
        <v>196</v>
      </c>
      <c r="B10" s="263"/>
      <c r="C10" s="127">
        <v>1032375</v>
      </c>
      <c r="D10" s="127">
        <v>527944</v>
      </c>
      <c r="E10" s="127">
        <v>504431</v>
      </c>
      <c r="F10" s="127">
        <v>5363326</v>
      </c>
      <c r="G10" s="127">
        <v>2658750</v>
      </c>
      <c r="H10" s="127">
        <v>2704576</v>
      </c>
      <c r="I10" s="127">
        <v>2441984</v>
      </c>
      <c r="J10" s="127">
        <v>1049262</v>
      </c>
      <c r="K10" s="127">
        <v>1392722</v>
      </c>
    </row>
    <row r="11" spans="1:22" ht="14.1" customHeight="1">
      <c r="A11" s="491"/>
      <c r="B11" s="492"/>
      <c r="C11" s="487"/>
      <c r="D11" s="487"/>
      <c r="E11" s="487"/>
      <c r="F11" s="487"/>
      <c r="G11" s="487"/>
      <c r="H11" s="487"/>
      <c r="I11" s="487"/>
      <c r="J11" s="487"/>
      <c r="K11" s="487"/>
      <c r="P11" s="23"/>
      <c r="Q11" s="23"/>
      <c r="R11" s="23"/>
      <c r="S11" s="23"/>
      <c r="T11" s="23"/>
      <c r="U11" s="23"/>
      <c r="V11" s="23"/>
    </row>
    <row r="12" spans="1:22" ht="16.5" customHeight="1">
      <c r="A12" s="241" t="s">
        <v>48</v>
      </c>
      <c r="B12" s="263"/>
      <c r="C12" s="127">
        <v>291039</v>
      </c>
      <c r="D12" s="127">
        <v>148883</v>
      </c>
      <c r="E12" s="127">
        <v>142156</v>
      </c>
      <c r="F12" s="127">
        <v>1753884</v>
      </c>
      <c r="G12" s="127">
        <v>872519</v>
      </c>
      <c r="H12" s="127">
        <v>881365</v>
      </c>
      <c r="I12" s="127">
        <v>707489</v>
      </c>
      <c r="J12" s="127">
        <v>305473</v>
      </c>
      <c r="K12" s="127">
        <v>402016</v>
      </c>
    </row>
    <row r="13" spans="1:22" ht="16.5" customHeight="1">
      <c r="A13" s="241" t="s">
        <v>50</v>
      </c>
      <c r="B13" s="263"/>
      <c r="C13" s="127">
        <v>149916</v>
      </c>
      <c r="D13" s="127">
        <v>76672</v>
      </c>
      <c r="E13" s="127">
        <v>73244</v>
      </c>
      <c r="F13" s="127">
        <v>695553</v>
      </c>
      <c r="G13" s="127">
        <v>344982</v>
      </c>
      <c r="H13" s="127">
        <v>350571</v>
      </c>
      <c r="I13" s="127">
        <v>298909</v>
      </c>
      <c r="J13" s="127">
        <v>128160</v>
      </c>
      <c r="K13" s="127">
        <v>170749</v>
      </c>
    </row>
    <row r="14" spans="1:22" ht="16.5" customHeight="1">
      <c r="A14" s="241" t="s">
        <v>52</v>
      </c>
      <c r="B14" s="263"/>
      <c r="C14" s="127">
        <v>89993</v>
      </c>
      <c r="D14" s="127">
        <v>46055</v>
      </c>
      <c r="E14" s="127">
        <v>43938</v>
      </c>
      <c r="F14" s="127">
        <v>398547</v>
      </c>
      <c r="G14" s="127">
        <v>193473</v>
      </c>
      <c r="H14" s="127">
        <v>205074</v>
      </c>
      <c r="I14" s="127">
        <v>182237</v>
      </c>
      <c r="J14" s="127">
        <v>77424</v>
      </c>
      <c r="K14" s="127">
        <v>104813</v>
      </c>
    </row>
    <row r="15" spans="1:22" ht="16.5" customHeight="1">
      <c r="A15" s="241" t="s">
        <v>54</v>
      </c>
      <c r="B15" s="263"/>
      <c r="C15" s="127">
        <v>130354</v>
      </c>
      <c r="D15" s="127">
        <v>66623</v>
      </c>
      <c r="E15" s="127">
        <v>63731</v>
      </c>
      <c r="F15" s="127">
        <v>669620</v>
      </c>
      <c r="G15" s="127">
        <v>333696</v>
      </c>
      <c r="H15" s="127">
        <v>335924</v>
      </c>
      <c r="I15" s="127">
        <v>339485</v>
      </c>
      <c r="J15" s="127">
        <v>147143</v>
      </c>
      <c r="K15" s="127">
        <v>192342</v>
      </c>
    </row>
    <row r="16" spans="1:22" ht="16.5" customHeight="1">
      <c r="A16" s="241" t="s">
        <v>55</v>
      </c>
      <c r="B16" s="263"/>
      <c r="C16" s="127">
        <v>92132</v>
      </c>
      <c r="D16" s="127">
        <v>47002</v>
      </c>
      <c r="E16" s="127">
        <v>45130</v>
      </c>
      <c r="F16" s="127">
        <v>495625</v>
      </c>
      <c r="G16" s="127">
        <v>249338</v>
      </c>
      <c r="H16" s="127">
        <v>246287</v>
      </c>
      <c r="I16" s="127">
        <v>239600</v>
      </c>
      <c r="J16" s="127">
        <v>102761</v>
      </c>
      <c r="K16" s="127">
        <v>136839</v>
      </c>
    </row>
    <row r="17" spans="1:11" ht="16.5" customHeight="1">
      <c r="A17" s="241" t="s">
        <v>57</v>
      </c>
      <c r="B17" s="263"/>
      <c r="C17" s="127">
        <v>66763</v>
      </c>
      <c r="D17" s="127">
        <v>34163</v>
      </c>
      <c r="E17" s="127">
        <v>32600</v>
      </c>
      <c r="F17" s="127">
        <v>339989</v>
      </c>
      <c r="G17" s="127">
        <v>165169</v>
      </c>
      <c r="H17" s="127">
        <v>174820</v>
      </c>
      <c r="I17" s="127">
        <v>185754</v>
      </c>
      <c r="J17" s="127">
        <v>80179</v>
      </c>
      <c r="K17" s="127">
        <v>105575</v>
      </c>
    </row>
    <row r="18" spans="1:11" ht="16.5" customHeight="1">
      <c r="A18" s="241" t="s">
        <v>59</v>
      </c>
      <c r="B18" s="263"/>
      <c r="C18" s="127">
        <v>144960</v>
      </c>
      <c r="D18" s="127">
        <v>73974</v>
      </c>
      <c r="E18" s="127">
        <v>70986</v>
      </c>
      <c r="F18" s="127">
        <v>684380</v>
      </c>
      <c r="G18" s="127">
        <v>338791</v>
      </c>
      <c r="H18" s="127">
        <v>345589</v>
      </c>
      <c r="I18" s="127">
        <v>327930</v>
      </c>
      <c r="J18" s="127">
        <v>139472</v>
      </c>
      <c r="K18" s="127">
        <v>188458</v>
      </c>
    </row>
    <row r="19" spans="1:11" ht="16.5" customHeight="1">
      <c r="A19" s="241" t="s">
        <v>61</v>
      </c>
      <c r="B19" s="263"/>
      <c r="C19" s="127">
        <v>67218</v>
      </c>
      <c r="D19" s="127">
        <v>34572</v>
      </c>
      <c r="E19" s="127">
        <v>32646</v>
      </c>
      <c r="F19" s="127">
        <v>325728</v>
      </c>
      <c r="G19" s="127">
        <v>160782</v>
      </c>
      <c r="H19" s="127">
        <v>164946</v>
      </c>
      <c r="I19" s="127">
        <v>160580</v>
      </c>
      <c r="J19" s="127">
        <v>68650</v>
      </c>
      <c r="K19" s="127">
        <v>91930</v>
      </c>
    </row>
    <row r="20" spans="1:11" ht="14.1" customHeight="1">
      <c r="A20" s="491"/>
      <c r="B20" s="492"/>
      <c r="C20" s="89"/>
      <c r="D20" s="89"/>
      <c r="E20" s="89"/>
      <c r="F20" s="89"/>
      <c r="G20" s="89"/>
      <c r="H20" s="89"/>
      <c r="I20" s="89"/>
      <c r="J20" s="89"/>
      <c r="K20" s="89"/>
    </row>
    <row r="21" spans="1:11" ht="16.5" customHeight="1">
      <c r="A21" s="491" t="s">
        <v>64</v>
      </c>
      <c r="B21" s="492"/>
      <c r="C21" s="487">
        <v>291039</v>
      </c>
      <c r="D21" s="487">
        <v>148883</v>
      </c>
      <c r="E21" s="487">
        <v>142156</v>
      </c>
      <c r="F21" s="487">
        <v>1753884</v>
      </c>
      <c r="G21" s="487">
        <v>872519</v>
      </c>
      <c r="H21" s="487">
        <v>881365</v>
      </c>
      <c r="I21" s="487">
        <v>707489</v>
      </c>
      <c r="J21" s="487">
        <v>305473</v>
      </c>
      <c r="K21" s="487">
        <v>402016</v>
      </c>
    </row>
    <row r="22" spans="1:11" ht="16.5" customHeight="1">
      <c r="A22" s="491" t="s">
        <v>98</v>
      </c>
      <c r="B22" s="492"/>
      <c r="C22" s="487">
        <v>102102</v>
      </c>
      <c r="D22" s="487">
        <v>52226</v>
      </c>
      <c r="E22" s="487">
        <v>49876</v>
      </c>
      <c r="F22" s="487">
        <v>483926</v>
      </c>
      <c r="G22" s="487">
        <v>239807</v>
      </c>
      <c r="H22" s="487">
        <v>244119</v>
      </c>
      <c r="I22" s="487">
        <v>240133</v>
      </c>
      <c r="J22" s="487">
        <v>101928</v>
      </c>
      <c r="K22" s="487">
        <v>138205</v>
      </c>
    </row>
    <row r="23" spans="1:11" ht="16.5" customHeight="1">
      <c r="A23" s="491" t="s">
        <v>103</v>
      </c>
      <c r="B23" s="492"/>
      <c r="C23" s="487">
        <v>23665</v>
      </c>
      <c r="D23" s="487">
        <v>12078</v>
      </c>
      <c r="E23" s="487">
        <v>11587</v>
      </c>
      <c r="F23" s="487">
        <v>112109</v>
      </c>
      <c r="G23" s="487">
        <v>55250</v>
      </c>
      <c r="H23" s="487">
        <v>56859</v>
      </c>
      <c r="I23" s="487">
        <v>54884</v>
      </c>
      <c r="J23" s="487">
        <v>23096</v>
      </c>
      <c r="K23" s="487">
        <v>31788</v>
      </c>
    </row>
    <row r="24" spans="1:11" ht="16.5" customHeight="1">
      <c r="A24" s="491" t="s">
        <v>47</v>
      </c>
      <c r="B24" s="492"/>
      <c r="C24" s="487">
        <v>54925</v>
      </c>
      <c r="D24" s="487">
        <v>28233</v>
      </c>
      <c r="E24" s="487">
        <v>26692</v>
      </c>
      <c r="F24" s="487">
        <v>241088</v>
      </c>
      <c r="G24" s="487">
        <v>116335</v>
      </c>
      <c r="H24" s="487">
        <v>124753</v>
      </c>
      <c r="I24" s="487">
        <v>105545</v>
      </c>
      <c r="J24" s="487">
        <v>44363</v>
      </c>
      <c r="K24" s="487">
        <v>61182</v>
      </c>
    </row>
    <row r="25" spans="1:11" ht="16.5" customHeight="1">
      <c r="A25" s="491" t="s">
        <v>49</v>
      </c>
      <c r="B25" s="492"/>
      <c r="C25" s="487">
        <v>12850</v>
      </c>
      <c r="D25" s="487">
        <v>6487</v>
      </c>
      <c r="E25" s="487">
        <v>6363</v>
      </c>
      <c r="F25" s="487">
        <v>63586</v>
      </c>
      <c r="G25" s="487">
        <v>31519</v>
      </c>
      <c r="H25" s="487">
        <v>32067</v>
      </c>
      <c r="I25" s="487">
        <v>28557</v>
      </c>
      <c r="J25" s="487">
        <v>11986</v>
      </c>
      <c r="K25" s="487">
        <v>16571</v>
      </c>
    </row>
    <row r="26" spans="1:11" ht="14.1" customHeight="1">
      <c r="A26" s="491"/>
      <c r="B26" s="492"/>
      <c r="C26" s="487"/>
      <c r="D26" s="487"/>
      <c r="E26" s="487"/>
      <c r="F26" s="487"/>
      <c r="G26" s="487"/>
      <c r="H26" s="487"/>
      <c r="I26" s="487"/>
      <c r="J26" s="487"/>
      <c r="K26" s="487"/>
    </row>
    <row r="27" spans="1:11" ht="16.5" customHeight="1">
      <c r="A27" s="491" t="s">
        <v>51</v>
      </c>
      <c r="B27" s="492"/>
      <c r="C27" s="487">
        <v>52107</v>
      </c>
      <c r="D27" s="487">
        <v>26712</v>
      </c>
      <c r="E27" s="487">
        <v>25395</v>
      </c>
      <c r="F27" s="487">
        <v>241527</v>
      </c>
      <c r="G27" s="487">
        <v>119971</v>
      </c>
      <c r="H27" s="487">
        <v>121556</v>
      </c>
      <c r="I27" s="487">
        <v>91933</v>
      </c>
      <c r="J27" s="487">
        <v>38622</v>
      </c>
      <c r="K27" s="487">
        <v>53311</v>
      </c>
    </row>
    <row r="28" spans="1:11" ht="16.5" customHeight="1">
      <c r="A28" s="491" t="s">
        <v>53</v>
      </c>
      <c r="B28" s="492"/>
      <c r="C28" s="487">
        <v>8934</v>
      </c>
      <c r="D28" s="487">
        <v>4545</v>
      </c>
      <c r="E28" s="487">
        <v>4389</v>
      </c>
      <c r="F28" s="487">
        <v>46085</v>
      </c>
      <c r="G28" s="487">
        <v>22554</v>
      </c>
      <c r="H28" s="487">
        <v>23531</v>
      </c>
      <c r="I28" s="487">
        <v>19393</v>
      </c>
      <c r="J28" s="487">
        <v>8125</v>
      </c>
      <c r="K28" s="487">
        <v>11268</v>
      </c>
    </row>
    <row r="29" spans="1:11" ht="16.5" customHeight="1">
      <c r="A29" s="491" t="s">
        <v>56</v>
      </c>
      <c r="B29" s="492"/>
      <c r="C29" s="487">
        <v>43101</v>
      </c>
      <c r="D29" s="487">
        <v>21990</v>
      </c>
      <c r="E29" s="487">
        <v>21111</v>
      </c>
      <c r="F29" s="487">
        <v>205154</v>
      </c>
      <c r="G29" s="487">
        <v>101156</v>
      </c>
      <c r="H29" s="487">
        <v>103998</v>
      </c>
      <c r="I29" s="487">
        <v>104443</v>
      </c>
      <c r="J29" s="487">
        <v>44935</v>
      </c>
      <c r="K29" s="487">
        <v>59508</v>
      </c>
    </row>
    <row r="30" spans="1:11" ht="16.5" customHeight="1">
      <c r="A30" s="491" t="s">
        <v>58</v>
      </c>
      <c r="B30" s="492"/>
      <c r="C30" s="487">
        <v>10880</v>
      </c>
      <c r="D30" s="487">
        <v>5608</v>
      </c>
      <c r="E30" s="487">
        <v>5272</v>
      </c>
      <c r="F30" s="487">
        <v>50334</v>
      </c>
      <c r="G30" s="487">
        <v>24887</v>
      </c>
      <c r="H30" s="487">
        <v>25447</v>
      </c>
      <c r="I30" s="487">
        <v>23229</v>
      </c>
      <c r="J30" s="487">
        <v>9987</v>
      </c>
      <c r="K30" s="487">
        <v>13242</v>
      </c>
    </row>
    <row r="31" spans="1:11" ht="16.5" customHeight="1">
      <c r="A31" s="491" t="s">
        <v>60</v>
      </c>
      <c r="B31" s="492"/>
      <c r="C31" s="487">
        <v>15507</v>
      </c>
      <c r="D31" s="487">
        <v>7974</v>
      </c>
      <c r="E31" s="487">
        <v>7533</v>
      </c>
      <c r="F31" s="487">
        <v>85421</v>
      </c>
      <c r="G31" s="487">
        <v>43108</v>
      </c>
      <c r="H31" s="487">
        <v>42313</v>
      </c>
      <c r="I31" s="487">
        <v>42168</v>
      </c>
      <c r="J31" s="487">
        <v>18122</v>
      </c>
      <c r="K31" s="487">
        <v>24046</v>
      </c>
    </row>
    <row r="32" spans="1:11" ht="14.1" customHeight="1">
      <c r="A32" s="491"/>
      <c r="B32" s="492"/>
      <c r="C32" s="487"/>
      <c r="D32" s="487"/>
      <c r="E32" s="487"/>
      <c r="F32" s="487"/>
      <c r="G32" s="487"/>
      <c r="H32" s="487"/>
      <c r="I32" s="487"/>
      <c r="J32" s="487"/>
      <c r="K32" s="487"/>
    </row>
    <row r="33" spans="1:11" ht="16.5" customHeight="1">
      <c r="A33" s="491" t="s">
        <v>62</v>
      </c>
      <c r="B33" s="492"/>
      <c r="C33" s="487">
        <v>46353</v>
      </c>
      <c r="D33" s="487">
        <v>23508</v>
      </c>
      <c r="E33" s="487">
        <v>22845</v>
      </c>
      <c r="F33" s="487">
        <v>229771</v>
      </c>
      <c r="G33" s="487">
        <v>112044</v>
      </c>
      <c r="H33" s="487">
        <v>117727</v>
      </c>
      <c r="I33" s="487">
        <v>121165</v>
      </c>
      <c r="J33" s="487">
        <v>52639</v>
      </c>
      <c r="K33" s="487">
        <v>68526</v>
      </c>
    </row>
    <row r="34" spans="1:11" ht="16.5" customHeight="1">
      <c r="A34" s="491" t="s">
        <v>63</v>
      </c>
      <c r="B34" s="492"/>
      <c r="C34" s="487">
        <v>39265</v>
      </c>
      <c r="D34" s="487">
        <v>20139</v>
      </c>
      <c r="E34" s="487">
        <v>19126</v>
      </c>
      <c r="F34" s="487">
        <v>177216</v>
      </c>
      <c r="G34" s="487">
        <v>87585</v>
      </c>
      <c r="H34" s="487">
        <v>89631</v>
      </c>
      <c r="I34" s="487">
        <v>71249</v>
      </c>
      <c r="J34" s="487">
        <v>30934</v>
      </c>
      <c r="K34" s="487">
        <v>40315</v>
      </c>
    </row>
    <row r="35" spans="1:11" ht="16.5" customHeight="1">
      <c r="A35" s="491" t="s">
        <v>65</v>
      </c>
      <c r="B35" s="492"/>
      <c r="C35" s="487">
        <v>31983</v>
      </c>
      <c r="D35" s="487">
        <v>16264</v>
      </c>
      <c r="E35" s="487">
        <v>15719</v>
      </c>
      <c r="F35" s="487">
        <v>155913</v>
      </c>
      <c r="G35" s="487">
        <v>77126</v>
      </c>
      <c r="H35" s="487">
        <v>78787</v>
      </c>
      <c r="I35" s="487">
        <v>76746</v>
      </c>
      <c r="J35" s="487">
        <v>32468</v>
      </c>
      <c r="K35" s="487">
        <v>44278</v>
      </c>
    </row>
    <row r="36" spans="1:11" ht="16.5" customHeight="1">
      <c r="A36" s="491" t="s">
        <v>66</v>
      </c>
      <c r="B36" s="492"/>
      <c r="C36" s="487">
        <v>11499</v>
      </c>
      <c r="D36" s="487">
        <v>5945</v>
      </c>
      <c r="E36" s="487">
        <v>5554</v>
      </c>
      <c r="F36" s="487">
        <v>62105</v>
      </c>
      <c r="G36" s="487">
        <v>30755</v>
      </c>
      <c r="H36" s="487">
        <v>31350</v>
      </c>
      <c r="I36" s="487">
        <v>26527</v>
      </c>
      <c r="J36" s="487">
        <v>11128</v>
      </c>
      <c r="K36" s="487">
        <v>15399</v>
      </c>
    </row>
    <row r="37" spans="1:11" ht="16.5" customHeight="1">
      <c r="A37" s="491" t="s">
        <v>67</v>
      </c>
      <c r="B37" s="492"/>
      <c r="C37" s="487">
        <v>12126</v>
      </c>
      <c r="D37" s="487">
        <v>6174</v>
      </c>
      <c r="E37" s="487">
        <v>5952</v>
      </c>
      <c r="F37" s="487">
        <v>63422</v>
      </c>
      <c r="G37" s="487">
        <v>30331</v>
      </c>
      <c r="H37" s="487">
        <v>33091</v>
      </c>
      <c r="I37" s="487">
        <v>33151</v>
      </c>
      <c r="J37" s="487">
        <v>14414</v>
      </c>
      <c r="K37" s="487">
        <v>18737</v>
      </c>
    </row>
    <row r="38" spans="1:11" ht="14.1" customHeight="1">
      <c r="A38" s="491"/>
      <c r="B38" s="492"/>
      <c r="C38" s="487"/>
      <c r="D38" s="89"/>
      <c r="E38" s="89"/>
      <c r="F38" s="487"/>
      <c r="G38" s="89"/>
      <c r="H38" s="89"/>
      <c r="I38" s="487"/>
      <c r="J38" s="89"/>
      <c r="K38" s="89"/>
    </row>
    <row r="39" spans="1:11" ht="16.5" customHeight="1">
      <c r="A39" s="491" t="s">
        <v>68</v>
      </c>
      <c r="B39" s="492"/>
      <c r="C39" s="487">
        <v>26159</v>
      </c>
      <c r="D39" s="487">
        <v>13497</v>
      </c>
      <c r="E39" s="487">
        <v>12662</v>
      </c>
      <c r="F39" s="487">
        <v>133401</v>
      </c>
      <c r="G39" s="487">
        <v>67103</v>
      </c>
      <c r="H39" s="487">
        <v>66298</v>
      </c>
      <c r="I39" s="487">
        <v>70173</v>
      </c>
      <c r="J39" s="487">
        <v>30207</v>
      </c>
      <c r="K39" s="487">
        <v>39966</v>
      </c>
    </row>
    <row r="40" spans="1:11" ht="16.5" customHeight="1">
      <c r="A40" s="491" t="s">
        <v>69</v>
      </c>
      <c r="B40" s="492"/>
      <c r="C40" s="487">
        <v>10350</v>
      </c>
      <c r="D40" s="487">
        <v>5309</v>
      </c>
      <c r="E40" s="487">
        <v>5041</v>
      </c>
      <c r="F40" s="487">
        <v>54858</v>
      </c>
      <c r="G40" s="487">
        <v>26043</v>
      </c>
      <c r="H40" s="487">
        <v>28815</v>
      </c>
      <c r="I40" s="487">
        <v>36484</v>
      </c>
      <c r="J40" s="487">
        <v>16040</v>
      </c>
      <c r="K40" s="487">
        <v>20444</v>
      </c>
    </row>
    <row r="41" spans="1:11" ht="16.5" customHeight="1">
      <c r="A41" s="491" t="s">
        <v>70</v>
      </c>
      <c r="B41" s="492"/>
      <c r="C41" s="487">
        <v>12579</v>
      </c>
      <c r="D41" s="487">
        <v>6492</v>
      </c>
      <c r="E41" s="487">
        <v>6087</v>
      </c>
      <c r="F41" s="487">
        <v>68763</v>
      </c>
      <c r="G41" s="487">
        <v>34466</v>
      </c>
      <c r="H41" s="487">
        <v>34297</v>
      </c>
      <c r="I41" s="487">
        <v>36299</v>
      </c>
      <c r="J41" s="487">
        <v>15577</v>
      </c>
      <c r="K41" s="487">
        <v>20722</v>
      </c>
    </row>
    <row r="42" spans="1:11" ht="16.5" customHeight="1">
      <c r="A42" s="491" t="s">
        <v>71</v>
      </c>
      <c r="B42" s="492"/>
      <c r="C42" s="487">
        <v>13979</v>
      </c>
      <c r="D42" s="487">
        <v>7162</v>
      </c>
      <c r="E42" s="487">
        <v>6817</v>
      </c>
      <c r="F42" s="487">
        <v>72666</v>
      </c>
      <c r="G42" s="487">
        <v>36657</v>
      </c>
      <c r="H42" s="487">
        <v>36009</v>
      </c>
      <c r="I42" s="487">
        <v>32722</v>
      </c>
      <c r="J42" s="487">
        <v>14120</v>
      </c>
      <c r="K42" s="487">
        <v>18602</v>
      </c>
    </row>
    <row r="43" spans="1:11" ht="16.5" customHeight="1">
      <c r="A43" s="491" t="s">
        <v>72</v>
      </c>
      <c r="B43" s="492"/>
      <c r="C43" s="487">
        <v>24946</v>
      </c>
      <c r="D43" s="487">
        <v>12636</v>
      </c>
      <c r="E43" s="487">
        <v>12310</v>
      </c>
      <c r="F43" s="487">
        <v>111803</v>
      </c>
      <c r="G43" s="487">
        <v>55355</v>
      </c>
      <c r="H43" s="487">
        <v>56448</v>
      </c>
      <c r="I43" s="487">
        <v>47746</v>
      </c>
      <c r="J43" s="487">
        <v>20760</v>
      </c>
      <c r="K43" s="487">
        <v>26986</v>
      </c>
    </row>
    <row r="44" spans="1:11" ht="14.1" customHeight="1">
      <c r="A44" s="491"/>
      <c r="B44" s="492"/>
      <c r="C44" s="487"/>
      <c r="D44" s="487"/>
      <c r="E44" s="487"/>
      <c r="F44" s="487"/>
      <c r="G44" s="487"/>
      <c r="H44" s="487"/>
      <c r="I44" s="487"/>
      <c r="J44" s="487"/>
      <c r="K44" s="487"/>
    </row>
    <row r="45" spans="1:11" ht="16.5" customHeight="1">
      <c r="A45" s="491" t="s">
        <v>73</v>
      </c>
      <c r="B45" s="492"/>
      <c r="C45" s="487">
        <v>20404</v>
      </c>
      <c r="D45" s="487">
        <v>10411</v>
      </c>
      <c r="E45" s="487">
        <v>9993</v>
      </c>
      <c r="F45" s="487">
        <v>80833</v>
      </c>
      <c r="G45" s="487">
        <v>39308</v>
      </c>
      <c r="H45" s="487">
        <v>41525</v>
      </c>
      <c r="I45" s="487">
        <v>35631</v>
      </c>
      <c r="J45" s="487">
        <v>15273</v>
      </c>
      <c r="K45" s="487">
        <v>20358</v>
      </c>
    </row>
    <row r="46" spans="1:11" ht="16.5" customHeight="1">
      <c r="A46" s="491" t="s">
        <v>74</v>
      </c>
      <c r="B46" s="492"/>
      <c r="C46" s="487">
        <v>7618</v>
      </c>
      <c r="D46" s="487">
        <v>3895</v>
      </c>
      <c r="E46" s="487">
        <v>3723</v>
      </c>
      <c r="F46" s="487">
        <v>40898</v>
      </c>
      <c r="G46" s="487">
        <v>20275</v>
      </c>
      <c r="H46" s="487">
        <v>20623</v>
      </c>
      <c r="I46" s="487">
        <v>20259</v>
      </c>
      <c r="J46" s="487">
        <v>8785</v>
      </c>
      <c r="K46" s="487">
        <v>11474</v>
      </c>
    </row>
    <row r="47" spans="1:11" ht="16.5" customHeight="1">
      <c r="A47" s="491" t="s">
        <v>75</v>
      </c>
      <c r="B47" s="492"/>
      <c r="C47" s="487">
        <v>12372</v>
      </c>
      <c r="D47" s="487">
        <v>6233</v>
      </c>
      <c r="E47" s="487">
        <v>6139</v>
      </c>
      <c r="F47" s="487">
        <v>62655</v>
      </c>
      <c r="G47" s="487">
        <v>30526</v>
      </c>
      <c r="H47" s="487">
        <v>32129</v>
      </c>
      <c r="I47" s="487">
        <v>33709</v>
      </c>
      <c r="J47" s="487">
        <v>14275</v>
      </c>
      <c r="K47" s="487">
        <v>19434</v>
      </c>
    </row>
    <row r="48" spans="1:11" ht="16.5" customHeight="1">
      <c r="A48" s="491" t="s">
        <v>76</v>
      </c>
      <c r="B48" s="492"/>
      <c r="C48" s="487">
        <v>11770</v>
      </c>
      <c r="D48" s="487">
        <v>6008</v>
      </c>
      <c r="E48" s="487">
        <v>5762</v>
      </c>
      <c r="F48" s="487">
        <v>71706</v>
      </c>
      <c r="G48" s="487">
        <v>36949</v>
      </c>
      <c r="H48" s="487">
        <v>34757</v>
      </c>
      <c r="I48" s="487">
        <v>36288</v>
      </c>
      <c r="J48" s="487">
        <v>15815</v>
      </c>
      <c r="K48" s="487">
        <v>20473</v>
      </c>
    </row>
    <row r="49" spans="1:11" ht="16.5" customHeight="1">
      <c r="A49" s="491" t="s">
        <v>77</v>
      </c>
      <c r="B49" s="492"/>
      <c r="C49" s="487">
        <v>10852</v>
      </c>
      <c r="D49" s="487">
        <v>5536</v>
      </c>
      <c r="E49" s="487">
        <v>5316</v>
      </c>
      <c r="F49" s="487">
        <v>53848</v>
      </c>
      <c r="G49" s="487">
        <v>27659</v>
      </c>
      <c r="H49" s="487">
        <v>26189</v>
      </c>
      <c r="I49" s="487">
        <v>22756</v>
      </c>
      <c r="J49" s="487">
        <v>9971</v>
      </c>
      <c r="K49" s="487">
        <v>12785</v>
      </c>
    </row>
    <row r="50" spans="1:11" ht="14.1" customHeight="1">
      <c r="A50" s="491"/>
      <c r="B50" s="492"/>
      <c r="C50" s="487"/>
      <c r="D50" s="487"/>
      <c r="E50" s="487"/>
      <c r="F50" s="487"/>
      <c r="G50" s="487"/>
      <c r="H50" s="487"/>
      <c r="I50" s="487"/>
      <c r="J50" s="487"/>
      <c r="K50" s="487"/>
    </row>
    <row r="51" spans="1:11" ht="16.5" customHeight="1">
      <c r="A51" s="491" t="s">
        <v>78</v>
      </c>
      <c r="B51" s="492"/>
      <c r="C51" s="487">
        <v>7010</v>
      </c>
      <c r="D51" s="487">
        <v>3564</v>
      </c>
      <c r="E51" s="487">
        <v>3446</v>
      </c>
      <c r="F51" s="487">
        <v>32752</v>
      </c>
      <c r="G51" s="487">
        <v>16092</v>
      </c>
      <c r="H51" s="487">
        <v>16660</v>
      </c>
      <c r="I51" s="487">
        <v>15873</v>
      </c>
      <c r="J51" s="487">
        <v>6680</v>
      </c>
      <c r="K51" s="487">
        <v>9193</v>
      </c>
    </row>
    <row r="52" spans="1:11" ht="16.5" customHeight="1">
      <c r="A52" s="491" t="s">
        <v>79</v>
      </c>
      <c r="B52" s="492"/>
      <c r="C52" s="487">
        <v>7729</v>
      </c>
      <c r="D52" s="487">
        <v>3994</v>
      </c>
      <c r="E52" s="487">
        <v>3735</v>
      </c>
      <c r="F52" s="487">
        <v>37601</v>
      </c>
      <c r="G52" s="487">
        <v>18156</v>
      </c>
      <c r="H52" s="487">
        <v>19445</v>
      </c>
      <c r="I52" s="487">
        <v>18358</v>
      </c>
      <c r="J52" s="487">
        <v>7801</v>
      </c>
      <c r="K52" s="487">
        <v>10557</v>
      </c>
    </row>
    <row r="53" spans="1:11" ht="16.5" customHeight="1">
      <c r="A53" s="491" t="s">
        <v>80</v>
      </c>
      <c r="B53" s="492"/>
      <c r="C53" s="487">
        <v>52531</v>
      </c>
      <c r="D53" s="487">
        <v>26843</v>
      </c>
      <c r="E53" s="487">
        <v>25688</v>
      </c>
      <c r="F53" s="487">
        <v>298814</v>
      </c>
      <c r="G53" s="487">
        <v>151937</v>
      </c>
      <c r="H53" s="487">
        <v>146877</v>
      </c>
      <c r="I53" s="487">
        <v>142595</v>
      </c>
      <c r="J53" s="487">
        <v>61508</v>
      </c>
      <c r="K53" s="487">
        <v>81087</v>
      </c>
    </row>
    <row r="54" spans="1:11" ht="16.5" customHeight="1">
      <c r="A54" s="491" t="s">
        <v>81</v>
      </c>
      <c r="B54" s="492"/>
      <c r="C54" s="487">
        <v>7524</v>
      </c>
      <c r="D54" s="487">
        <v>3870</v>
      </c>
      <c r="E54" s="487">
        <v>3654</v>
      </c>
      <c r="F54" s="487">
        <v>34546</v>
      </c>
      <c r="G54" s="487">
        <v>17045</v>
      </c>
      <c r="H54" s="487">
        <v>17501</v>
      </c>
      <c r="I54" s="487">
        <v>18032</v>
      </c>
      <c r="J54" s="487">
        <v>7803</v>
      </c>
      <c r="K54" s="487">
        <v>10229</v>
      </c>
    </row>
    <row r="55" spans="1:11" ht="16.5" customHeight="1">
      <c r="A55" s="491" t="s">
        <v>82</v>
      </c>
      <c r="B55" s="492"/>
      <c r="C55" s="487">
        <v>6938</v>
      </c>
      <c r="D55" s="487">
        <v>3545</v>
      </c>
      <c r="E55" s="487">
        <v>3393</v>
      </c>
      <c r="F55" s="487">
        <v>32945</v>
      </c>
      <c r="G55" s="487">
        <v>16521</v>
      </c>
      <c r="H55" s="487">
        <v>16424</v>
      </c>
      <c r="I55" s="487">
        <v>15294</v>
      </c>
      <c r="J55" s="487">
        <v>6678</v>
      </c>
      <c r="K55" s="487">
        <v>8616</v>
      </c>
    </row>
    <row r="56" spans="1:11" ht="14.1" customHeight="1">
      <c r="A56" s="491"/>
      <c r="B56" s="492"/>
      <c r="C56" s="487"/>
      <c r="D56" s="487"/>
      <c r="E56" s="487"/>
      <c r="F56" s="487"/>
      <c r="G56" s="487"/>
      <c r="H56" s="487"/>
      <c r="I56" s="487"/>
      <c r="J56" s="487"/>
      <c r="K56" s="487"/>
    </row>
    <row r="57" spans="1:11" ht="16.5" customHeight="1">
      <c r="A57" s="491" t="s">
        <v>83</v>
      </c>
      <c r="B57" s="492"/>
      <c r="C57" s="487">
        <v>9648</v>
      </c>
      <c r="D57" s="487">
        <v>4929</v>
      </c>
      <c r="E57" s="487">
        <v>4719</v>
      </c>
      <c r="F57" s="487">
        <v>43710</v>
      </c>
      <c r="G57" s="487">
        <v>21314</v>
      </c>
      <c r="H57" s="487">
        <v>22396</v>
      </c>
      <c r="I57" s="487">
        <v>21675</v>
      </c>
      <c r="J57" s="487">
        <v>9562</v>
      </c>
      <c r="K57" s="487">
        <v>12113</v>
      </c>
    </row>
    <row r="58" spans="1:11" ht="16.5" customHeight="1">
      <c r="A58" s="491" t="s">
        <v>84</v>
      </c>
      <c r="B58" s="492"/>
      <c r="C58" s="487">
        <v>7947</v>
      </c>
      <c r="D58" s="487">
        <v>4037</v>
      </c>
      <c r="E58" s="487">
        <v>3910</v>
      </c>
      <c r="F58" s="487">
        <v>33791</v>
      </c>
      <c r="G58" s="487">
        <v>16241</v>
      </c>
      <c r="H58" s="487">
        <v>17550</v>
      </c>
      <c r="I58" s="487">
        <v>16697</v>
      </c>
      <c r="J58" s="487">
        <v>7131</v>
      </c>
      <c r="K58" s="487">
        <v>9566</v>
      </c>
    </row>
    <row r="59" spans="1:11" ht="16.5" customHeight="1">
      <c r="A59" s="491" t="s">
        <v>85</v>
      </c>
      <c r="B59" s="492"/>
      <c r="C59" s="487">
        <v>5623</v>
      </c>
      <c r="D59" s="487">
        <v>2878</v>
      </c>
      <c r="E59" s="487">
        <v>2745</v>
      </c>
      <c r="F59" s="487">
        <v>28519</v>
      </c>
      <c r="G59" s="487">
        <v>13804</v>
      </c>
      <c r="H59" s="487">
        <v>14715</v>
      </c>
      <c r="I59" s="487">
        <v>17112</v>
      </c>
      <c r="J59" s="487">
        <v>7568</v>
      </c>
      <c r="K59" s="487">
        <v>9544</v>
      </c>
    </row>
    <row r="60" spans="1:11" ht="14.1" customHeight="1">
      <c r="A60" s="491"/>
      <c r="B60" s="492"/>
      <c r="C60" s="487"/>
      <c r="D60" s="487"/>
      <c r="E60" s="487"/>
      <c r="F60" s="487"/>
      <c r="G60" s="487"/>
      <c r="H60" s="487"/>
      <c r="I60" s="487"/>
      <c r="J60" s="487"/>
      <c r="K60" s="487"/>
    </row>
    <row r="61" spans="1:11" ht="16.5" customHeight="1">
      <c r="A61" s="491" t="s">
        <v>86</v>
      </c>
      <c r="B61" s="492"/>
      <c r="C61" s="487">
        <v>4591</v>
      </c>
      <c r="D61" s="487">
        <v>2295</v>
      </c>
      <c r="E61" s="487">
        <v>2296</v>
      </c>
      <c r="F61" s="487">
        <v>17808</v>
      </c>
      <c r="G61" s="487">
        <v>8611</v>
      </c>
      <c r="H61" s="487">
        <v>9197</v>
      </c>
      <c r="I61" s="487">
        <v>8528</v>
      </c>
      <c r="J61" s="487">
        <v>3698</v>
      </c>
      <c r="K61" s="487">
        <v>4830</v>
      </c>
    </row>
    <row r="62" spans="1:11" ht="16.5" customHeight="1">
      <c r="A62" s="491" t="s">
        <v>87</v>
      </c>
      <c r="B62" s="492"/>
      <c r="C62" s="487">
        <v>1201</v>
      </c>
      <c r="D62" s="487">
        <v>625</v>
      </c>
      <c r="E62" s="487">
        <v>576</v>
      </c>
      <c r="F62" s="487">
        <v>8396</v>
      </c>
      <c r="G62" s="487">
        <v>4021</v>
      </c>
      <c r="H62" s="487">
        <v>4375</v>
      </c>
      <c r="I62" s="487">
        <v>8682</v>
      </c>
      <c r="J62" s="487">
        <v>4030</v>
      </c>
      <c r="K62" s="487">
        <v>4652</v>
      </c>
    </row>
    <row r="63" spans="1:11" ht="16.5" customHeight="1">
      <c r="A63" s="491" t="s">
        <v>88</v>
      </c>
      <c r="B63" s="492"/>
      <c r="C63" s="487">
        <v>613</v>
      </c>
      <c r="D63" s="487">
        <v>299</v>
      </c>
      <c r="E63" s="487">
        <v>314</v>
      </c>
      <c r="F63" s="487">
        <v>4644</v>
      </c>
      <c r="G63" s="487">
        <v>2290</v>
      </c>
      <c r="H63" s="487">
        <v>2354</v>
      </c>
      <c r="I63" s="487">
        <v>3822</v>
      </c>
      <c r="J63" s="487">
        <v>1772</v>
      </c>
      <c r="K63" s="487">
        <v>2050</v>
      </c>
    </row>
    <row r="64" spans="1:11" ht="16.5" customHeight="1">
      <c r="A64" s="491" t="s">
        <v>89</v>
      </c>
      <c r="B64" s="492"/>
      <c r="C64" s="487">
        <v>1968</v>
      </c>
      <c r="D64" s="487">
        <v>1003</v>
      </c>
      <c r="E64" s="487">
        <v>965</v>
      </c>
      <c r="F64" s="487">
        <v>9814</v>
      </c>
      <c r="G64" s="487">
        <v>4983</v>
      </c>
      <c r="H64" s="487">
        <v>4831</v>
      </c>
      <c r="I64" s="487">
        <v>4785</v>
      </c>
      <c r="J64" s="487">
        <v>1979</v>
      </c>
      <c r="K64" s="487">
        <v>2806</v>
      </c>
    </row>
    <row r="65" spans="1:11" ht="16.5" customHeight="1">
      <c r="A65" s="491" t="s">
        <v>90</v>
      </c>
      <c r="B65" s="492"/>
      <c r="C65" s="487">
        <v>5689</v>
      </c>
      <c r="D65" s="487">
        <v>2966</v>
      </c>
      <c r="E65" s="487">
        <v>2723</v>
      </c>
      <c r="F65" s="487">
        <v>25398</v>
      </c>
      <c r="G65" s="487">
        <v>12678</v>
      </c>
      <c r="H65" s="487">
        <v>12720</v>
      </c>
      <c r="I65" s="487">
        <v>12676</v>
      </c>
      <c r="J65" s="487">
        <v>5666</v>
      </c>
      <c r="K65" s="487">
        <v>7010</v>
      </c>
    </row>
    <row r="66" spans="1:11" ht="14.1" customHeight="1">
      <c r="A66" s="491"/>
      <c r="B66" s="492"/>
      <c r="C66" s="487"/>
      <c r="D66" s="487"/>
      <c r="E66" s="487"/>
      <c r="F66" s="487"/>
      <c r="G66" s="487"/>
      <c r="H66" s="487"/>
      <c r="I66" s="487"/>
      <c r="J66" s="487"/>
      <c r="K66" s="487"/>
    </row>
    <row r="67" spans="1:11" ht="16.5" customHeight="1">
      <c r="A67" s="491" t="s">
        <v>92</v>
      </c>
      <c r="B67" s="492"/>
      <c r="C67" s="487">
        <v>1165</v>
      </c>
      <c r="D67" s="487">
        <v>608</v>
      </c>
      <c r="E67" s="487">
        <v>557</v>
      </c>
      <c r="F67" s="487">
        <v>5253</v>
      </c>
      <c r="G67" s="487">
        <v>2715</v>
      </c>
      <c r="H67" s="487">
        <v>2538</v>
      </c>
      <c r="I67" s="487">
        <v>2016</v>
      </c>
      <c r="J67" s="487">
        <v>853</v>
      </c>
      <c r="K67" s="487">
        <v>1163</v>
      </c>
    </row>
    <row r="68" spans="1:11" ht="16.5" customHeight="1">
      <c r="A68" s="491" t="s">
        <v>110</v>
      </c>
      <c r="B68" s="492"/>
      <c r="C68" s="487">
        <v>1173</v>
      </c>
      <c r="D68" s="487">
        <v>619</v>
      </c>
      <c r="E68" s="487">
        <v>554</v>
      </c>
      <c r="F68" s="487">
        <v>7464</v>
      </c>
      <c r="G68" s="487">
        <v>3648</v>
      </c>
      <c r="H68" s="487">
        <v>3816</v>
      </c>
      <c r="I68" s="487">
        <v>6104</v>
      </c>
      <c r="J68" s="487">
        <v>2549</v>
      </c>
      <c r="K68" s="487">
        <v>3555</v>
      </c>
    </row>
    <row r="69" spans="1:11" ht="16.5" customHeight="1">
      <c r="A69" s="491" t="s">
        <v>94</v>
      </c>
      <c r="B69" s="492"/>
      <c r="C69" s="487">
        <v>1553</v>
      </c>
      <c r="D69" s="487">
        <v>803</v>
      </c>
      <c r="E69" s="487">
        <v>750</v>
      </c>
      <c r="F69" s="487">
        <v>7594</v>
      </c>
      <c r="G69" s="487">
        <v>3812</v>
      </c>
      <c r="H69" s="487">
        <v>3782</v>
      </c>
      <c r="I69" s="487">
        <v>3862</v>
      </c>
      <c r="J69" s="487">
        <v>1716</v>
      </c>
      <c r="K69" s="487">
        <v>2146</v>
      </c>
    </row>
    <row r="70" spans="1:11" ht="16.5" customHeight="1">
      <c r="A70" s="491" t="s">
        <v>95</v>
      </c>
      <c r="B70" s="492"/>
      <c r="C70" s="487">
        <v>1690</v>
      </c>
      <c r="D70" s="487">
        <v>906</v>
      </c>
      <c r="E70" s="487">
        <v>784</v>
      </c>
      <c r="F70" s="487">
        <v>9047</v>
      </c>
      <c r="G70" s="487">
        <v>4489</v>
      </c>
      <c r="H70" s="487">
        <v>4558</v>
      </c>
      <c r="I70" s="487">
        <v>4960</v>
      </c>
      <c r="J70" s="487">
        <v>2226</v>
      </c>
      <c r="K70" s="487">
        <v>2734</v>
      </c>
    </row>
    <row r="71" spans="1:11" ht="16.5" customHeight="1">
      <c r="A71" s="491" t="s">
        <v>96</v>
      </c>
      <c r="B71" s="492"/>
      <c r="C71" s="487">
        <v>417</v>
      </c>
      <c r="D71" s="487">
        <v>215</v>
      </c>
      <c r="E71" s="487">
        <v>202</v>
      </c>
      <c r="F71" s="487">
        <v>2258</v>
      </c>
      <c r="G71" s="487">
        <v>1105</v>
      </c>
      <c r="H71" s="487">
        <v>1153</v>
      </c>
      <c r="I71" s="487">
        <v>2234</v>
      </c>
      <c r="J71" s="487">
        <v>999</v>
      </c>
      <c r="K71" s="487">
        <v>1235</v>
      </c>
    </row>
    <row r="72" spans="1:11" ht="6" customHeight="1">
      <c r="A72" s="500"/>
      <c r="B72" s="501"/>
      <c r="C72" s="503"/>
      <c r="D72" s="503"/>
      <c r="E72" s="503"/>
      <c r="F72" s="503"/>
      <c r="G72" s="503"/>
      <c r="H72" s="503"/>
      <c r="I72" s="503"/>
      <c r="J72" s="503"/>
      <c r="K72" s="503"/>
    </row>
    <row r="73" spans="1:11" ht="15" customHeight="1">
      <c r="A73" s="21" t="s">
        <v>669</v>
      </c>
      <c r="B73" s="508"/>
      <c r="C73" s="422"/>
      <c r="D73" s="422"/>
      <c r="E73" s="422"/>
      <c r="F73" s="422"/>
      <c r="G73" s="422"/>
      <c r="H73" s="422"/>
      <c r="I73" s="422"/>
      <c r="J73" s="422"/>
      <c r="K73" s="422"/>
    </row>
    <row r="74" spans="1:11">
      <c r="A74" s="20"/>
      <c r="B74" s="20"/>
    </row>
  </sheetData>
  <mergeCells count="6">
    <mergeCell ref="E2:I2"/>
    <mergeCell ref="C5:E5"/>
    <mergeCell ref="F5:H5"/>
    <mergeCell ref="I5:K5"/>
    <mergeCell ref="A5:B6"/>
    <mergeCell ref="J4:K4"/>
  </mergeCells>
  <phoneticPr fontId="1"/>
  <hyperlinks>
    <hyperlink ref="A73" r:id="rId1" display="  資料    総務省統計局「国勢調査結果」" xr:uid="{C1A21ACB-285A-4050-90A7-EE491793DD47}"/>
  </hyperlinks>
  <printOptions gridLinesSet="0"/>
  <pageMargins left="0.59055118110236227" right="0.59055118110236227" top="0.59055118110236227" bottom="0.19685039370078741" header="0.39370078740157483" footer="0"/>
  <pageSetup paperSize="9" scale="69" pageOrder="overThenDown" orientation="portrait" r:id="rId2"/>
  <headerFooter scaleWithDoc="0">
    <oddHeader>&amp;L&amp;"ＭＳ ゴシック,標準"&amp;8&amp;P      第 ３ 章  人    口</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dimension ref="A1:V79"/>
  <sheetViews>
    <sheetView showGridLines="0" view="pageBreakPreview" zoomScale="75" zoomScaleNormal="75" zoomScaleSheetLayoutView="75" workbookViewId="0"/>
  </sheetViews>
  <sheetFormatPr defaultColWidth="9" defaultRowHeight="13.2"/>
  <cols>
    <col min="1" max="1" width="2.77734375" style="28" customWidth="1"/>
    <col min="2" max="2" width="20.44140625" style="28" customWidth="1"/>
    <col min="3" max="3" width="12.44140625" style="28" customWidth="1"/>
    <col min="4" max="14" width="9.109375" style="28" customWidth="1"/>
    <col min="15" max="16384" width="9" style="28"/>
  </cols>
  <sheetData>
    <row r="1" spans="1:22" ht="21.75" customHeight="1">
      <c r="A1" s="554"/>
      <c r="B1" s="554"/>
      <c r="C1" s="554"/>
      <c r="D1" s="554"/>
      <c r="E1" s="554"/>
      <c r="F1" s="554"/>
      <c r="G1" s="554"/>
      <c r="H1" s="554"/>
      <c r="I1" s="554"/>
      <c r="J1" s="554"/>
      <c r="K1" s="554"/>
      <c r="L1" s="554"/>
      <c r="M1" s="554"/>
      <c r="N1" s="554"/>
    </row>
    <row r="2" spans="1:22" ht="21.75" customHeight="1">
      <c r="A2" s="555" t="s">
        <v>259</v>
      </c>
      <c r="B2" s="238"/>
      <c r="C2" s="238"/>
      <c r="D2" s="1165" t="s">
        <v>258</v>
      </c>
      <c r="E2" s="1165"/>
      <c r="F2" s="1165"/>
      <c r="G2" s="1165"/>
      <c r="H2" s="1165"/>
      <c r="I2" s="1165"/>
      <c r="J2" s="1165"/>
      <c r="K2" s="1165"/>
      <c r="L2" s="781"/>
      <c r="M2" s="781"/>
      <c r="N2" s="781"/>
    </row>
    <row r="3" spans="1:22" ht="21.75" customHeight="1">
      <c r="A3" s="554"/>
      <c r="B3" s="554"/>
      <c r="C3" s="238"/>
      <c r="D3" s="1165" t="s">
        <v>257</v>
      </c>
      <c r="E3" s="1165"/>
      <c r="F3" s="1165"/>
      <c r="G3" s="1165"/>
      <c r="H3" s="1165"/>
      <c r="I3" s="1165"/>
      <c r="J3" s="1165"/>
      <c r="K3" s="1165"/>
      <c r="L3" s="781"/>
      <c r="M3" s="781"/>
      <c r="N3" s="781"/>
    </row>
    <row r="4" spans="1:22" ht="24" customHeight="1">
      <c r="A4" s="554"/>
      <c r="B4" s="554"/>
      <c r="C4" s="554"/>
      <c r="D4" s="554"/>
      <c r="E4" s="238"/>
      <c r="F4" s="238"/>
      <c r="G4" s="554"/>
      <c r="H4" s="238"/>
      <c r="I4" s="554"/>
      <c r="J4" s="554"/>
      <c r="K4" s="554"/>
      <c r="L4" s="554"/>
      <c r="M4" s="554"/>
      <c r="N4" s="554"/>
    </row>
    <row r="5" spans="1:22" s="34" customFormat="1" ht="15" customHeight="1" thickBot="1">
      <c r="A5" s="548" t="s">
        <v>205</v>
      </c>
      <c r="B5" s="556"/>
      <c r="C5" s="557"/>
      <c r="D5" s="557"/>
      <c r="E5" s="557"/>
      <c r="F5" s="557"/>
      <c r="G5" s="557"/>
      <c r="H5" s="557"/>
      <c r="I5" s="557"/>
      <c r="J5" s="557"/>
      <c r="K5" s="557"/>
      <c r="L5" s="557"/>
      <c r="M5" s="783"/>
      <c r="N5" s="749" t="s">
        <v>659</v>
      </c>
    </row>
    <row r="6" spans="1:22" s="33" customFormat="1" ht="21.75" customHeight="1">
      <c r="A6" s="1166" t="s">
        <v>256</v>
      </c>
      <c r="B6" s="1167"/>
      <c r="C6" s="1172" t="s">
        <v>133</v>
      </c>
      <c r="D6" s="1175" t="s">
        <v>255</v>
      </c>
      <c r="E6" s="1176"/>
      <c r="F6" s="1176"/>
      <c r="G6" s="1176"/>
      <c r="H6" s="1176"/>
      <c r="I6" s="1176"/>
      <c r="J6" s="1176"/>
      <c r="K6" s="1176"/>
      <c r="L6" s="1176"/>
      <c r="M6" s="1176"/>
      <c r="N6" s="1176"/>
      <c r="O6" s="868"/>
    </row>
    <row r="7" spans="1:22" s="32" customFormat="1" ht="18.75" customHeight="1">
      <c r="A7" s="1168"/>
      <c r="B7" s="1169"/>
      <c r="C7" s="1173"/>
      <c r="D7" s="1183" t="s">
        <v>254</v>
      </c>
      <c r="E7" s="1183" t="s">
        <v>253</v>
      </c>
      <c r="F7" s="1177" t="s">
        <v>252</v>
      </c>
      <c r="G7" s="1177" t="s">
        <v>251</v>
      </c>
      <c r="H7" s="1183" t="s">
        <v>250</v>
      </c>
      <c r="I7" s="1177" t="s">
        <v>249</v>
      </c>
      <c r="J7" s="1177" t="s">
        <v>248</v>
      </c>
      <c r="K7" s="1183" t="s">
        <v>247</v>
      </c>
      <c r="L7" s="1183" t="s">
        <v>246</v>
      </c>
      <c r="M7" s="1183" t="s">
        <v>245</v>
      </c>
      <c r="N7" s="1180" t="s">
        <v>244</v>
      </c>
      <c r="O7" s="869"/>
    </row>
    <row r="8" spans="1:22" s="32" customFormat="1" ht="15.75" customHeight="1">
      <c r="A8" s="1168"/>
      <c r="B8" s="1169"/>
      <c r="C8" s="1173"/>
      <c r="D8" s="1184"/>
      <c r="E8" s="1184"/>
      <c r="F8" s="1178"/>
      <c r="G8" s="1178"/>
      <c r="H8" s="1184"/>
      <c r="I8" s="1178"/>
      <c r="J8" s="1178"/>
      <c r="K8" s="1184"/>
      <c r="L8" s="1184"/>
      <c r="M8" s="1184"/>
      <c r="N8" s="1181"/>
      <c r="O8" s="869"/>
    </row>
    <row r="9" spans="1:22" s="32" customFormat="1" ht="15.75" customHeight="1">
      <c r="A9" s="1168"/>
      <c r="B9" s="1169"/>
      <c r="C9" s="1173"/>
      <c r="D9" s="1184"/>
      <c r="E9" s="1184"/>
      <c r="F9" s="1178"/>
      <c r="G9" s="1178"/>
      <c r="H9" s="1184"/>
      <c r="I9" s="1178"/>
      <c r="J9" s="1178"/>
      <c r="K9" s="1184"/>
      <c r="L9" s="1184"/>
      <c r="M9" s="1184"/>
      <c r="N9" s="1181"/>
      <c r="O9" s="869"/>
    </row>
    <row r="10" spans="1:22" s="31" customFormat="1" ht="8.25" customHeight="1">
      <c r="A10" s="1170"/>
      <c r="B10" s="1171"/>
      <c r="C10" s="1174"/>
      <c r="D10" s="1185"/>
      <c r="E10" s="1185"/>
      <c r="F10" s="1179"/>
      <c r="G10" s="1179"/>
      <c r="H10" s="1185"/>
      <c r="I10" s="1179"/>
      <c r="J10" s="1179"/>
      <c r="K10" s="1185"/>
      <c r="L10" s="1185"/>
      <c r="M10" s="1185"/>
      <c r="N10" s="1182"/>
      <c r="O10" s="870"/>
    </row>
    <row r="11" spans="1:22" ht="12.75" customHeight="1">
      <c r="A11" s="554"/>
      <c r="B11" s="558"/>
      <c r="C11" s="694" t="s">
        <v>18</v>
      </c>
      <c r="D11" s="554"/>
      <c r="E11" s="554"/>
      <c r="F11" s="554"/>
      <c r="G11" s="554"/>
      <c r="H11" s="554"/>
      <c r="I11" s="554"/>
      <c r="J11" s="554"/>
      <c r="K11" s="554"/>
      <c r="L11" s="554"/>
      <c r="M11" s="554"/>
      <c r="N11" s="554"/>
      <c r="P11" s="589"/>
      <c r="Q11" s="589"/>
      <c r="R11" s="589"/>
      <c r="S11" s="589"/>
      <c r="T11" s="589"/>
      <c r="U11" s="589"/>
      <c r="V11" s="589"/>
    </row>
    <row r="12" spans="1:22" ht="14.25" customHeight="1">
      <c r="A12" s="1188" t="s">
        <v>700</v>
      </c>
      <c r="B12" s="1189"/>
      <c r="C12" s="559">
        <v>4269741</v>
      </c>
      <c r="D12" s="559">
        <v>111065</v>
      </c>
      <c r="E12" s="559">
        <v>734819</v>
      </c>
      <c r="F12" s="559">
        <v>916636</v>
      </c>
      <c r="G12" s="559">
        <v>662130</v>
      </c>
      <c r="H12" s="559">
        <v>555766</v>
      </c>
      <c r="I12" s="559">
        <v>69997</v>
      </c>
      <c r="J12" s="559">
        <v>21921</v>
      </c>
      <c r="K12" s="559">
        <v>545627</v>
      </c>
      <c r="L12" s="559">
        <v>148991</v>
      </c>
      <c r="M12" s="559">
        <v>177990</v>
      </c>
      <c r="N12" s="559">
        <v>324799</v>
      </c>
    </row>
    <row r="13" spans="1:22" ht="8.1" customHeight="1">
      <c r="A13" s="554"/>
      <c r="B13" s="558"/>
      <c r="C13" s="560"/>
      <c r="D13" s="560"/>
      <c r="E13" s="560"/>
      <c r="F13" s="560"/>
      <c r="G13" s="560"/>
      <c r="H13" s="560"/>
      <c r="I13" s="560"/>
      <c r="J13" s="560"/>
      <c r="K13" s="560"/>
      <c r="L13" s="560"/>
      <c r="M13" s="560"/>
      <c r="N13" s="560"/>
    </row>
    <row r="14" spans="1:22" s="30" customFormat="1" ht="14.25" customHeight="1">
      <c r="A14" s="1190" t="s">
        <v>243</v>
      </c>
      <c r="B14" s="1191"/>
      <c r="C14" s="276">
        <v>4490257</v>
      </c>
      <c r="D14" s="276">
        <v>93929</v>
      </c>
      <c r="E14" s="276">
        <v>842222</v>
      </c>
      <c r="F14" s="276">
        <v>986433</v>
      </c>
      <c r="G14" s="276">
        <v>651607</v>
      </c>
      <c r="H14" s="276">
        <v>584139</v>
      </c>
      <c r="I14" s="276">
        <v>71539</v>
      </c>
      <c r="J14" s="276">
        <v>22083</v>
      </c>
      <c r="K14" s="276">
        <v>539113</v>
      </c>
      <c r="L14" s="276">
        <v>151060</v>
      </c>
      <c r="M14" s="276">
        <v>180994</v>
      </c>
      <c r="N14" s="276">
        <v>367138</v>
      </c>
    </row>
    <row r="15" spans="1:22" ht="8.1" customHeight="1">
      <c r="A15" s="554"/>
      <c r="B15" s="558"/>
      <c r="C15" s="487"/>
      <c r="D15" s="487"/>
      <c r="E15" s="487"/>
      <c r="F15" s="487"/>
      <c r="G15" s="487"/>
      <c r="H15" s="487"/>
      <c r="I15" s="487"/>
      <c r="J15" s="487"/>
      <c r="K15" s="487"/>
      <c r="L15" s="487"/>
      <c r="M15" s="487"/>
      <c r="N15" s="487"/>
    </row>
    <row r="16" spans="1:22" ht="14.25" customHeight="1">
      <c r="A16" s="1186" t="s">
        <v>227</v>
      </c>
      <c r="B16" s="1187"/>
      <c r="C16" s="561">
        <v>20564</v>
      </c>
      <c r="D16" s="561">
        <v>242</v>
      </c>
      <c r="E16" s="561">
        <v>91</v>
      </c>
      <c r="F16" s="561">
        <v>966</v>
      </c>
      <c r="G16" s="561">
        <v>300</v>
      </c>
      <c r="H16" s="561">
        <v>57</v>
      </c>
      <c r="I16" s="561">
        <v>1</v>
      </c>
      <c r="J16" s="561">
        <v>18228</v>
      </c>
      <c r="K16" s="561">
        <v>156</v>
      </c>
      <c r="L16" s="561">
        <v>17</v>
      </c>
      <c r="M16" s="561">
        <v>22</v>
      </c>
      <c r="N16" s="561">
        <v>484</v>
      </c>
    </row>
    <row r="17" spans="1:14" ht="14.25" customHeight="1">
      <c r="A17" s="1186" t="s">
        <v>226</v>
      </c>
      <c r="B17" s="1187"/>
      <c r="C17" s="561">
        <v>846</v>
      </c>
      <c r="D17" s="561">
        <v>14</v>
      </c>
      <c r="E17" s="561">
        <v>0</v>
      </c>
      <c r="F17" s="561">
        <v>45</v>
      </c>
      <c r="G17" s="561">
        <v>17</v>
      </c>
      <c r="H17" s="561">
        <v>2</v>
      </c>
      <c r="I17" s="561">
        <v>0</v>
      </c>
      <c r="J17" s="561">
        <v>718</v>
      </c>
      <c r="K17" s="561">
        <v>11</v>
      </c>
      <c r="L17" s="561">
        <v>0</v>
      </c>
      <c r="M17" s="561">
        <v>0</v>
      </c>
      <c r="N17" s="561">
        <v>39</v>
      </c>
    </row>
    <row r="18" spans="1:14" ht="14.25" customHeight="1">
      <c r="A18" s="1186" t="s">
        <v>225</v>
      </c>
      <c r="B18" s="1187"/>
      <c r="C18" s="561">
        <v>148</v>
      </c>
      <c r="D18" s="561">
        <v>7</v>
      </c>
      <c r="E18" s="561">
        <v>2</v>
      </c>
      <c r="F18" s="561">
        <v>37</v>
      </c>
      <c r="G18" s="561">
        <v>17</v>
      </c>
      <c r="H18" s="561">
        <v>0</v>
      </c>
      <c r="I18" s="561">
        <v>1</v>
      </c>
      <c r="J18" s="561">
        <v>0</v>
      </c>
      <c r="K18" s="561">
        <v>8</v>
      </c>
      <c r="L18" s="561">
        <v>67</v>
      </c>
      <c r="M18" s="561">
        <v>4</v>
      </c>
      <c r="N18" s="561">
        <v>5</v>
      </c>
    </row>
    <row r="19" spans="1:14" ht="14.25" customHeight="1">
      <c r="A19" s="1186" t="s">
        <v>224</v>
      </c>
      <c r="B19" s="1187"/>
      <c r="C19" s="561">
        <v>307174</v>
      </c>
      <c r="D19" s="561">
        <v>11036</v>
      </c>
      <c r="E19" s="561">
        <v>24524</v>
      </c>
      <c r="F19" s="561">
        <v>57470</v>
      </c>
      <c r="G19" s="561">
        <v>17655</v>
      </c>
      <c r="H19" s="561">
        <v>422</v>
      </c>
      <c r="I19" s="561">
        <v>198</v>
      </c>
      <c r="J19" s="561">
        <v>759</v>
      </c>
      <c r="K19" s="561">
        <v>26635</v>
      </c>
      <c r="L19" s="561">
        <v>4851</v>
      </c>
      <c r="M19" s="561">
        <v>160172</v>
      </c>
      <c r="N19" s="561">
        <v>3452</v>
      </c>
    </row>
    <row r="20" spans="1:14" ht="14.25" customHeight="1">
      <c r="A20" s="1186" t="s">
        <v>223</v>
      </c>
      <c r="B20" s="1187"/>
      <c r="C20" s="561">
        <v>703731</v>
      </c>
      <c r="D20" s="561">
        <v>20480</v>
      </c>
      <c r="E20" s="561">
        <v>60082</v>
      </c>
      <c r="F20" s="561">
        <v>151343</v>
      </c>
      <c r="G20" s="561">
        <v>59501</v>
      </c>
      <c r="H20" s="561">
        <v>448</v>
      </c>
      <c r="I20" s="561">
        <v>570</v>
      </c>
      <c r="J20" s="561">
        <v>136</v>
      </c>
      <c r="K20" s="561">
        <v>369641</v>
      </c>
      <c r="L20" s="561">
        <v>4219</v>
      </c>
      <c r="M20" s="561">
        <v>2041</v>
      </c>
      <c r="N20" s="561">
        <v>35270</v>
      </c>
    </row>
    <row r="21" spans="1:14" ht="14.25" customHeight="1">
      <c r="A21" s="1186" t="s">
        <v>222</v>
      </c>
      <c r="B21" s="1187"/>
      <c r="C21" s="561">
        <v>19701</v>
      </c>
      <c r="D21" s="561">
        <v>205</v>
      </c>
      <c r="E21" s="561">
        <v>2748</v>
      </c>
      <c r="F21" s="561">
        <v>8381</v>
      </c>
      <c r="G21" s="561">
        <v>1213</v>
      </c>
      <c r="H21" s="561">
        <v>16</v>
      </c>
      <c r="I21" s="561">
        <v>90</v>
      </c>
      <c r="J21" s="561">
        <v>1</v>
      </c>
      <c r="K21" s="561">
        <v>1473</v>
      </c>
      <c r="L21" s="561">
        <v>3266</v>
      </c>
      <c r="M21" s="561">
        <v>2007</v>
      </c>
      <c r="N21" s="561">
        <v>301</v>
      </c>
    </row>
    <row r="22" spans="1:14" ht="14.25" customHeight="1">
      <c r="A22" s="1194" t="s">
        <v>242</v>
      </c>
      <c r="B22" s="1195"/>
      <c r="C22" s="561">
        <v>162867</v>
      </c>
      <c r="D22" s="561">
        <v>2867</v>
      </c>
      <c r="E22" s="561">
        <v>100392</v>
      </c>
      <c r="F22" s="561">
        <v>38374</v>
      </c>
      <c r="G22" s="561">
        <v>15409</v>
      </c>
      <c r="H22" s="561">
        <v>240</v>
      </c>
      <c r="I22" s="561">
        <v>31</v>
      </c>
      <c r="J22" s="561">
        <v>4</v>
      </c>
      <c r="K22" s="561">
        <v>3606</v>
      </c>
      <c r="L22" s="561">
        <v>151</v>
      </c>
      <c r="M22" s="561">
        <v>1112</v>
      </c>
      <c r="N22" s="561">
        <v>681</v>
      </c>
    </row>
    <row r="23" spans="1:14" ht="14.25" customHeight="1">
      <c r="A23" s="1186" t="s">
        <v>237</v>
      </c>
      <c r="B23" s="1187"/>
      <c r="C23" s="561">
        <v>297690</v>
      </c>
      <c r="D23" s="561">
        <v>5097</v>
      </c>
      <c r="E23" s="561">
        <v>3363</v>
      </c>
      <c r="F23" s="561">
        <v>70792</v>
      </c>
      <c r="G23" s="561">
        <v>6799</v>
      </c>
      <c r="H23" s="561">
        <v>2471</v>
      </c>
      <c r="I23" s="561">
        <v>1197</v>
      </c>
      <c r="J23" s="561">
        <v>6</v>
      </c>
      <c r="K23" s="561">
        <v>5938</v>
      </c>
      <c r="L23" s="561">
        <v>112642</v>
      </c>
      <c r="M23" s="561">
        <v>2666</v>
      </c>
      <c r="N23" s="561">
        <v>86719</v>
      </c>
    </row>
    <row r="24" spans="1:14" ht="14.25" customHeight="1">
      <c r="A24" s="1186" t="s">
        <v>219</v>
      </c>
      <c r="B24" s="1187"/>
      <c r="C24" s="561">
        <v>782716</v>
      </c>
      <c r="D24" s="561">
        <v>19517</v>
      </c>
      <c r="E24" s="561">
        <v>29830</v>
      </c>
      <c r="F24" s="561">
        <v>160639</v>
      </c>
      <c r="G24" s="561">
        <v>405860</v>
      </c>
      <c r="H24" s="561">
        <v>4203</v>
      </c>
      <c r="I24" s="561">
        <v>384</v>
      </c>
      <c r="J24" s="561">
        <v>374</v>
      </c>
      <c r="K24" s="561">
        <v>70124</v>
      </c>
      <c r="L24" s="561">
        <v>2652</v>
      </c>
      <c r="M24" s="561">
        <v>3602</v>
      </c>
      <c r="N24" s="561">
        <v>85531</v>
      </c>
    </row>
    <row r="25" spans="1:14" ht="14.25" customHeight="1">
      <c r="A25" s="1186" t="s">
        <v>218</v>
      </c>
      <c r="B25" s="1187"/>
      <c r="C25" s="561">
        <v>109492</v>
      </c>
      <c r="D25" s="561">
        <v>1614</v>
      </c>
      <c r="E25" s="561">
        <v>2797</v>
      </c>
      <c r="F25" s="561">
        <v>63108</v>
      </c>
      <c r="G25" s="561">
        <v>40534</v>
      </c>
      <c r="H25" s="561">
        <v>884</v>
      </c>
      <c r="I25" s="561">
        <v>84</v>
      </c>
      <c r="J25" s="561">
        <v>2</v>
      </c>
      <c r="K25" s="561">
        <v>87</v>
      </c>
      <c r="L25" s="561">
        <v>95</v>
      </c>
      <c r="M25" s="561">
        <v>2</v>
      </c>
      <c r="N25" s="561">
        <v>285</v>
      </c>
    </row>
    <row r="26" spans="1:14" ht="14.25" customHeight="1">
      <c r="A26" s="1186" t="s">
        <v>217</v>
      </c>
      <c r="B26" s="1187"/>
      <c r="C26" s="561">
        <v>139350</v>
      </c>
      <c r="D26" s="561">
        <v>10445</v>
      </c>
      <c r="E26" s="561">
        <v>2628</v>
      </c>
      <c r="F26" s="561">
        <v>36925</v>
      </c>
      <c r="G26" s="561">
        <v>50987</v>
      </c>
      <c r="H26" s="561">
        <v>26144</v>
      </c>
      <c r="I26" s="561">
        <v>483</v>
      </c>
      <c r="J26" s="561">
        <v>74</v>
      </c>
      <c r="K26" s="561">
        <v>2749</v>
      </c>
      <c r="L26" s="561">
        <v>1337</v>
      </c>
      <c r="M26" s="561">
        <v>1124</v>
      </c>
      <c r="N26" s="561">
        <v>6454</v>
      </c>
    </row>
    <row r="27" spans="1:14" ht="14.25" customHeight="1">
      <c r="A27" s="1196" t="s">
        <v>216</v>
      </c>
      <c r="B27" s="1197"/>
      <c r="C27" s="561">
        <v>177617</v>
      </c>
      <c r="D27" s="561">
        <v>3540</v>
      </c>
      <c r="E27" s="561">
        <v>90246</v>
      </c>
      <c r="F27" s="561">
        <v>51862</v>
      </c>
      <c r="G27" s="561">
        <v>8658</v>
      </c>
      <c r="H27" s="561">
        <v>2939</v>
      </c>
      <c r="I27" s="561">
        <v>149</v>
      </c>
      <c r="J27" s="561">
        <v>157</v>
      </c>
      <c r="K27" s="561">
        <v>14371</v>
      </c>
      <c r="L27" s="561">
        <v>447</v>
      </c>
      <c r="M27" s="561">
        <v>4028</v>
      </c>
      <c r="N27" s="561">
        <v>1220</v>
      </c>
    </row>
    <row r="28" spans="1:14" ht="14.25" customHeight="1">
      <c r="A28" s="1198" t="s">
        <v>215</v>
      </c>
      <c r="B28" s="1199"/>
      <c r="C28" s="561">
        <v>273313</v>
      </c>
      <c r="D28" s="561">
        <v>3089</v>
      </c>
      <c r="E28" s="561">
        <v>3183</v>
      </c>
      <c r="F28" s="561">
        <v>9995</v>
      </c>
      <c r="G28" s="561">
        <v>12674</v>
      </c>
      <c r="H28" s="561">
        <v>228787</v>
      </c>
      <c r="I28" s="561">
        <v>75</v>
      </c>
      <c r="J28" s="561">
        <v>30</v>
      </c>
      <c r="K28" s="561">
        <v>2252</v>
      </c>
      <c r="L28" s="561">
        <v>396</v>
      </c>
      <c r="M28" s="561">
        <v>60</v>
      </c>
      <c r="N28" s="561">
        <v>12772</v>
      </c>
    </row>
    <row r="29" spans="1:14" ht="14.25" customHeight="1">
      <c r="A29" s="1192" t="s">
        <v>232</v>
      </c>
      <c r="B29" s="1193"/>
      <c r="C29" s="561">
        <v>156394</v>
      </c>
      <c r="D29" s="561">
        <v>2171</v>
      </c>
      <c r="E29" s="561">
        <v>11638</v>
      </c>
      <c r="F29" s="561">
        <v>16985</v>
      </c>
      <c r="G29" s="561">
        <v>12455</v>
      </c>
      <c r="H29" s="561">
        <v>96148</v>
      </c>
      <c r="I29" s="561">
        <v>822</v>
      </c>
      <c r="J29" s="561">
        <v>852</v>
      </c>
      <c r="K29" s="561">
        <v>3738</v>
      </c>
      <c r="L29" s="561">
        <v>827</v>
      </c>
      <c r="M29" s="561">
        <v>203</v>
      </c>
      <c r="N29" s="561">
        <v>10555</v>
      </c>
    </row>
    <row r="30" spans="1:14" ht="14.25" customHeight="1">
      <c r="A30" s="1186" t="s">
        <v>213</v>
      </c>
      <c r="B30" s="1187"/>
      <c r="C30" s="561">
        <v>225061</v>
      </c>
      <c r="D30" s="561">
        <v>1606</v>
      </c>
      <c r="E30" s="561">
        <v>167516</v>
      </c>
      <c r="F30" s="561">
        <v>37252</v>
      </c>
      <c r="G30" s="561">
        <v>1322</v>
      </c>
      <c r="H30" s="561">
        <v>10287</v>
      </c>
      <c r="I30" s="561">
        <v>663</v>
      </c>
      <c r="J30" s="561">
        <v>270</v>
      </c>
      <c r="K30" s="561">
        <v>622</v>
      </c>
      <c r="L30" s="561">
        <v>1341</v>
      </c>
      <c r="M30" s="561">
        <v>54</v>
      </c>
      <c r="N30" s="561">
        <v>4128</v>
      </c>
    </row>
    <row r="31" spans="1:14" ht="14.25" customHeight="1">
      <c r="A31" s="1186" t="s">
        <v>212</v>
      </c>
      <c r="B31" s="1187"/>
      <c r="C31" s="561">
        <v>635034</v>
      </c>
      <c r="D31" s="561">
        <v>4408</v>
      </c>
      <c r="E31" s="561">
        <v>313020</v>
      </c>
      <c r="F31" s="561">
        <v>91217</v>
      </c>
      <c r="G31" s="561">
        <v>1611</v>
      </c>
      <c r="H31" s="561">
        <v>200154</v>
      </c>
      <c r="I31" s="561">
        <v>1167</v>
      </c>
      <c r="J31" s="561">
        <v>115</v>
      </c>
      <c r="K31" s="561">
        <v>4819</v>
      </c>
      <c r="L31" s="561">
        <v>8634</v>
      </c>
      <c r="M31" s="561">
        <v>187</v>
      </c>
      <c r="N31" s="561">
        <v>9702</v>
      </c>
    </row>
    <row r="32" spans="1:14" ht="14.25" customHeight="1">
      <c r="A32" s="1186" t="s">
        <v>211</v>
      </c>
      <c r="B32" s="1187"/>
      <c r="C32" s="561">
        <v>20004</v>
      </c>
      <c r="D32" s="561">
        <v>477</v>
      </c>
      <c r="E32" s="561">
        <v>202</v>
      </c>
      <c r="F32" s="561">
        <v>14190</v>
      </c>
      <c r="G32" s="561">
        <v>1519</v>
      </c>
      <c r="H32" s="561">
        <v>12</v>
      </c>
      <c r="I32" s="561">
        <v>4</v>
      </c>
      <c r="J32" s="561">
        <v>16</v>
      </c>
      <c r="K32" s="561">
        <v>15</v>
      </c>
      <c r="L32" s="561">
        <v>24</v>
      </c>
      <c r="M32" s="561">
        <v>2</v>
      </c>
      <c r="N32" s="561">
        <v>3543</v>
      </c>
    </row>
    <row r="33" spans="1:14" ht="20.25" customHeight="1">
      <c r="A33" s="1200" t="s">
        <v>210</v>
      </c>
      <c r="B33" s="1201"/>
      <c r="C33" s="561">
        <v>342025</v>
      </c>
      <c r="D33" s="561">
        <v>5606</v>
      </c>
      <c r="E33" s="561">
        <v>19574</v>
      </c>
      <c r="F33" s="561">
        <v>106854</v>
      </c>
      <c r="G33" s="561">
        <v>15076</v>
      </c>
      <c r="H33" s="561">
        <v>10862</v>
      </c>
      <c r="I33" s="561">
        <v>33491</v>
      </c>
      <c r="J33" s="561">
        <v>276</v>
      </c>
      <c r="K33" s="561">
        <v>32591</v>
      </c>
      <c r="L33" s="561">
        <v>9677</v>
      </c>
      <c r="M33" s="561">
        <v>3015</v>
      </c>
      <c r="N33" s="561">
        <v>105003</v>
      </c>
    </row>
    <row r="34" spans="1:14" ht="20.25" customHeight="1">
      <c r="A34" s="1200" t="s">
        <v>209</v>
      </c>
      <c r="B34" s="1201"/>
      <c r="C34" s="561">
        <v>116530</v>
      </c>
      <c r="D34" s="561">
        <v>1508</v>
      </c>
      <c r="E34" s="561">
        <v>10386</v>
      </c>
      <c r="F34" s="561">
        <v>69998</v>
      </c>
      <c r="G34" s="561">
        <v>0</v>
      </c>
      <c r="H34" s="561">
        <v>63</v>
      </c>
      <c r="I34" s="561">
        <v>32129</v>
      </c>
      <c r="J34" s="561">
        <v>65</v>
      </c>
      <c r="K34" s="561">
        <v>277</v>
      </c>
      <c r="L34" s="561">
        <v>417</v>
      </c>
      <c r="M34" s="561">
        <v>693</v>
      </c>
      <c r="N34" s="561">
        <v>994</v>
      </c>
    </row>
    <row r="35" spans="1:14" ht="8.1" customHeight="1">
      <c r="A35" s="554"/>
      <c r="B35" s="562"/>
      <c r="C35" s="487"/>
      <c r="D35" s="487"/>
      <c r="E35" s="487"/>
      <c r="F35" s="487"/>
      <c r="G35" s="487"/>
      <c r="H35" s="487"/>
      <c r="I35" s="487"/>
      <c r="J35" s="487"/>
      <c r="K35" s="487"/>
      <c r="L35" s="487"/>
      <c r="M35" s="487"/>
      <c r="N35" s="487"/>
    </row>
    <row r="36" spans="1:14" s="30" customFormat="1" ht="14.25" customHeight="1">
      <c r="A36" s="1202" t="s">
        <v>241</v>
      </c>
      <c r="B36" s="1203"/>
      <c r="C36" s="276">
        <v>2440268</v>
      </c>
      <c r="D36" s="276">
        <v>77931</v>
      </c>
      <c r="E36" s="276">
        <v>429384</v>
      </c>
      <c r="F36" s="276">
        <v>356767</v>
      </c>
      <c r="G36" s="276">
        <v>384670</v>
      </c>
      <c r="H36" s="276">
        <v>197463</v>
      </c>
      <c r="I36" s="276">
        <v>66535</v>
      </c>
      <c r="J36" s="276">
        <v>16327</v>
      </c>
      <c r="K36" s="276">
        <v>384062</v>
      </c>
      <c r="L36" s="276">
        <v>145802</v>
      </c>
      <c r="M36" s="276">
        <v>176659</v>
      </c>
      <c r="N36" s="276">
        <v>204668</v>
      </c>
    </row>
    <row r="37" spans="1:14" ht="14.25" customHeight="1">
      <c r="A37" s="1186" t="s">
        <v>227</v>
      </c>
      <c r="B37" s="1187"/>
      <c r="C37" s="563">
        <v>14383</v>
      </c>
      <c r="D37" s="561">
        <v>214</v>
      </c>
      <c r="E37" s="561">
        <v>60</v>
      </c>
      <c r="F37" s="427">
        <v>223</v>
      </c>
      <c r="G37" s="427">
        <v>205</v>
      </c>
      <c r="H37" s="427">
        <v>22</v>
      </c>
      <c r="I37" s="427">
        <v>1</v>
      </c>
      <c r="J37" s="427">
        <v>13309</v>
      </c>
      <c r="K37" s="427">
        <v>67</v>
      </c>
      <c r="L37" s="427">
        <v>17</v>
      </c>
      <c r="M37" s="427">
        <v>20</v>
      </c>
      <c r="N37" s="427">
        <v>245</v>
      </c>
    </row>
    <row r="38" spans="1:14" ht="14.25" customHeight="1">
      <c r="A38" s="1186" t="s">
        <v>226</v>
      </c>
      <c r="B38" s="1187"/>
      <c r="C38" s="563">
        <v>695</v>
      </c>
      <c r="D38" s="427">
        <v>14</v>
      </c>
      <c r="E38" s="427" t="s">
        <v>208</v>
      </c>
      <c r="F38" s="427">
        <v>8</v>
      </c>
      <c r="G38" s="427">
        <v>11</v>
      </c>
      <c r="H38" s="427">
        <v>2</v>
      </c>
      <c r="I38" s="427" t="s">
        <v>208</v>
      </c>
      <c r="J38" s="427">
        <v>633</v>
      </c>
      <c r="K38" s="427">
        <v>6</v>
      </c>
      <c r="L38" s="427" t="s">
        <v>208</v>
      </c>
      <c r="M38" s="427" t="s">
        <v>208</v>
      </c>
      <c r="N38" s="427">
        <v>21</v>
      </c>
    </row>
    <row r="39" spans="1:14" ht="14.25" customHeight="1">
      <c r="A39" s="1186" t="s">
        <v>240</v>
      </c>
      <c r="B39" s="1187"/>
      <c r="C39" s="563">
        <v>124</v>
      </c>
      <c r="D39" s="427">
        <v>7</v>
      </c>
      <c r="E39" s="427">
        <v>2</v>
      </c>
      <c r="F39" s="427">
        <v>15</v>
      </c>
      <c r="G39" s="427">
        <v>16</v>
      </c>
      <c r="H39" s="427" t="s">
        <v>208</v>
      </c>
      <c r="I39" s="427">
        <v>1</v>
      </c>
      <c r="J39" s="427" t="s">
        <v>208</v>
      </c>
      <c r="K39" s="427">
        <v>8</v>
      </c>
      <c r="L39" s="427">
        <v>66</v>
      </c>
      <c r="M39" s="427">
        <v>4</v>
      </c>
      <c r="N39" s="427">
        <v>5</v>
      </c>
    </row>
    <row r="40" spans="1:14" ht="14.25" customHeight="1">
      <c r="A40" s="1186" t="s">
        <v>224</v>
      </c>
      <c r="B40" s="1187"/>
      <c r="C40" s="563">
        <v>253222</v>
      </c>
      <c r="D40" s="427">
        <v>9777</v>
      </c>
      <c r="E40" s="427">
        <v>22253</v>
      </c>
      <c r="F40" s="427">
        <v>16086</v>
      </c>
      <c r="G40" s="427">
        <v>16120</v>
      </c>
      <c r="H40" s="427">
        <v>265</v>
      </c>
      <c r="I40" s="427">
        <v>195</v>
      </c>
      <c r="J40" s="427">
        <v>709</v>
      </c>
      <c r="K40" s="427">
        <v>23905</v>
      </c>
      <c r="L40" s="427">
        <v>4747</v>
      </c>
      <c r="M40" s="427">
        <v>156693</v>
      </c>
      <c r="N40" s="427">
        <v>2472</v>
      </c>
    </row>
    <row r="41" spans="1:14" ht="14.25" customHeight="1">
      <c r="A41" s="1186" t="s">
        <v>223</v>
      </c>
      <c r="B41" s="1187"/>
      <c r="C41" s="563">
        <v>482556</v>
      </c>
      <c r="D41" s="427">
        <v>18214</v>
      </c>
      <c r="E41" s="427">
        <v>51029</v>
      </c>
      <c r="F41" s="427">
        <v>67282</v>
      </c>
      <c r="G41" s="427">
        <v>52608</v>
      </c>
      <c r="H41" s="427">
        <v>111</v>
      </c>
      <c r="I41" s="427">
        <v>561</v>
      </c>
      <c r="J41" s="427">
        <v>106</v>
      </c>
      <c r="K41" s="427">
        <v>267495</v>
      </c>
      <c r="L41" s="427">
        <v>4129</v>
      </c>
      <c r="M41" s="427">
        <v>1978</v>
      </c>
      <c r="N41" s="427">
        <v>19043</v>
      </c>
    </row>
    <row r="42" spans="1:14" ht="14.25" customHeight="1">
      <c r="A42" s="1186" t="s">
        <v>239</v>
      </c>
      <c r="B42" s="1187"/>
      <c r="C42" s="563">
        <v>16399</v>
      </c>
      <c r="D42" s="427">
        <v>187</v>
      </c>
      <c r="E42" s="427">
        <v>2536</v>
      </c>
      <c r="F42" s="427">
        <v>5652</v>
      </c>
      <c r="G42" s="427">
        <v>1068</v>
      </c>
      <c r="H42" s="427">
        <v>7</v>
      </c>
      <c r="I42" s="427">
        <v>88</v>
      </c>
      <c r="J42" s="427">
        <v>1</v>
      </c>
      <c r="K42" s="427">
        <v>1401</v>
      </c>
      <c r="L42" s="427">
        <v>3228</v>
      </c>
      <c r="M42" s="427">
        <v>1971</v>
      </c>
      <c r="N42" s="427">
        <v>260</v>
      </c>
    </row>
    <row r="43" spans="1:14" ht="14.25" customHeight="1">
      <c r="A43" s="1194" t="s">
        <v>238</v>
      </c>
      <c r="B43" s="1195"/>
      <c r="C43" s="563">
        <v>116620</v>
      </c>
      <c r="D43" s="427">
        <v>2566</v>
      </c>
      <c r="E43" s="427">
        <v>79408</v>
      </c>
      <c r="F43" s="427">
        <v>17927</v>
      </c>
      <c r="G43" s="427">
        <v>12565</v>
      </c>
      <c r="H43" s="427">
        <v>112</v>
      </c>
      <c r="I43" s="427">
        <v>31</v>
      </c>
      <c r="J43" s="427">
        <v>2</v>
      </c>
      <c r="K43" s="427">
        <v>2488</v>
      </c>
      <c r="L43" s="427">
        <v>143</v>
      </c>
      <c r="M43" s="427">
        <v>1046</v>
      </c>
      <c r="N43" s="427">
        <v>332</v>
      </c>
    </row>
    <row r="44" spans="1:14" ht="14.25" customHeight="1">
      <c r="A44" s="1186" t="s">
        <v>237</v>
      </c>
      <c r="B44" s="1187"/>
      <c r="C44" s="563">
        <v>229107</v>
      </c>
      <c r="D44" s="427">
        <v>4541</v>
      </c>
      <c r="E44" s="427">
        <v>2868</v>
      </c>
      <c r="F44" s="427">
        <v>39609</v>
      </c>
      <c r="G44" s="427">
        <v>5858</v>
      </c>
      <c r="H44" s="427">
        <v>563</v>
      </c>
      <c r="I44" s="427">
        <v>1131</v>
      </c>
      <c r="J44" s="427">
        <v>5</v>
      </c>
      <c r="K44" s="427">
        <v>4981</v>
      </c>
      <c r="L44" s="427">
        <v>108842</v>
      </c>
      <c r="M44" s="427">
        <v>2603</v>
      </c>
      <c r="N44" s="427">
        <v>58106</v>
      </c>
    </row>
    <row r="45" spans="1:14" ht="14.25" customHeight="1">
      <c r="A45" s="1186" t="s">
        <v>236</v>
      </c>
      <c r="B45" s="1187"/>
      <c r="C45" s="563">
        <v>377457</v>
      </c>
      <c r="D45" s="427">
        <v>16732</v>
      </c>
      <c r="E45" s="427">
        <v>13354</v>
      </c>
      <c r="F45" s="427">
        <v>47166</v>
      </c>
      <c r="G45" s="427">
        <v>209343</v>
      </c>
      <c r="H45" s="427">
        <v>1262</v>
      </c>
      <c r="I45" s="427">
        <v>367</v>
      </c>
      <c r="J45" s="427">
        <v>171</v>
      </c>
      <c r="K45" s="427">
        <v>38989</v>
      </c>
      <c r="L45" s="427">
        <v>2521</v>
      </c>
      <c r="M45" s="427">
        <v>3484</v>
      </c>
      <c r="N45" s="427">
        <v>44068</v>
      </c>
    </row>
    <row r="46" spans="1:14" ht="14.25" customHeight="1">
      <c r="A46" s="1186" t="s">
        <v>235</v>
      </c>
      <c r="B46" s="1187"/>
      <c r="C46" s="563">
        <v>42142</v>
      </c>
      <c r="D46" s="427">
        <v>1421</v>
      </c>
      <c r="E46" s="427">
        <v>1909</v>
      </c>
      <c r="F46" s="427">
        <v>18109</v>
      </c>
      <c r="G46" s="427">
        <v>20218</v>
      </c>
      <c r="H46" s="427">
        <v>145</v>
      </c>
      <c r="I46" s="427">
        <v>81</v>
      </c>
      <c r="J46" s="427">
        <v>2</v>
      </c>
      <c r="K46" s="427">
        <v>53</v>
      </c>
      <c r="L46" s="427">
        <v>95</v>
      </c>
      <c r="M46" s="427">
        <v>2</v>
      </c>
      <c r="N46" s="427">
        <v>107</v>
      </c>
    </row>
    <row r="47" spans="1:14" ht="14.25" customHeight="1">
      <c r="A47" s="1186" t="s">
        <v>234</v>
      </c>
      <c r="B47" s="1187"/>
      <c r="C47" s="563">
        <v>82295</v>
      </c>
      <c r="D47" s="427">
        <v>7031</v>
      </c>
      <c r="E47" s="427">
        <v>1821</v>
      </c>
      <c r="F47" s="427">
        <v>10260</v>
      </c>
      <c r="G47" s="427">
        <v>36898</v>
      </c>
      <c r="H47" s="427">
        <v>17736</v>
      </c>
      <c r="I47" s="427">
        <v>470</v>
      </c>
      <c r="J47" s="427">
        <v>54</v>
      </c>
      <c r="K47" s="427">
        <v>2260</v>
      </c>
      <c r="L47" s="427">
        <v>1287</v>
      </c>
      <c r="M47" s="427">
        <v>1038</v>
      </c>
      <c r="N47" s="427">
        <v>3440</v>
      </c>
    </row>
    <row r="48" spans="1:14" ht="14.25" customHeight="1">
      <c r="A48" s="1196" t="s">
        <v>216</v>
      </c>
      <c r="B48" s="1197"/>
      <c r="C48" s="563">
        <v>108647</v>
      </c>
      <c r="D48" s="427">
        <v>2932</v>
      </c>
      <c r="E48" s="427">
        <v>67392</v>
      </c>
      <c r="F48" s="427">
        <v>17057</v>
      </c>
      <c r="G48" s="427">
        <v>6748</v>
      </c>
      <c r="H48" s="427">
        <v>338</v>
      </c>
      <c r="I48" s="427">
        <v>133</v>
      </c>
      <c r="J48" s="427">
        <v>86</v>
      </c>
      <c r="K48" s="427">
        <v>9148</v>
      </c>
      <c r="L48" s="427">
        <v>427</v>
      </c>
      <c r="M48" s="427">
        <v>3807</v>
      </c>
      <c r="N48" s="427">
        <v>579</v>
      </c>
    </row>
    <row r="49" spans="1:14" ht="14.25" customHeight="1">
      <c r="A49" s="1186" t="s">
        <v>233</v>
      </c>
      <c r="B49" s="1187"/>
      <c r="C49" s="563">
        <v>110125</v>
      </c>
      <c r="D49" s="427">
        <v>2264</v>
      </c>
      <c r="E49" s="427">
        <v>667</v>
      </c>
      <c r="F49" s="427">
        <v>3626</v>
      </c>
      <c r="G49" s="427">
        <v>3825</v>
      </c>
      <c r="H49" s="427">
        <v>92722</v>
      </c>
      <c r="I49" s="427">
        <v>67</v>
      </c>
      <c r="J49" s="427">
        <v>21</v>
      </c>
      <c r="K49" s="427">
        <v>782</v>
      </c>
      <c r="L49" s="427">
        <v>375</v>
      </c>
      <c r="M49" s="427">
        <v>59</v>
      </c>
      <c r="N49" s="427">
        <v>5717</v>
      </c>
    </row>
    <row r="50" spans="1:14" ht="14.25" customHeight="1">
      <c r="A50" s="1192" t="s">
        <v>232</v>
      </c>
      <c r="B50" s="1193"/>
      <c r="C50" s="563">
        <v>64546</v>
      </c>
      <c r="D50" s="427">
        <v>1663</v>
      </c>
      <c r="E50" s="427">
        <v>6066</v>
      </c>
      <c r="F50" s="427">
        <v>5300</v>
      </c>
      <c r="G50" s="427">
        <v>4724</v>
      </c>
      <c r="H50" s="427">
        <v>37177</v>
      </c>
      <c r="I50" s="427">
        <v>615</v>
      </c>
      <c r="J50" s="427">
        <v>705</v>
      </c>
      <c r="K50" s="427">
        <v>1748</v>
      </c>
      <c r="L50" s="427">
        <v>741</v>
      </c>
      <c r="M50" s="427">
        <v>173</v>
      </c>
      <c r="N50" s="427">
        <v>5634</v>
      </c>
    </row>
    <row r="51" spans="1:14" ht="14.25" customHeight="1">
      <c r="A51" s="1186" t="s">
        <v>231</v>
      </c>
      <c r="B51" s="1187"/>
      <c r="C51" s="563">
        <v>93584</v>
      </c>
      <c r="D51" s="427">
        <v>1213</v>
      </c>
      <c r="E51" s="427">
        <v>73457</v>
      </c>
      <c r="F51" s="427">
        <v>11868</v>
      </c>
      <c r="G51" s="427">
        <v>750</v>
      </c>
      <c r="H51" s="427">
        <v>1251</v>
      </c>
      <c r="I51" s="427">
        <v>511</v>
      </c>
      <c r="J51" s="427">
        <v>171</v>
      </c>
      <c r="K51" s="427">
        <v>321</v>
      </c>
      <c r="L51" s="427">
        <v>1226</v>
      </c>
      <c r="M51" s="427">
        <v>48</v>
      </c>
      <c r="N51" s="427">
        <v>2768</v>
      </c>
    </row>
    <row r="52" spans="1:14" ht="14.25" customHeight="1">
      <c r="A52" s="1186" t="s">
        <v>230</v>
      </c>
      <c r="B52" s="1187"/>
      <c r="C52" s="563">
        <v>159875</v>
      </c>
      <c r="D52" s="427">
        <v>2840</v>
      </c>
      <c r="E52" s="427">
        <v>86270</v>
      </c>
      <c r="F52" s="427">
        <v>15065</v>
      </c>
      <c r="G52" s="427">
        <v>1107</v>
      </c>
      <c r="H52" s="427">
        <v>40315</v>
      </c>
      <c r="I52" s="427">
        <v>1070</v>
      </c>
      <c r="J52" s="427">
        <v>80</v>
      </c>
      <c r="K52" s="427">
        <v>1893</v>
      </c>
      <c r="L52" s="427">
        <v>8077</v>
      </c>
      <c r="M52" s="427">
        <v>177</v>
      </c>
      <c r="N52" s="427">
        <v>2981</v>
      </c>
    </row>
    <row r="53" spans="1:14" ht="14.25" customHeight="1">
      <c r="A53" s="1186" t="s">
        <v>229</v>
      </c>
      <c r="B53" s="1187"/>
      <c r="C53" s="563">
        <v>11442</v>
      </c>
      <c r="D53" s="427">
        <v>425</v>
      </c>
      <c r="E53" s="427">
        <v>169</v>
      </c>
      <c r="F53" s="427">
        <v>6281</v>
      </c>
      <c r="G53" s="427">
        <v>1313</v>
      </c>
      <c r="H53" s="427">
        <v>5</v>
      </c>
      <c r="I53" s="427">
        <v>4</v>
      </c>
      <c r="J53" s="427">
        <v>16</v>
      </c>
      <c r="K53" s="427">
        <v>13</v>
      </c>
      <c r="L53" s="427">
        <v>19</v>
      </c>
      <c r="M53" s="427">
        <v>2</v>
      </c>
      <c r="N53" s="427">
        <v>3195</v>
      </c>
    </row>
    <row r="54" spans="1:14" ht="20.25" customHeight="1">
      <c r="A54" s="1200" t="s">
        <v>210</v>
      </c>
      <c r="B54" s="1201"/>
      <c r="C54" s="563">
        <v>199456</v>
      </c>
      <c r="D54" s="427">
        <v>4664</v>
      </c>
      <c r="E54" s="427">
        <v>14472</v>
      </c>
      <c r="F54" s="427">
        <v>35738</v>
      </c>
      <c r="G54" s="427">
        <v>11293</v>
      </c>
      <c r="H54" s="427">
        <v>5416</v>
      </c>
      <c r="I54" s="427">
        <v>32119</v>
      </c>
      <c r="J54" s="427">
        <v>202</v>
      </c>
      <c r="K54" s="427">
        <v>28270</v>
      </c>
      <c r="L54" s="427">
        <v>9456</v>
      </c>
      <c r="M54" s="427">
        <v>2897</v>
      </c>
      <c r="N54" s="427">
        <v>54929</v>
      </c>
    </row>
    <row r="55" spans="1:14" ht="20.25" customHeight="1">
      <c r="A55" s="1200" t="s">
        <v>209</v>
      </c>
      <c r="B55" s="1201"/>
      <c r="C55" s="563">
        <v>77593</v>
      </c>
      <c r="D55" s="427">
        <v>1226</v>
      </c>
      <c r="E55" s="427">
        <v>5651</v>
      </c>
      <c r="F55" s="427">
        <v>39495</v>
      </c>
      <c r="G55" s="427" t="s">
        <v>208</v>
      </c>
      <c r="H55" s="427">
        <v>14</v>
      </c>
      <c r="I55" s="427">
        <v>29090</v>
      </c>
      <c r="J55" s="427">
        <v>54</v>
      </c>
      <c r="K55" s="427">
        <v>234</v>
      </c>
      <c r="L55" s="427">
        <v>406</v>
      </c>
      <c r="M55" s="427">
        <v>657</v>
      </c>
      <c r="N55" s="427">
        <v>766</v>
      </c>
    </row>
    <row r="56" spans="1:14" ht="14.4" customHeight="1">
      <c r="A56" s="554"/>
      <c r="B56" s="562"/>
      <c r="C56" s="487"/>
      <c r="D56" s="487"/>
      <c r="E56" s="487"/>
      <c r="F56" s="487"/>
      <c r="G56" s="487"/>
      <c r="H56" s="487"/>
      <c r="I56" s="487"/>
      <c r="J56" s="487"/>
      <c r="K56" s="487"/>
      <c r="L56" s="487"/>
      <c r="M56" s="487"/>
      <c r="N56" s="487"/>
    </row>
    <row r="57" spans="1:14" s="30" customFormat="1" ht="14.25" customHeight="1">
      <c r="A57" s="1202" t="s">
        <v>228</v>
      </c>
      <c r="B57" s="1203"/>
      <c r="C57" s="277">
        <v>2049989</v>
      </c>
      <c r="D57" s="276">
        <v>15998</v>
      </c>
      <c r="E57" s="276">
        <v>412838</v>
      </c>
      <c r="F57" s="276">
        <v>629666</v>
      </c>
      <c r="G57" s="276">
        <v>266937</v>
      </c>
      <c r="H57" s="276">
        <v>386676</v>
      </c>
      <c r="I57" s="276">
        <v>5004</v>
      </c>
      <c r="J57" s="276">
        <v>5756</v>
      </c>
      <c r="K57" s="276">
        <v>155051</v>
      </c>
      <c r="L57" s="276">
        <v>5258</v>
      </c>
      <c r="M57" s="276">
        <v>4335</v>
      </c>
      <c r="N57" s="276">
        <v>162470</v>
      </c>
    </row>
    <row r="58" spans="1:14" ht="14.25" customHeight="1">
      <c r="A58" s="1186" t="s">
        <v>227</v>
      </c>
      <c r="B58" s="1187"/>
      <c r="C58" s="563">
        <v>6181</v>
      </c>
      <c r="D58" s="561">
        <v>28</v>
      </c>
      <c r="E58" s="561">
        <v>31</v>
      </c>
      <c r="F58" s="427">
        <v>743</v>
      </c>
      <c r="G58" s="427">
        <v>95</v>
      </c>
      <c r="H58" s="427">
        <v>35</v>
      </c>
      <c r="I58" s="427" t="s">
        <v>208</v>
      </c>
      <c r="J58" s="427">
        <v>4919</v>
      </c>
      <c r="K58" s="427">
        <v>89</v>
      </c>
      <c r="L58" s="427" t="s">
        <v>208</v>
      </c>
      <c r="M58" s="427">
        <v>2</v>
      </c>
      <c r="N58" s="427">
        <v>239</v>
      </c>
    </row>
    <row r="59" spans="1:14" ht="14.25" customHeight="1">
      <c r="A59" s="1186" t="s">
        <v>226</v>
      </c>
      <c r="B59" s="1187"/>
      <c r="C59" s="563">
        <v>151</v>
      </c>
      <c r="D59" s="561" t="s">
        <v>208</v>
      </c>
      <c r="E59" s="561" t="s">
        <v>208</v>
      </c>
      <c r="F59" s="427">
        <v>37</v>
      </c>
      <c r="G59" s="427">
        <v>6</v>
      </c>
      <c r="H59" s="427" t="s">
        <v>208</v>
      </c>
      <c r="I59" s="427" t="s">
        <v>208</v>
      </c>
      <c r="J59" s="427">
        <v>85</v>
      </c>
      <c r="K59" s="427">
        <v>5</v>
      </c>
      <c r="L59" s="427" t="s">
        <v>208</v>
      </c>
      <c r="M59" s="427" t="s">
        <v>208</v>
      </c>
      <c r="N59" s="427">
        <v>18</v>
      </c>
    </row>
    <row r="60" spans="1:14" ht="14.25" customHeight="1">
      <c r="A60" s="1186" t="s">
        <v>225</v>
      </c>
      <c r="B60" s="1187"/>
      <c r="C60" s="563">
        <v>24</v>
      </c>
      <c r="D60" s="427" t="s">
        <v>208</v>
      </c>
      <c r="E60" s="427" t="s">
        <v>208</v>
      </c>
      <c r="F60" s="427">
        <v>22</v>
      </c>
      <c r="G60" s="427">
        <v>1</v>
      </c>
      <c r="H60" s="427" t="s">
        <v>208</v>
      </c>
      <c r="I60" s="427" t="s">
        <v>208</v>
      </c>
      <c r="J60" s="427" t="s">
        <v>208</v>
      </c>
      <c r="K60" s="427" t="s">
        <v>208</v>
      </c>
      <c r="L60" s="427">
        <v>1</v>
      </c>
      <c r="M60" s="427" t="s">
        <v>208</v>
      </c>
      <c r="N60" s="427" t="s">
        <v>208</v>
      </c>
    </row>
    <row r="61" spans="1:14" ht="14.25" customHeight="1">
      <c r="A61" s="1186" t="s">
        <v>224</v>
      </c>
      <c r="B61" s="1187"/>
      <c r="C61" s="563">
        <v>53952</v>
      </c>
      <c r="D61" s="427">
        <v>1259</v>
      </c>
      <c r="E61" s="427">
        <v>2271</v>
      </c>
      <c r="F61" s="427">
        <v>41384</v>
      </c>
      <c r="G61" s="427">
        <v>1535</v>
      </c>
      <c r="H61" s="427">
        <v>157</v>
      </c>
      <c r="I61" s="427">
        <v>3</v>
      </c>
      <c r="J61" s="427">
        <v>50</v>
      </c>
      <c r="K61" s="427">
        <v>2730</v>
      </c>
      <c r="L61" s="427">
        <v>104</v>
      </c>
      <c r="M61" s="427">
        <v>3479</v>
      </c>
      <c r="N61" s="427">
        <v>980</v>
      </c>
    </row>
    <row r="62" spans="1:14" ht="14.25" customHeight="1">
      <c r="A62" s="1186" t="s">
        <v>223</v>
      </c>
      <c r="B62" s="1187"/>
      <c r="C62" s="563">
        <v>221175</v>
      </c>
      <c r="D62" s="427">
        <v>2266</v>
      </c>
      <c r="E62" s="427">
        <v>9053</v>
      </c>
      <c r="F62" s="427">
        <v>84061</v>
      </c>
      <c r="G62" s="427">
        <v>6893</v>
      </c>
      <c r="H62" s="427">
        <v>337</v>
      </c>
      <c r="I62" s="427">
        <v>9</v>
      </c>
      <c r="J62" s="427">
        <v>30</v>
      </c>
      <c r="K62" s="427">
        <v>102146</v>
      </c>
      <c r="L62" s="427">
        <v>90</v>
      </c>
      <c r="M62" s="427">
        <v>63</v>
      </c>
      <c r="N62" s="427">
        <v>16227</v>
      </c>
    </row>
    <row r="63" spans="1:14" ht="14.25" customHeight="1">
      <c r="A63" s="1186" t="s">
        <v>222</v>
      </c>
      <c r="B63" s="1187"/>
      <c r="C63" s="563">
        <v>3302</v>
      </c>
      <c r="D63" s="427">
        <v>18</v>
      </c>
      <c r="E63" s="427">
        <v>212</v>
      </c>
      <c r="F63" s="427">
        <v>2729</v>
      </c>
      <c r="G63" s="427">
        <v>145</v>
      </c>
      <c r="H63" s="427">
        <v>9</v>
      </c>
      <c r="I63" s="427">
        <v>2</v>
      </c>
      <c r="J63" s="427" t="s">
        <v>208</v>
      </c>
      <c r="K63" s="427">
        <v>72</v>
      </c>
      <c r="L63" s="427">
        <v>38</v>
      </c>
      <c r="M63" s="427">
        <v>36</v>
      </c>
      <c r="N63" s="427">
        <v>41</v>
      </c>
    </row>
    <row r="64" spans="1:14" ht="14.25" customHeight="1">
      <c r="A64" s="1186" t="s">
        <v>221</v>
      </c>
      <c r="B64" s="1187"/>
      <c r="C64" s="563">
        <v>46247</v>
      </c>
      <c r="D64" s="427">
        <v>301</v>
      </c>
      <c r="E64" s="427">
        <v>20984</v>
      </c>
      <c r="F64" s="427">
        <v>20447</v>
      </c>
      <c r="G64" s="427">
        <v>2844</v>
      </c>
      <c r="H64" s="427">
        <v>128</v>
      </c>
      <c r="I64" s="427" t="s">
        <v>208</v>
      </c>
      <c r="J64" s="427">
        <v>2</v>
      </c>
      <c r="K64" s="427">
        <v>1118</v>
      </c>
      <c r="L64" s="427">
        <v>8</v>
      </c>
      <c r="M64" s="427">
        <v>66</v>
      </c>
      <c r="N64" s="427">
        <v>349</v>
      </c>
    </row>
    <row r="65" spans="1:14" ht="14.25" customHeight="1">
      <c r="A65" s="1194" t="s">
        <v>220</v>
      </c>
      <c r="B65" s="1195"/>
      <c r="C65" s="563">
        <v>68583</v>
      </c>
      <c r="D65" s="427">
        <v>556</v>
      </c>
      <c r="E65" s="427">
        <v>495</v>
      </c>
      <c r="F65" s="427">
        <v>31183</v>
      </c>
      <c r="G65" s="427">
        <v>941</v>
      </c>
      <c r="H65" s="427">
        <v>1908</v>
      </c>
      <c r="I65" s="427">
        <v>66</v>
      </c>
      <c r="J65" s="427">
        <v>1</v>
      </c>
      <c r="K65" s="427">
        <v>957</v>
      </c>
      <c r="L65" s="427">
        <v>3800</v>
      </c>
      <c r="M65" s="427">
        <v>63</v>
      </c>
      <c r="N65" s="427">
        <v>28613</v>
      </c>
    </row>
    <row r="66" spans="1:14" ht="14.25" customHeight="1">
      <c r="A66" s="1186" t="s">
        <v>219</v>
      </c>
      <c r="B66" s="1187"/>
      <c r="C66" s="563">
        <v>405259</v>
      </c>
      <c r="D66" s="427">
        <v>2785</v>
      </c>
      <c r="E66" s="427">
        <v>16476</v>
      </c>
      <c r="F66" s="427">
        <v>113473</v>
      </c>
      <c r="G66" s="427">
        <v>196517</v>
      </c>
      <c r="H66" s="427">
        <v>2941</v>
      </c>
      <c r="I66" s="427">
        <v>17</v>
      </c>
      <c r="J66" s="427">
        <v>203</v>
      </c>
      <c r="K66" s="427">
        <v>31135</v>
      </c>
      <c r="L66" s="427">
        <v>131</v>
      </c>
      <c r="M66" s="427">
        <v>118</v>
      </c>
      <c r="N66" s="427">
        <v>41463</v>
      </c>
    </row>
    <row r="67" spans="1:14" ht="14.25" customHeight="1">
      <c r="A67" s="1186" t="s">
        <v>218</v>
      </c>
      <c r="B67" s="1187"/>
      <c r="C67" s="563">
        <v>67350</v>
      </c>
      <c r="D67" s="427">
        <v>193</v>
      </c>
      <c r="E67" s="427">
        <v>888</v>
      </c>
      <c r="F67" s="427">
        <v>44999</v>
      </c>
      <c r="G67" s="427">
        <v>20316</v>
      </c>
      <c r="H67" s="427">
        <v>739</v>
      </c>
      <c r="I67" s="427">
        <v>3</v>
      </c>
      <c r="J67" s="427" t="s">
        <v>208</v>
      </c>
      <c r="K67" s="427">
        <v>34</v>
      </c>
      <c r="L67" s="427" t="s">
        <v>208</v>
      </c>
      <c r="M67" s="427" t="s">
        <v>208</v>
      </c>
      <c r="N67" s="427">
        <v>178</v>
      </c>
    </row>
    <row r="68" spans="1:14" ht="14.25" customHeight="1">
      <c r="A68" s="1186" t="s">
        <v>217</v>
      </c>
      <c r="B68" s="1187"/>
      <c r="C68" s="563">
        <v>57055</v>
      </c>
      <c r="D68" s="427">
        <v>3414</v>
      </c>
      <c r="E68" s="427">
        <v>807</v>
      </c>
      <c r="F68" s="427">
        <v>26665</v>
      </c>
      <c r="G68" s="427">
        <v>14089</v>
      </c>
      <c r="H68" s="427">
        <v>8408</v>
      </c>
      <c r="I68" s="427">
        <v>13</v>
      </c>
      <c r="J68" s="427">
        <v>20</v>
      </c>
      <c r="K68" s="427">
        <v>489</v>
      </c>
      <c r="L68" s="427">
        <v>50</v>
      </c>
      <c r="M68" s="427">
        <v>86</v>
      </c>
      <c r="N68" s="427">
        <v>3014</v>
      </c>
    </row>
    <row r="69" spans="1:14" ht="14.25" customHeight="1">
      <c r="A69" s="1196" t="s">
        <v>216</v>
      </c>
      <c r="B69" s="1197"/>
      <c r="C69" s="563">
        <v>68970</v>
      </c>
      <c r="D69" s="427">
        <v>608</v>
      </c>
      <c r="E69" s="427">
        <v>22854</v>
      </c>
      <c r="F69" s="427">
        <v>34805</v>
      </c>
      <c r="G69" s="427">
        <v>1910</v>
      </c>
      <c r="H69" s="427">
        <v>2601</v>
      </c>
      <c r="I69" s="427">
        <v>16</v>
      </c>
      <c r="J69" s="427">
        <v>71</v>
      </c>
      <c r="K69" s="427">
        <v>5223</v>
      </c>
      <c r="L69" s="427">
        <v>20</v>
      </c>
      <c r="M69" s="427">
        <v>221</v>
      </c>
      <c r="N69" s="427">
        <v>641</v>
      </c>
    </row>
    <row r="70" spans="1:14" ht="14.25" customHeight="1">
      <c r="A70" s="1198" t="s">
        <v>215</v>
      </c>
      <c r="B70" s="1199"/>
      <c r="C70" s="563">
        <v>163188</v>
      </c>
      <c r="D70" s="427">
        <v>825</v>
      </c>
      <c r="E70" s="427">
        <v>2516</v>
      </c>
      <c r="F70" s="427">
        <v>6369</v>
      </c>
      <c r="G70" s="427">
        <v>8849</v>
      </c>
      <c r="H70" s="427">
        <v>136065</v>
      </c>
      <c r="I70" s="427">
        <v>8</v>
      </c>
      <c r="J70" s="427">
        <v>9</v>
      </c>
      <c r="K70" s="427">
        <v>1470</v>
      </c>
      <c r="L70" s="427">
        <v>21</v>
      </c>
      <c r="M70" s="427">
        <v>1</v>
      </c>
      <c r="N70" s="427">
        <v>7055</v>
      </c>
    </row>
    <row r="71" spans="1:14" ht="14.25" customHeight="1">
      <c r="A71" s="1192" t="s">
        <v>214</v>
      </c>
      <c r="B71" s="1193"/>
      <c r="C71" s="563">
        <v>91848</v>
      </c>
      <c r="D71" s="427">
        <v>508</v>
      </c>
      <c r="E71" s="427">
        <v>5572</v>
      </c>
      <c r="F71" s="427">
        <v>11685</v>
      </c>
      <c r="G71" s="427">
        <v>7731</v>
      </c>
      <c r="H71" s="427">
        <v>58971</v>
      </c>
      <c r="I71" s="427">
        <v>207</v>
      </c>
      <c r="J71" s="427">
        <v>147</v>
      </c>
      <c r="K71" s="427">
        <v>1990</v>
      </c>
      <c r="L71" s="427">
        <v>86</v>
      </c>
      <c r="M71" s="427">
        <v>30</v>
      </c>
      <c r="N71" s="427">
        <v>4921</v>
      </c>
    </row>
    <row r="72" spans="1:14" ht="14.25" customHeight="1">
      <c r="A72" s="1186" t="s">
        <v>213</v>
      </c>
      <c r="B72" s="1187"/>
      <c r="C72" s="563">
        <v>131477</v>
      </c>
      <c r="D72" s="427">
        <v>393</v>
      </c>
      <c r="E72" s="427">
        <v>94059</v>
      </c>
      <c r="F72" s="427">
        <v>25384</v>
      </c>
      <c r="G72" s="427">
        <v>572</v>
      </c>
      <c r="H72" s="427">
        <v>9036</v>
      </c>
      <c r="I72" s="427">
        <v>152</v>
      </c>
      <c r="J72" s="427">
        <v>99</v>
      </c>
      <c r="K72" s="427">
        <v>301</v>
      </c>
      <c r="L72" s="427">
        <v>115</v>
      </c>
      <c r="M72" s="427">
        <v>6</v>
      </c>
      <c r="N72" s="427">
        <v>1360</v>
      </c>
    </row>
    <row r="73" spans="1:14" ht="14.25" customHeight="1">
      <c r="A73" s="1186" t="s">
        <v>212</v>
      </c>
      <c r="B73" s="1187"/>
      <c r="C73" s="563">
        <v>475159</v>
      </c>
      <c r="D73" s="427">
        <v>1568</v>
      </c>
      <c r="E73" s="427">
        <v>226750</v>
      </c>
      <c r="F73" s="427">
        <v>76152</v>
      </c>
      <c r="G73" s="427">
        <v>504</v>
      </c>
      <c r="H73" s="427">
        <v>159839</v>
      </c>
      <c r="I73" s="427">
        <v>97</v>
      </c>
      <c r="J73" s="427">
        <v>35</v>
      </c>
      <c r="K73" s="427">
        <v>2926</v>
      </c>
      <c r="L73" s="427">
        <v>557</v>
      </c>
      <c r="M73" s="427">
        <v>10</v>
      </c>
      <c r="N73" s="427">
        <v>6721</v>
      </c>
    </row>
    <row r="74" spans="1:14" ht="14.25" customHeight="1">
      <c r="A74" s="1186" t="s">
        <v>211</v>
      </c>
      <c r="B74" s="1187"/>
      <c r="C74" s="563">
        <v>8562</v>
      </c>
      <c r="D74" s="427">
        <v>52</v>
      </c>
      <c r="E74" s="427">
        <v>33</v>
      </c>
      <c r="F74" s="427">
        <v>7909</v>
      </c>
      <c r="G74" s="427">
        <v>206</v>
      </c>
      <c r="H74" s="427">
        <v>7</v>
      </c>
      <c r="I74" s="427" t="s">
        <v>208</v>
      </c>
      <c r="J74" s="427" t="s">
        <v>208</v>
      </c>
      <c r="K74" s="427">
        <v>2</v>
      </c>
      <c r="L74" s="427">
        <v>5</v>
      </c>
      <c r="M74" s="427" t="s">
        <v>208</v>
      </c>
      <c r="N74" s="427">
        <v>348</v>
      </c>
    </row>
    <row r="75" spans="1:14" ht="20.25" customHeight="1">
      <c r="A75" s="1200" t="s">
        <v>210</v>
      </c>
      <c r="B75" s="1201"/>
      <c r="C75" s="563">
        <v>142569</v>
      </c>
      <c r="D75" s="427">
        <v>942</v>
      </c>
      <c r="E75" s="427">
        <v>5102</v>
      </c>
      <c r="F75" s="427">
        <v>71116</v>
      </c>
      <c r="G75" s="427">
        <v>3783</v>
      </c>
      <c r="H75" s="427">
        <v>5446</v>
      </c>
      <c r="I75" s="427">
        <v>1372</v>
      </c>
      <c r="J75" s="427">
        <v>74</v>
      </c>
      <c r="K75" s="427">
        <v>4321</v>
      </c>
      <c r="L75" s="427">
        <v>221</v>
      </c>
      <c r="M75" s="427">
        <v>118</v>
      </c>
      <c r="N75" s="427">
        <v>50074</v>
      </c>
    </row>
    <row r="76" spans="1:14" ht="20.25" customHeight="1">
      <c r="A76" s="1200" t="s">
        <v>209</v>
      </c>
      <c r="B76" s="1201"/>
      <c r="C76" s="563">
        <v>38937</v>
      </c>
      <c r="D76" s="427">
        <v>282</v>
      </c>
      <c r="E76" s="427">
        <v>4735</v>
      </c>
      <c r="F76" s="427">
        <v>30503</v>
      </c>
      <c r="G76" s="427" t="s">
        <v>208</v>
      </c>
      <c r="H76" s="427">
        <v>49</v>
      </c>
      <c r="I76" s="427">
        <v>3039</v>
      </c>
      <c r="J76" s="427">
        <v>11</v>
      </c>
      <c r="K76" s="427">
        <v>43</v>
      </c>
      <c r="L76" s="427">
        <v>11</v>
      </c>
      <c r="M76" s="427">
        <v>36</v>
      </c>
      <c r="N76" s="427">
        <v>228</v>
      </c>
    </row>
    <row r="77" spans="1:14" ht="6" customHeight="1">
      <c r="A77" s="564"/>
      <c r="B77" s="565"/>
      <c r="C77" s="566"/>
      <c r="D77" s="567"/>
      <c r="E77" s="567"/>
      <c r="F77" s="567"/>
      <c r="G77" s="567"/>
      <c r="H77" s="567"/>
      <c r="I77" s="567"/>
      <c r="J77" s="567"/>
      <c r="K77" s="567"/>
      <c r="L77" s="567"/>
      <c r="M77" s="567"/>
      <c r="N77" s="567"/>
    </row>
    <row r="78" spans="1:14" ht="14.1" customHeight="1">
      <c r="A78" s="782" t="s">
        <v>670</v>
      </c>
      <c r="B78" s="568"/>
      <c r="C78" s="554"/>
      <c r="D78" s="554"/>
      <c r="E78" s="554"/>
      <c r="F78" s="554"/>
      <c r="G78" s="554"/>
      <c r="H78" s="554"/>
      <c r="I78" s="554"/>
      <c r="J78" s="554"/>
      <c r="K78" s="554"/>
      <c r="L78" s="554"/>
      <c r="M78" s="554"/>
      <c r="N78" s="554"/>
    </row>
    <row r="79" spans="1:14" ht="15.75" customHeight="1">
      <c r="A79" s="29"/>
    </row>
  </sheetData>
  <mergeCells count="77">
    <mergeCell ref="A65:B65"/>
    <mergeCell ref="A76:B76"/>
    <mergeCell ref="A71:B71"/>
    <mergeCell ref="A72:B72"/>
    <mergeCell ref="A73:B73"/>
    <mergeCell ref="A74:B74"/>
    <mergeCell ref="A75:B75"/>
    <mergeCell ref="A66:B66"/>
    <mergeCell ref="A67:B67"/>
    <mergeCell ref="A68:B68"/>
    <mergeCell ref="A69:B69"/>
    <mergeCell ref="A70:B70"/>
    <mergeCell ref="A42:B42"/>
    <mergeCell ref="A43:B43"/>
    <mergeCell ref="A44:B44"/>
    <mergeCell ref="A45:B45"/>
    <mergeCell ref="A46:B46"/>
    <mergeCell ref="A52:B52"/>
    <mergeCell ref="A61:B61"/>
    <mergeCell ref="A62:B62"/>
    <mergeCell ref="A63:B63"/>
    <mergeCell ref="A64:B64"/>
    <mergeCell ref="A53:B53"/>
    <mergeCell ref="A54:B54"/>
    <mergeCell ref="A55:B55"/>
    <mergeCell ref="A57:B57"/>
    <mergeCell ref="A58:B58"/>
    <mergeCell ref="A59:B59"/>
    <mergeCell ref="A60:B60"/>
    <mergeCell ref="A47:B47"/>
    <mergeCell ref="A48:B48"/>
    <mergeCell ref="A49:B49"/>
    <mergeCell ref="A50:B50"/>
    <mergeCell ref="A51:B51"/>
    <mergeCell ref="A41:B41"/>
    <mergeCell ref="A30:B30"/>
    <mergeCell ref="A31:B31"/>
    <mergeCell ref="A32:B32"/>
    <mergeCell ref="A33:B33"/>
    <mergeCell ref="A34:B34"/>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H7:H10"/>
    <mergeCell ref="D7:D10"/>
    <mergeCell ref="E7:E10"/>
    <mergeCell ref="F7:F10"/>
    <mergeCell ref="G7:G10"/>
    <mergeCell ref="A12:B12"/>
    <mergeCell ref="A14:B14"/>
    <mergeCell ref="A16:B16"/>
    <mergeCell ref="D2:K2"/>
    <mergeCell ref="D3:K3"/>
    <mergeCell ref="A6:B10"/>
    <mergeCell ref="C6:C10"/>
    <mergeCell ref="D6:N6"/>
    <mergeCell ref="I7:I10"/>
    <mergeCell ref="N7:N10"/>
    <mergeCell ref="L7:L10"/>
    <mergeCell ref="M7:M10"/>
    <mergeCell ref="J7:J10"/>
    <mergeCell ref="K7:K10"/>
  </mergeCells>
  <phoneticPr fontId="1"/>
  <hyperlinks>
    <hyperlink ref="A78" r:id="rId1" display="  資料    総務省統計局「国勢調査結果」" xr:uid="{2FF44BDA-7070-4284-BB7B-94BCFFC035C4}"/>
  </hyperlinks>
  <printOptions gridLinesSet="0"/>
  <pageMargins left="0.59055118110236227" right="0.59055118110236227" top="0.59055118110236227" bottom="0.19685039370078741" header="0.39370078740157483" footer="0"/>
  <pageSetup paperSize="9" scale="67" orientation="portrait" blackAndWhite="1" r:id="rId2"/>
  <headerFooter scaleWithDoc="0">
    <oddHeader>&amp;R&amp;"ＭＳ ゴシック,標準"&amp;8第 ３ 章  人    口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dimension ref="A1:AC76"/>
  <sheetViews>
    <sheetView showGridLines="0" view="pageBreakPreview" zoomScale="75" zoomScaleNormal="75" zoomScaleSheetLayoutView="75" workbookViewId="0"/>
  </sheetViews>
  <sheetFormatPr defaultColWidth="9" defaultRowHeight="13.2"/>
  <cols>
    <col min="1" max="1" width="15.109375" customWidth="1"/>
    <col min="2" max="6" width="10.109375" customWidth="1"/>
    <col min="7" max="9" width="7.33203125" customWidth="1"/>
    <col min="10" max="10" width="10.109375" customWidth="1"/>
    <col min="11" max="11" width="8" customWidth="1"/>
    <col min="12" max="13" width="8.77734375" customWidth="1"/>
    <col min="14" max="14" width="10.109375" customWidth="1"/>
    <col min="15" max="15" width="9.21875" customWidth="1"/>
    <col min="16" max="16" width="8.33203125" customWidth="1"/>
    <col min="17" max="19" width="9" bestFit="1" customWidth="1"/>
    <col min="20" max="21" width="8.88671875" customWidth="1"/>
    <col min="22" max="24" width="8.77734375" customWidth="1"/>
    <col min="25" max="25" width="8.33203125" customWidth="1"/>
    <col min="26" max="26" width="9" customWidth="1"/>
    <col min="27" max="27" width="10.6640625" customWidth="1"/>
    <col min="28" max="28" width="10.109375" customWidth="1"/>
  </cols>
  <sheetData>
    <row r="1" spans="1:29" ht="21.75" customHeight="1">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row>
    <row r="2" spans="1:29" ht="21.75" customHeight="1">
      <c r="A2" s="433" t="s">
        <v>289</v>
      </c>
      <c r="B2" s="238"/>
      <c r="C2" s="238"/>
      <c r="D2" s="238"/>
      <c r="E2" s="238"/>
      <c r="F2" s="238"/>
      <c r="G2" s="238"/>
      <c r="H2" s="1241" t="s">
        <v>567</v>
      </c>
      <c r="I2" s="1241"/>
      <c r="J2" s="1241"/>
      <c r="K2" s="1241"/>
      <c r="L2" s="1241"/>
      <c r="M2" s="1241"/>
      <c r="N2" s="1241"/>
      <c r="O2" s="1241"/>
      <c r="P2" s="1241"/>
      <c r="Q2" s="1241"/>
      <c r="R2" s="1241"/>
      <c r="S2" s="1241"/>
      <c r="T2" s="1241"/>
      <c r="U2" s="1241"/>
      <c r="V2" s="238"/>
      <c r="W2" s="238"/>
      <c r="X2" s="238"/>
      <c r="Y2" s="238"/>
      <c r="Z2" s="238"/>
      <c r="AA2" s="238"/>
      <c r="AB2" s="238"/>
    </row>
    <row r="3" spans="1:29" ht="24" customHeight="1">
      <c r="A3" s="569"/>
      <c r="B3" s="238"/>
      <c r="C3" s="238"/>
      <c r="D3" s="238"/>
      <c r="E3" s="238"/>
      <c r="F3" s="238"/>
      <c r="G3" s="238"/>
      <c r="H3" s="238"/>
      <c r="I3" s="238"/>
      <c r="J3" s="238"/>
      <c r="K3" s="238"/>
      <c r="L3" s="570"/>
      <c r="M3" s="571"/>
      <c r="N3" s="238"/>
      <c r="O3" s="238"/>
      <c r="P3" s="238"/>
      <c r="Q3" s="238"/>
      <c r="R3" s="238"/>
      <c r="S3" s="238"/>
      <c r="T3" s="238"/>
      <c r="U3" s="238"/>
      <c r="V3" s="238"/>
      <c r="W3" s="238"/>
      <c r="X3" s="238"/>
      <c r="Y3" s="238"/>
      <c r="Z3" s="238"/>
      <c r="AA3" s="238"/>
      <c r="AB3" s="238"/>
    </row>
    <row r="4" spans="1:29" s="269" customFormat="1" ht="15" customHeight="1" thickBot="1">
      <c r="A4" s="572" t="s">
        <v>205</v>
      </c>
      <c r="B4" s="573"/>
      <c r="C4" s="573"/>
      <c r="D4" s="573"/>
      <c r="E4" s="573"/>
      <c r="F4" s="573"/>
      <c r="G4" s="573"/>
      <c r="H4" s="573"/>
      <c r="I4" s="573"/>
      <c r="J4" s="573"/>
      <c r="K4" s="573"/>
      <c r="L4" s="573"/>
      <c r="M4" s="573"/>
      <c r="N4" s="573"/>
      <c r="O4" s="573"/>
      <c r="P4" s="573"/>
      <c r="Q4" s="573"/>
      <c r="R4" s="573"/>
      <c r="S4" s="573"/>
      <c r="T4" s="573"/>
      <c r="U4" s="573"/>
      <c r="V4" s="573"/>
      <c r="W4" s="573"/>
      <c r="X4" s="573"/>
      <c r="Y4" s="573"/>
      <c r="Z4" s="573"/>
      <c r="AA4" s="574" t="s">
        <v>288</v>
      </c>
      <c r="AB4" s="574"/>
    </row>
    <row r="5" spans="1:29" ht="16.5" customHeight="1">
      <c r="A5" s="1242" t="s">
        <v>167</v>
      </c>
      <c r="B5" s="1245" t="s">
        <v>287</v>
      </c>
      <c r="C5" s="1248" t="s">
        <v>286</v>
      </c>
      <c r="D5" s="1249"/>
      <c r="E5" s="1249"/>
      <c r="F5" s="1250"/>
      <c r="G5" s="1251" t="s">
        <v>831</v>
      </c>
      <c r="H5" s="1252"/>
      <c r="I5" s="1252"/>
      <c r="J5" s="1252"/>
      <c r="K5" s="1252"/>
      <c r="L5" s="1252"/>
      <c r="M5" s="1252"/>
      <c r="N5" s="1252"/>
      <c r="O5" s="1252"/>
      <c r="P5" s="1252"/>
      <c r="Q5" s="1252"/>
      <c r="R5" s="1252"/>
      <c r="S5" s="1252"/>
      <c r="T5" s="1252"/>
      <c r="U5" s="1252"/>
      <c r="V5" s="1252"/>
      <c r="W5" s="1252"/>
      <c r="X5" s="1252"/>
      <c r="Y5" s="1252"/>
      <c r="Z5" s="1252"/>
      <c r="AA5" s="1252"/>
      <c r="AB5" s="1252"/>
      <c r="AC5" s="871"/>
    </row>
    <row r="6" spans="1:29" ht="16.5" customHeight="1">
      <c r="A6" s="1243"/>
      <c r="B6" s="1246"/>
      <c r="C6" s="1217" t="s">
        <v>285</v>
      </c>
      <c r="D6" s="1218"/>
      <c r="E6" s="1219"/>
      <c r="F6" s="1208" t="s">
        <v>284</v>
      </c>
      <c r="G6" s="1214" t="s">
        <v>283</v>
      </c>
      <c r="H6" s="1215"/>
      <c r="I6" s="1216"/>
      <c r="J6" s="1217" t="s">
        <v>282</v>
      </c>
      <c r="K6" s="1218"/>
      <c r="L6" s="1218"/>
      <c r="M6" s="1219"/>
      <c r="N6" s="1220" t="s">
        <v>281</v>
      </c>
      <c r="O6" s="1221"/>
      <c r="P6" s="1221"/>
      <c r="Q6" s="1221"/>
      <c r="R6" s="1221"/>
      <c r="S6" s="1221"/>
      <c r="T6" s="1221"/>
      <c r="U6" s="1221"/>
      <c r="V6" s="1221"/>
      <c r="W6" s="1221"/>
      <c r="X6" s="1221"/>
      <c r="Y6" s="1221"/>
      <c r="Z6" s="1221"/>
      <c r="AA6" s="1221"/>
      <c r="AB6" s="1221"/>
      <c r="AC6" s="871"/>
    </row>
    <row r="7" spans="1:29" ht="15" customHeight="1">
      <c r="A7" s="1243"/>
      <c r="B7" s="1246"/>
      <c r="C7" s="1204" t="s">
        <v>133</v>
      </c>
      <c r="D7" s="1207" t="s">
        <v>280</v>
      </c>
      <c r="E7" s="1208" t="s">
        <v>279</v>
      </c>
      <c r="F7" s="1209"/>
      <c r="G7" s="1211" t="s">
        <v>133</v>
      </c>
      <c r="H7" s="1211" t="s">
        <v>278</v>
      </c>
      <c r="I7" s="1211" t="s">
        <v>277</v>
      </c>
      <c r="J7" s="1211" t="s">
        <v>133</v>
      </c>
      <c r="K7" s="1231" t="s">
        <v>276</v>
      </c>
      <c r="L7" s="1207" t="s">
        <v>275</v>
      </c>
      <c r="M7" s="1238" t="s">
        <v>274</v>
      </c>
      <c r="N7" s="1253" t="s">
        <v>133</v>
      </c>
      <c r="O7" s="1256" t="s">
        <v>273</v>
      </c>
      <c r="P7" s="1259" t="s">
        <v>272</v>
      </c>
      <c r="Q7" s="1225" t="s">
        <v>271</v>
      </c>
      <c r="R7" s="1225" t="s">
        <v>270</v>
      </c>
      <c r="S7" s="1225" t="s">
        <v>269</v>
      </c>
      <c r="T7" s="1222" t="s">
        <v>268</v>
      </c>
      <c r="U7" s="1222" t="s">
        <v>267</v>
      </c>
      <c r="V7" s="1225" t="s">
        <v>266</v>
      </c>
      <c r="W7" s="1222" t="s">
        <v>265</v>
      </c>
      <c r="X7" s="1259" t="s">
        <v>264</v>
      </c>
      <c r="Y7" s="1259" t="s">
        <v>263</v>
      </c>
      <c r="Z7" s="1225" t="s">
        <v>262</v>
      </c>
      <c r="AA7" s="1222" t="s">
        <v>261</v>
      </c>
      <c r="AB7" s="1228" t="s">
        <v>260</v>
      </c>
      <c r="AC7" s="871"/>
    </row>
    <row r="8" spans="1:29" ht="15" customHeight="1">
      <c r="A8" s="1243"/>
      <c r="B8" s="1246"/>
      <c r="C8" s="1205"/>
      <c r="D8" s="1205"/>
      <c r="E8" s="1209"/>
      <c r="F8" s="1209"/>
      <c r="G8" s="1212"/>
      <c r="H8" s="1212"/>
      <c r="I8" s="1212"/>
      <c r="J8" s="1212"/>
      <c r="K8" s="1232"/>
      <c r="L8" s="1236"/>
      <c r="M8" s="1239"/>
      <c r="N8" s="1254"/>
      <c r="O8" s="1257"/>
      <c r="P8" s="1260"/>
      <c r="Q8" s="1262"/>
      <c r="R8" s="1262"/>
      <c r="S8" s="1226"/>
      <c r="T8" s="1223"/>
      <c r="U8" s="1223"/>
      <c r="V8" s="1226"/>
      <c r="W8" s="1234"/>
      <c r="X8" s="1264"/>
      <c r="Y8" s="1264"/>
      <c r="Z8" s="1262"/>
      <c r="AA8" s="1223"/>
      <c r="AB8" s="1229"/>
      <c r="AC8" s="871"/>
    </row>
    <row r="9" spans="1:29" ht="15" customHeight="1">
      <c r="A9" s="1244"/>
      <c r="B9" s="1247"/>
      <c r="C9" s="1206"/>
      <c r="D9" s="1206"/>
      <c r="E9" s="1210"/>
      <c r="F9" s="1210"/>
      <c r="G9" s="1213"/>
      <c r="H9" s="1213"/>
      <c r="I9" s="1213"/>
      <c r="J9" s="1213"/>
      <c r="K9" s="1233"/>
      <c r="L9" s="1237"/>
      <c r="M9" s="1240"/>
      <c r="N9" s="1255"/>
      <c r="O9" s="1258"/>
      <c r="P9" s="1261"/>
      <c r="Q9" s="1263"/>
      <c r="R9" s="1263"/>
      <c r="S9" s="1227"/>
      <c r="T9" s="1224"/>
      <c r="U9" s="1224"/>
      <c r="V9" s="1227"/>
      <c r="W9" s="1235"/>
      <c r="X9" s="1265"/>
      <c r="Y9" s="1265"/>
      <c r="Z9" s="1263"/>
      <c r="AA9" s="1224"/>
      <c r="AB9" s="1230"/>
      <c r="AC9" s="871"/>
    </row>
    <row r="10" spans="1:29" s="270" customFormat="1" ht="14.25" customHeight="1">
      <c r="A10" s="575"/>
      <c r="B10" s="435" t="s">
        <v>18</v>
      </c>
      <c r="C10" s="435"/>
      <c r="D10" s="435"/>
      <c r="E10" s="435"/>
      <c r="F10" s="435"/>
      <c r="G10" s="435"/>
      <c r="H10" s="435"/>
      <c r="I10" s="435"/>
      <c r="J10" s="435"/>
      <c r="K10" s="434"/>
      <c r="L10" s="434"/>
      <c r="M10" s="434"/>
      <c r="N10" s="434"/>
      <c r="O10" s="434"/>
      <c r="P10" s="434"/>
      <c r="Q10" s="434"/>
      <c r="R10" s="434"/>
      <c r="S10" s="434"/>
      <c r="T10" s="434"/>
      <c r="U10" s="434"/>
      <c r="V10" s="434"/>
      <c r="W10" s="576"/>
      <c r="X10" s="577"/>
      <c r="Y10" s="434"/>
      <c r="Z10" s="434"/>
      <c r="AA10" s="434"/>
      <c r="AB10" s="434"/>
    </row>
    <row r="11" spans="1:29" ht="16.5" customHeight="1">
      <c r="A11" s="578" t="s">
        <v>696</v>
      </c>
      <c r="B11" s="390">
        <v>7619978</v>
      </c>
      <c r="C11" s="390">
        <v>4513562</v>
      </c>
      <c r="D11" s="390">
        <v>4269741</v>
      </c>
      <c r="E11" s="390">
        <v>243821</v>
      </c>
      <c r="F11" s="390">
        <v>3106416</v>
      </c>
      <c r="G11" s="390">
        <v>21771</v>
      </c>
      <c r="H11" s="390">
        <v>20899</v>
      </c>
      <c r="I11" s="390">
        <v>872</v>
      </c>
      <c r="J11" s="390">
        <v>1033356</v>
      </c>
      <c r="K11" s="390">
        <v>178</v>
      </c>
      <c r="L11" s="390">
        <v>301859</v>
      </c>
      <c r="M11" s="390">
        <v>731319</v>
      </c>
      <c r="N11" s="390">
        <v>3214614</v>
      </c>
      <c r="O11" s="390">
        <v>19530</v>
      </c>
      <c r="P11" s="390">
        <v>138477</v>
      </c>
      <c r="Q11" s="390">
        <v>277217</v>
      </c>
      <c r="R11" s="390">
        <v>758770</v>
      </c>
      <c r="S11" s="390">
        <v>114351</v>
      </c>
      <c r="T11" s="390">
        <v>128866</v>
      </c>
      <c r="U11" s="390">
        <v>153882</v>
      </c>
      <c r="V11" s="390">
        <v>270081</v>
      </c>
      <c r="W11" s="390">
        <v>156542</v>
      </c>
      <c r="X11" s="390">
        <v>200843</v>
      </c>
      <c r="Y11" s="390">
        <v>558470</v>
      </c>
      <c r="Z11" s="390">
        <v>20619</v>
      </c>
      <c r="AA11" s="390">
        <v>303133</v>
      </c>
      <c r="AB11" s="390">
        <v>113833</v>
      </c>
    </row>
    <row r="12" spans="1:29" ht="10.5" customHeight="1">
      <c r="A12" s="436"/>
      <c r="B12" s="390"/>
      <c r="C12" s="390"/>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row>
    <row r="13" spans="1:29" s="273" customFormat="1" ht="16.5" customHeight="1">
      <c r="A13" s="579" t="s">
        <v>196</v>
      </c>
      <c r="B13" s="272">
        <v>7561227</v>
      </c>
      <c r="C13" s="272">
        <v>4709616</v>
      </c>
      <c r="D13" s="272">
        <v>4490257</v>
      </c>
      <c r="E13" s="272">
        <v>219359</v>
      </c>
      <c r="F13" s="272">
        <v>2851611</v>
      </c>
      <c r="G13" s="272">
        <v>21410</v>
      </c>
      <c r="H13" s="272">
        <v>20564</v>
      </c>
      <c r="I13" s="272">
        <v>846</v>
      </c>
      <c r="J13" s="272">
        <v>1011053</v>
      </c>
      <c r="K13" s="272">
        <v>148</v>
      </c>
      <c r="L13" s="272">
        <v>307174</v>
      </c>
      <c r="M13" s="272">
        <v>703731</v>
      </c>
      <c r="N13" s="272">
        <v>3457794</v>
      </c>
      <c r="O13" s="272">
        <v>19701</v>
      </c>
      <c r="P13" s="272">
        <v>162867</v>
      </c>
      <c r="Q13" s="272">
        <v>297690</v>
      </c>
      <c r="R13" s="272">
        <v>782716</v>
      </c>
      <c r="S13" s="272">
        <v>109492</v>
      </c>
      <c r="T13" s="272">
        <v>139350</v>
      </c>
      <c r="U13" s="272">
        <v>177617</v>
      </c>
      <c r="V13" s="272">
        <v>273313</v>
      </c>
      <c r="W13" s="272">
        <v>156394</v>
      </c>
      <c r="X13" s="272">
        <v>225061</v>
      </c>
      <c r="Y13" s="272">
        <v>635034</v>
      </c>
      <c r="Z13" s="272">
        <v>20004</v>
      </c>
      <c r="AA13" s="272">
        <v>342025</v>
      </c>
      <c r="AB13" s="272">
        <v>116530</v>
      </c>
    </row>
    <row r="14" spans="1:29" ht="12" customHeight="1">
      <c r="A14" s="436"/>
      <c r="B14" s="271"/>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row>
    <row r="15" spans="1:29" s="273" customFormat="1" ht="16.5" customHeight="1">
      <c r="A15" s="437" t="s">
        <v>48</v>
      </c>
      <c r="B15" s="272">
        <v>2363578</v>
      </c>
      <c r="C15" s="272">
        <v>1573832</v>
      </c>
      <c r="D15" s="272">
        <v>1493810</v>
      </c>
      <c r="E15" s="272">
        <v>80022</v>
      </c>
      <c r="F15" s="272">
        <v>789746</v>
      </c>
      <c r="G15" s="272">
        <v>1623</v>
      </c>
      <c r="H15" s="272">
        <v>1539</v>
      </c>
      <c r="I15" s="272">
        <v>84</v>
      </c>
      <c r="J15" s="272">
        <v>307558</v>
      </c>
      <c r="K15" s="272">
        <v>49</v>
      </c>
      <c r="L15" s="272">
        <v>93985</v>
      </c>
      <c r="M15" s="272">
        <v>213524</v>
      </c>
      <c r="N15" s="272">
        <v>1184629</v>
      </c>
      <c r="O15" s="272">
        <v>5694</v>
      </c>
      <c r="P15" s="272">
        <v>77502</v>
      </c>
      <c r="Q15" s="272">
        <v>88253</v>
      </c>
      <c r="R15" s="272">
        <v>269126</v>
      </c>
      <c r="S15" s="272">
        <v>38223</v>
      </c>
      <c r="T15" s="272">
        <v>52412</v>
      </c>
      <c r="U15" s="272">
        <v>71644</v>
      </c>
      <c r="V15" s="272">
        <v>107532</v>
      </c>
      <c r="W15" s="272">
        <v>55182</v>
      </c>
      <c r="X15" s="272">
        <v>61998</v>
      </c>
      <c r="Y15" s="272">
        <v>194842</v>
      </c>
      <c r="Z15" s="272">
        <v>5245</v>
      </c>
      <c r="AA15" s="272">
        <v>127156</v>
      </c>
      <c r="AB15" s="272">
        <v>29820</v>
      </c>
    </row>
    <row r="16" spans="1:29" s="273" customFormat="1" ht="16.5" customHeight="1">
      <c r="A16" s="437" t="s">
        <v>50</v>
      </c>
      <c r="B16" s="272">
        <v>963700</v>
      </c>
      <c r="C16" s="272">
        <v>589785</v>
      </c>
      <c r="D16" s="272">
        <v>566823</v>
      </c>
      <c r="E16" s="272">
        <v>22962</v>
      </c>
      <c r="F16" s="272">
        <v>373915</v>
      </c>
      <c r="G16" s="272">
        <v>2249</v>
      </c>
      <c r="H16" s="272">
        <v>2234</v>
      </c>
      <c r="I16" s="272">
        <v>15</v>
      </c>
      <c r="J16" s="272">
        <v>116960</v>
      </c>
      <c r="K16" s="272">
        <v>29</v>
      </c>
      <c r="L16" s="272">
        <v>35831</v>
      </c>
      <c r="M16" s="272">
        <v>81100</v>
      </c>
      <c r="N16" s="272">
        <v>447614</v>
      </c>
      <c r="O16" s="272">
        <v>2717</v>
      </c>
      <c r="P16" s="272">
        <v>22339</v>
      </c>
      <c r="Q16" s="272">
        <v>40041</v>
      </c>
      <c r="R16" s="272">
        <v>100737</v>
      </c>
      <c r="S16" s="272">
        <v>17110</v>
      </c>
      <c r="T16" s="272">
        <v>18531</v>
      </c>
      <c r="U16" s="272">
        <v>26131</v>
      </c>
      <c r="V16" s="272">
        <v>29290</v>
      </c>
      <c r="W16" s="272">
        <v>18186</v>
      </c>
      <c r="X16" s="272">
        <v>35556</v>
      </c>
      <c r="Y16" s="272">
        <v>79130</v>
      </c>
      <c r="Z16" s="272">
        <v>2417</v>
      </c>
      <c r="AA16" s="272">
        <v>41592</v>
      </c>
      <c r="AB16" s="272">
        <v>13837</v>
      </c>
    </row>
    <row r="17" spans="1:28" s="273" customFormat="1" ht="16.5" customHeight="1">
      <c r="A17" s="437" t="s">
        <v>52</v>
      </c>
      <c r="B17" s="272">
        <v>576174</v>
      </c>
      <c r="C17" s="272">
        <v>349014</v>
      </c>
      <c r="D17" s="272">
        <v>335312</v>
      </c>
      <c r="E17" s="272">
        <v>13702</v>
      </c>
      <c r="F17" s="272">
        <v>227160</v>
      </c>
      <c r="G17" s="272">
        <v>2177</v>
      </c>
      <c r="H17" s="272">
        <v>2171</v>
      </c>
      <c r="I17" s="272">
        <v>6</v>
      </c>
      <c r="J17" s="272">
        <v>62513</v>
      </c>
      <c r="K17" s="272">
        <v>25</v>
      </c>
      <c r="L17" s="272">
        <v>20399</v>
      </c>
      <c r="M17" s="272">
        <v>42089</v>
      </c>
      <c r="N17" s="272">
        <v>270622</v>
      </c>
      <c r="O17" s="272">
        <v>1686</v>
      </c>
      <c r="P17" s="272">
        <v>12988</v>
      </c>
      <c r="Q17" s="272">
        <v>17896</v>
      </c>
      <c r="R17" s="272">
        <v>58824</v>
      </c>
      <c r="S17" s="272">
        <v>10786</v>
      </c>
      <c r="T17" s="272">
        <v>13029</v>
      </c>
      <c r="U17" s="272">
        <v>16576</v>
      </c>
      <c r="V17" s="272">
        <v>20320</v>
      </c>
      <c r="W17" s="272">
        <v>11630</v>
      </c>
      <c r="X17" s="272">
        <v>23937</v>
      </c>
      <c r="Y17" s="272">
        <v>48081</v>
      </c>
      <c r="Z17" s="272">
        <v>1092</v>
      </c>
      <c r="AA17" s="272">
        <v>24769</v>
      </c>
      <c r="AB17" s="272">
        <v>9008</v>
      </c>
    </row>
    <row r="18" spans="1:28" s="273" customFormat="1" ht="16.5" customHeight="1">
      <c r="A18" s="437" t="s">
        <v>54</v>
      </c>
      <c r="B18" s="272">
        <v>965751</v>
      </c>
      <c r="C18" s="272">
        <v>580760</v>
      </c>
      <c r="D18" s="272">
        <v>553065</v>
      </c>
      <c r="E18" s="272">
        <v>27695</v>
      </c>
      <c r="F18" s="272">
        <v>384991</v>
      </c>
      <c r="G18" s="272">
        <v>2259</v>
      </c>
      <c r="H18" s="272">
        <v>2242</v>
      </c>
      <c r="I18" s="272">
        <v>17</v>
      </c>
      <c r="J18" s="272">
        <v>138241</v>
      </c>
      <c r="K18" s="272">
        <v>17</v>
      </c>
      <c r="L18" s="272">
        <v>44660</v>
      </c>
      <c r="M18" s="272">
        <v>93564</v>
      </c>
      <c r="N18" s="272">
        <v>412565</v>
      </c>
      <c r="O18" s="272">
        <v>2281</v>
      </c>
      <c r="P18" s="272">
        <v>17048</v>
      </c>
      <c r="Q18" s="272">
        <v>40458</v>
      </c>
      <c r="R18" s="272">
        <v>90457</v>
      </c>
      <c r="S18" s="272">
        <v>11781</v>
      </c>
      <c r="T18" s="272">
        <v>15002</v>
      </c>
      <c r="U18" s="272">
        <v>18553</v>
      </c>
      <c r="V18" s="272">
        <v>31658</v>
      </c>
      <c r="W18" s="272">
        <v>19071</v>
      </c>
      <c r="X18" s="272">
        <v>26448</v>
      </c>
      <c r="Y18" s="272">
        <v>79144</v>
      </c>
      <c r="Z18" s="272">
        <v>2403</v>
      </c>
      <c r="AA18" s="272">
        <v>42594</v>
      </c>
      <c r="AB18" s="272">
        <v>15667</v>
      </c>
    </row>
    <row r="19" spans="1:28" s="273" customFormat="1" ht="16.5" customHeight="1">
      <c r="A19" s="437" t="s">
        <v>55</v>
      </c>
      <c r="B19" s="272">
        <v>707326</v>
      </c>
      <c r="C19" s="272">
        <v>436076</v>
      </c>
      <c r="D19" s="272">
        <v>415358</v>
      </c>
      <c r="E19" s="272">
        <v>20718</v>
      </c>
      <c r="F19" s="272">
        <v>271250</v>
      </c>
      <c r="G19" s="272">
        <v>2096</v>
      </c>
      <c r="H19" s="272">
        <v>2081</v>
      </c>
      <c r="I19" s="272">
        <v>15</v>
      </c>
      <c r="J19" s="272">
        <v>120759</v>
      </c>
      <c r="K19" s="272">
        <v>5</v>
      </c>
      <c r="L19" s="272">
        <v>28433</v>
      </c>
      <c r="M19" s="272">
        <v>92321</v>
      </c>
      <c r="N19" s="272">
        <v>292503</v>
      </c>
      <c r="O19" s="272">
        <v>1536</v>
      </c>
      <c r="P19" s="272">
        <v>9827</v>
      </c>
      <c r="Q19" s="272">
        <v>27931</v>
      </c>
      <c r="R19" s="272">
        <v>73085</v>
      </c>
      <c r="S19" s="272">
        <v>7964</v>
      </c>
      <c r="T19" s="272">
        <v>11940</v>
      </c>
      <c r="U19" s="272">
        <v>11570</v>
      </c>
      <c r="V19" s="272">
        <v>23441</v>
      </c>
      <c r="W19" s="272">
        <v>13177</v>
      </c>
      <c r="X19" s="272">
        <v>17619</v>
      </c>
      <c r="Y19" s="272">
        <v>55680</v>
      </c>
      <c r="Z19" s="272">
        <v>2078</v>
      </c>
      <c r="AA19" s="272">
        <v>27749</v>
      </c>
      <c r="AB19" s="272">
        <v>8906</v>
      </c>
    </row>
    <row r="20" spans="1:28" s="273" customFormat="1" ht="16.5" customHeight="1">
      <c r="A20" s="437" t="s">
        <v>57</v>
      </c>
      <c r="B20" s="272">
        <v>517161</v>
      </c>
      <c r="C20" s="272">
        <v>298801</v>
      </c>
      <c r="D20" s="272">
        <v>285082</v>
      </c>
      <c r="E20" s="272">
        <v>13719</v>
      </c>
      <c r="F20" s="272">
        <v>218360</v>
      </c>
      <c r="G20" s="272">
        <v>3342</v>
      </c>
      <c r="H20" s="272">
        <v>3332</v>
      </c>
      <c r="I20" s="272">
        <v>10</v>
      </c>
      <c r="J20" s="272">
        <v>68697</v>
      </c>
      <c r="K20" s="272">
        <v>4</v>
      </c>
      <c r="L20" s="272">
        <v>21170</v>
      </c>
      <c r="M20" s="272">
        <v>47523</v>
      </c>
      <c r="N20" s="272">
        <v>213043</v>
      </c>
      <c r="O20" s="272">
        <v>1280</v>
      </c>
      <c r="P20" s="272">
        <v>5824</v>
      </c>
      <c r="Q20" s="272">
        <v>16378</v>
      </c>
      <c r="R20" s="272">
        <v>48361</v>
      </c>
      <c r="S20" s="272">
        <v>5606</v>
      </c>
      <c r="T20" s="272">
        <v>7198</v>
      </c>
      <c r="U20" s="272">
        <v>8644</v>
      </c>
      <c r="V20" s="272">
        <v>15329</v>
      </c>
      <c r="W20" s="272">
        <v>9891</v>
      </c>
      <c r="X20" s="272">
        <v>15975</v>
      </c>
      <c r="Y20" s="272">
        <v>48085</v>
      </c>
      <c r="Z20" s="272">
        <v>1786</v>
      </c>
      <c r="AA20" s="272">
        <v>19004</v>
      </c>
      <c r="AB20" s="272">
        <v>9682</v>
      </c>
    </row>
    <row r="21" spans="1:28" s="273" customFormat="1" ht="16.5" customHeight="1">
      <c r="A21" s="437" t="s">
        <v>59</v>
      </c>
      <c r="B21" s="272">
        <v>988449</v>
      </c>
      <c r="C21" s="272">
        <v>597276</v>
      </c>
      <c r="D21" s="272">
        <v>569912</v>
      </c>
      <c r="E21" s="272">
        <v>27364</v>
      </c>
      <c r="F21" s="272">
        <v>391173</v>
      </c>
      <c r="G21" s="272">
        <v>3084</v>
      </c>
      <c r="H21" s="272">
        <v>2974</v>
      </c>
      <c r="I21" s="272">
        <v>110</v>
      </c>
      <c r="J21" s="272">
        <v>132587</v>
      </c>
      <c r="K21" s="272">
        <v>8</v>
      </c>
      <c r="L21" s="272">
        <v>42177</v>
      </c>
      <c r="M21" s="272">
        <v>90402</v>
      </c>
      <c r="N21" s="272">
        <v>434241</v>
      </c>
      <c r="O21" s="272">
        <v>2994</v>
      </c>
      <c r="P21" s="272">
        <v>13039</v>
      </c>
      <c r="Q21" s="272">
        <v>41584</v>
      </c>
      <c r="R21" s="272">
        <v>97960</v>
      </c>
      <c r="S21" s="272">
        <v>12754</v>
      </c>
      <c r="T21" s="272">
        <v>15374</v>
      </c>
      <c r="U21" s="272">
        <v>17852</v>
      </c>
      <c r="V21" s="272">
        <v>31010</v>
      </c>
      <c r="W21" s="272">
        <v>19370</v>
      </c>
      <c r="X21" s="272">
        <v>30883</v>
      </c>
      <c r="Y21" s="272">
        <v>88734</v>
      </c>
      <c r="Z21" s="272">
        <v>3151</v>
      </c>
      <c r="AA21" s="272">
        <v>40431</v>
      </c>
      <c r="AB21" s="272">
        <v>19105</v>
      </c>
    </row>
    <row r="22" spans="1:28" s="273" customFormat="1" ht="16.5" customHeight="1">
      <c r="A22" s="437" t="s">
        <v>61</v>
      </c>
      <c r="B22" s="272">
        <v>479088</v>
      </c>
      <c r="C22" s="272">
        <v>284072</v>
      </c>
      <c r="D22" s="272">
        <v>270895</v>
      </c>
      <c r="E22" s="272">
        <v>13177</v>
      </c>
      <c r="F22" s="272">
        <v>195016</v>
      </c>
      <c r="G22" s="272">
        <v>4580</v>
      </c>
      <c r="H22" s="272">
        <v>3991</v>
      </c>
      <c r="I22" s="272">
        <v>589</v>
      </c>
      <c r="J22" s="272">
        <v>63738</v>
      </c>
      <c r="K22" s="272">
        <v>11</v>
      </c>
      <c r="L22" s="272">
        <v>20519</v>
      </c>
      <c r="M22" s="272">
        <v>43208</v>
      </c>
      <c r="N22" s="272">
        <v>202577</v>
      </c>
      <c r="O22" s="272">
        <v>1513</v>
      </c>
      <c r="P22" s="272">
        <v>4300</v>
      </c>
      <c r="Q22" s="272">
        <v>25149</v>
      </c>
      <c r="R22" s="272">
        <v>44166</v>
      </c>
      <c r="S22" s="272">
        <v>5268</v>
      </c>
      <c r="T22" s="272">
        <v>5864</v>
      </c>
      <c r="U22" s="272">
        <v>6647</v>
      </c>
      <c r="V22" s="272">
        <v>14733</v>
      </c>
      <c r="W22" s="272">
        <v>9887</v>
      </c>
      <c r="X22" s="272">
        <v>12645</v>
      </c>
      <c r="Y22" s="272">
        <v>41338</v>
      </c>
      <c r="Z22" s="272">
        <v>1832</v>
      </c>
      <c r="AA22" s="272">
        <v>18730</v>
      </c>
      <c r="AB22" s="272">
        <v>10505</v>
      </c>
    </row>
    <row r="23" spans="1:28" ht="14.25" customHeight="1">
      <c r="A23" s="436"/>
      <c r="B23" s="89"/>
      <c r="C23" s="89"/>
      <c r="D23" s="89"/>
      <c r="E23" s="89"/>
      <c r="F23" s="89"/>
      <c r="G23" s="89"/>
      <c r="H23" s="89"/>
      <c r="I23" s="89"/>
      <c r="J23" s="89"/>
      <c r="K23" s="89"/>
      <c r="L23" s="89"/>
      <c r="M23" s="89"/>
      <c r="N23" s="89"/>
      <c r="O23" s="89"/>
      <c r="P23" s="89"/>
      <c r="Q23" s="89"/>
      <c r="R23" s="89"/>
      <c r="S23" s="89"/>
      <c r="T23" s="89"/>
      <c r="U23" s="89"/>
      <c r="V23" s="89"/>
      <c r="W23" s="89"/>
      <c r="X23" s="274"/>
      <c r="Y23" s="89"/>
      <c r="Z23" s="89"/>
      <c r="AA23" s="89"/>
      <c r="AB23" s="89"/>
    </row>
    <row r="24" spans="1:28" ht="16.5" customHeight="1">
      <c r="A24" s="436" t="s">
        <v>64</v>
      </c>
      <c r="B24" s="271">
        <v>2363578</v>
      </c>
      <c r="C24" s="271">
        <v>1573832</v>
      </c>
      <c r="D24" s="271">
        <v>1493810</v>
      </c>
      <c r="E24" s="271">
        <v>80022</v>
      </c>
      <c r="F24" s="271">
        <v>789746</v>
      </c>
      <c r="G24" s="271">
        <v>1623</v>
      </c>
      <c r="H24" s="271">
        <v>1539</v>
      </c>
      <c r="I24" s="271">
        <v>84</v>
      </c>
      <c r="J24" s="271">
        <v>307558</v>
      </c>
      <c r="K24" s="274">
        <v>49</v>
      </c>
      <c r="L24" s="271">
        <v>93985</v>
      </c>
      <c r="M24" s="271">
        <v>213524</v>
      </c>
      <c r="N24" s="271">
        <v>1184629</v>
      </c>
      <c r="O24" s="271">
        <v>5694</v>
      </c>
      <c r="P24" s="271">
        <v>77502</v>
      </c>
      <c r="Q24" s="271">
        <v>88253</v>
      </c>
      <c r="R24" s="271">
        <v>269126</v>
      </c>
      <c r="S24" s="271">
        <v>38223</v>
      </c>
      <c r="T24" s="271">
        <v>52412</v>
      </c>
      <c r="U24" s="271">
        <v>71644</v>
      </c>
      <c r="V24" s="271">
        <v>107532</v>
      </c>
      <c r="W24" s="271">
        <v>55182</v>
      </c>
      <c r="X24" s="271">
        <v>61998</v>
      </c>
      <c r="Y24" s="271">
        <v>194842</v>
      </c>
      <c r="Z24" s="271">
        <v>5245</v>
      </c>
      <c r="AA24" s="271">
        <v>127156</v>
      </c>
      <c r="AB24" s="271">
        <v>29820</v>
      </c>
    </row>
    <row r="25" spans="1:28" ht="16.5" customHeight="1">
      <c r="A25" s="436" t="s">
        <v>98</v>
      </c>
      <c r="B25" s="271">
        <v>704798</v>
      </c>
      <c r="C25" s="271">
        <v>423579</v>
      </c>
      <c r="D25" s="271">
        <v>404073</v>
      </c>
      <c r="E25" s="271">
        <v>19506</v>
      </c>
      <c r="F25" s="271">
        <v>281219</v>
      </c>
      <c r="G25" s="271">
        <v>1964</v>
      </c>
      <c r="H25" s="271">
        <v>1920</v>
      </c>
      <c r="I25" s="271">
        <v>44</v>
      </c>
      <c r="J25" s="271">
        <v>94413</v>
      </c>
      <c r="K25" s="271">
        <v>6</v>
      </c>
      <c r="L25" s="271">
        <v>30594</v>
      </c>
      <c r="M25" s="271">
        <v>63813</v>
      </c>
      <c r="N25" s="271">
        <v>307696</v>
      </c>
      <c r="O25" s="271">
        <v>2088</v>
      </c>
      <c r="P25" s="271">
        <v>9802</v>
      </c>
      <c r="Q25" s="271">
        <v>26974</v>
      </c>
      <c r="R25" s="271">
        <v>69240</v>
      </c>
      <c r="S25" s="271">
        <v>9196</v>
      </c>
      <c r="T25" s="271">
        <v>11154</v>
      </c>
      <c r="U25" s="271">
        <v>13196</v>
      </c>
      <c r="V25" s="271">
        <v>22672</v>
      </c>
      <c r="W25" s="271">
        <v>13805</v>
      </c>
      <c r="X25" s="271">
        <v>22081</v>
      </c>
      <c r="Y25" s="271">
        <v>63828</v>
      </c>
      <c r="Z25" s="271">
        <v>2138</v>
      </c>
      <c r="AA25" s="271">
        <v>28758</v>
      </c>
      <c r="AB25" s="271">
        <v>12764</v>
      </c>
    </row>
    <row r="26" spans="1:28" ht="16.5" customHeight="1">
      <c r="A26" s="436" t="s">
        <v>103</v>
      </c>
      <c r="B26" s="271">
        <v>163822</v>
      </c>
      <c r="C26" s="271">
        <v>98578</v>
      </c>
      <c r="D26" s="271">
        <v>93914</v>
      </c>
      <c r="E26" s="271">
        <v>4664</v>
      </c>
      <c r="F26" s="271">
        <v>65244</v>
      </c>
      <c r="G26" s="271">
        <v>1382</v>
      </c>
      <c r="H26" s="271">
        <v>1223</v>
      </c>
      <c r="I26" s="271">
        <v>159</v>
      </c>
      <c r="J26" s="271">
        <v>22821</v>
      </c>
      <c r="K26" s="274">
        <v>6</v>
      </c>
      <c r="L26" s="271">
        <v>8053</v>
      </c>
      <c r="M26" s="271">
        <v>14762</v>
      </c>
      <c r="N26" s="271">
        <v>69711</v>
      </c>
      <c r="O26" s="271">
        <v>467</v>
      </c>
      <c r="P26" s="271">
        <v>1544</v>
      </c>
      <c r="Q26" s="271">
        <v>8178</v>
      </c>
      <c r="R26" s="271">
        <v>15500</v>
      </c>
      <c r="S26" s="271">
        <v>2008</v>
      </c>
      <c r="T26" s="271">
        <v>2360</v>
      </c>
      <c r="U26" s="271">
        <v>2448</v>
      </c>
      <c r="V26" s="271">
        <v>4866</v>
      </c>
      <c r="W26" s="271">
        <v>3511</v>
      </c>
      <c r="X26" s="271">
        <v>4284</v>
      </c>
      <c r="Y26" s="271">
        <v>14960</v>
      </c>
      <c r="Z26" s="271">
        <v>564</v>
      </c>
      <c r="AA26" s="271">
        <v>6439</v>
      </c>
      <c r="AB26" s="271">
        <v>2582</v>
      </c>
    </row>
    <row r="27" spans="1:28" ht="16.5" customHeight="1">
      <c r="A27" s="436" t="s">
        <v>47</v>
      </c>
      <c r="B27" s="271">
        <v>346176</v>
      </c>
      <c r="C27" s="271">
        <v>212746</v>
      </c>
      <c r="D27" s="271">
        <v>204274</v>
      </c>
      <c r="E27" s="271">
        <v>8472</v>
      </c>
      <c r="F27" s="271">
        <v>133430</v>
      </c>
      <c r="G27" s="271">
        <v>563</v>
      </c>
      <c r="H27" s="271">
        <v>558</v>
      </c>
      <c r="I27" s="271">
        <v>5</v>
      </c>
      <c r="J27" s="271">
        <v>39262</v>
      </c>
      <c r="K27" s="271">
        <v>12</v>
      </c>
      <c r="L27" s="271">
        <v>12790</v>
      </c>
      <c r="M27" s="271">
        <v>26460</v>
      </c>
      <c r="N27" s="271">
        <v>164449</v>
      </c>
      <c r="O27" s="271">
        <v>1013</v>
      </c>
      <c r="P27" s="271">
        <v>8698</v>
      </c>
      <c r="Q27" s="271">
        <v>10630</v>
      </c>
      <c r="R27" s="271">
        <v>36327</v>
      </c>
      <c r="S27" s="271">
        <v>7284</v>
      </c>
      <c r="T27" s="271">
        <v>8229</v>
      </c>
      <c r="U27" s="271">
        <v>10143</v>
      </c>
      <c r="V27" s="271">
        <v>12052</v>
      </c>
      <c r="W27" s="271">
        <v>6991</v>
      </c>
      <c r="X27" s="271">
        <v>13314</v>
      </c>
      <c r="Y27" s="271">
        <v>28588</v>
      </c>
      <c r="Z27" s="271">
        <v>646</v>
      </c>
      <c r="AA27" s="271">
        <v>15569</v>
      </c>
      <c r="AB27" s="271">
        <v>4965</v>
      </c>
    </row>
    <row r="28" spans="1:28" ht="16.5" customHeight="1">
      <c r="A28" s="436" t="s">
        <v>49</v>
      </c>
      <c r="B28" s="271">
        <v>89315</v>
      </c>
      <c r="C28" s="271">
        <v>53874</v>
      </c>
      <c r="D28" s="271">
        <v>51710</v>
      </c>
      <c r="E28" s="271">
        <v>2164</v>
      </c>
      <c r="F28" s="271">
        <v>35441</v>
      </c>
      <c r="G28" s="271">
        <v>448</v>
      </c>
      <c r="H28" s="271">
        <v>448</v>
      </c>
      <c r="I28" s="271">
        <v>0</v>
      </c>
      <c r="J28" s="271">
        <v>10312</v>
      </c>
      <c r="K28" s="274">
        <v>4</v>
      </c>
      <c r="L28" s="271">
        <v>2785</v>
      </c>
      <c r="M28" s="271">
        <v>7523</v>
      </c>
      <c r="N28" s="271">
        <v>40950</v>
      </c>
      <c r="O28" s="271">
        <v>249</v>
      </c>
      <c r="P28" s="271">
        <v>1785</v>
      </c>
      <c r="Q28" s="271">
        <v>2717</v>
      </c>
      <c r="R28" s="271">
        <v>8229</v>
      </c>
      <c r="S28" s="271">
        <v>1478</v>
      </c>
      <c r="T28" s="271">
        <v>1901</v>
      </c>
      <c r="U28" s="271">
        <v>2577</v>
      </c>
      <c r="V28" s="271">
        <v>3563</v>
      </c>
      <c r="W28" s="271">
        <v>1871</v>
      </c>
      <c r="X28" s="271">
        <v>3985</v>
      </c>
      <c r="Y28" s="271">
        <v>7045</v>
      </c>
      <c r="Z28" s="271">
        <v>154</v>
      </c>
      <c r="AA28" s="271">
        <v>3791</v>
      </c>
      <c r="AB28" s="271">
        <v>1605</v>
      </c>
    </row>
    <row r="29" spans="1:28" ht="14.25" customHeight="1">
      <c r="A29" s="436"/>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row>
    <row r="30" spans="1:28" ht="16.5" customHeight="1">
      <c r="A30" s="436" t="s">
        <v>51</v>
      </c>
      <c r="B30" s="271">
        <v>319756</v>
      </c>
      <c r="C30" s="271">
        <v>199978</v>
      </c>
      <c r="D30" s="271">
        <v>192751</v>
      </c>
      <c r="E30" s="271">
        <v>7227</v>
      </c>
      <c r="F30" s="271">
        <v>119778</v>
      </c>
      <c r="G30" s="271">
        <v>344</v>
      </c>
      <c r="H30" s="271">
        <v>339</v>
      </c>
      <c r="I30" s="271">
        <v>5</v>
      </c>
      <c r="J30" s="271">
        <v>35650</v>
      </c>
      <c r="K30" s="274">
        <v>3</v>
      </c>
      <c r="L30" s="271">
        <v>11667</v>
      </c>
      <c r="M30" s="271">
        <v>23980</v>
      </c>
      <c r="N30" s="271">
        <v>156757</v>
      </c>
      <c r="O30" s="271">
        <v>848</v>
      </c>
      <c r="P30" s="271">
        <v>9574</v>
      </c>
      <c r="Q30" s="271">
        <v>10294</v>
      </c>
      <c r="R30" s="271">
        <v>36613</v>
      </c>
      <c r="S30" s="271">
        <v>7306</v>
      </c>
      <c r="T30" s="271">
        <v>7290</v>
      </c>
      <c r="U30" s="271">
        <v>10266</v>
      </c>
      <c r="V30" s="271">
        <v>10457</v>
      </c>
      <c r="W30" s="271">
        <v>6400</v>
      </c>
      <c r="X30" s="271">
        <v>12581</v>
      </c>
      <c r="Y30" s="271">
        <v>24944</v>
      </c>
      <c r="Z30" s="271">
        <v>791</v>
      </c>
      <c r="AA30" s="271">
        <v>14748</v>
      </c>
      <c r="AB30" s="271">
        <v>4645</v>
      </c>
    </row>
    <row r="31" spans="1:28" ht="16.5" customHeight="1">
      <c r="A31" s="436" t="s">
        <v>53</v>
      </c>
      <c r="B31" s="271">
        <v>64128</v>
      </c>
      <c r="C31" s="271">
        <v>40397</v>
      </c>
      <c r="D31" s="271">
        <v>38530</v>
      </c>
      <c r="E31" s="271">
        <v>1867</v>
      </c>
      <c r="F31" s="271">
        <v>23731</v>
      </c>
      <c r="G31" s="271">
        <v>104</v>
      </c>
      <c r="H31" s="271">
        <v>88</v>
      </c>
      <c r="I31" s="271">
        <v>16</v>
      </c>
      <c r="J31" s="271">
        <v>8862</v>
      </c>
      <c r="K31" s="274">
        <v>1</v>
      </c>
      <c r="L31" s="271">
        <v>2472</v>
      </c>
      <c r="M31" s="271">
        <v>6389</v>
      </c>
      <c r="N31" s="271">
        <v>29564</v>
      </c>
      <c r="O31" s="271">
        <v>216</v>
      </c>
      <c r="P31" s="271">
        <v>775</v>
      </c>
      <c r="Q31" s="271">
        <v>4424</v>
      </c>
      <c r="R31" s="271">
        <v>6569</v>
      </c>
      <c r="S31" s="271">
        <v>794</v>
      </c>
      <c r="T31" s="271">
        <v>1056</v>
      </c>
      <c r="U31" s="271">
        <v>1029</v>
      </c>
      <c r="V31" s="271">
        <v>2062</v>
      </c>
      <c r="W31" s="271">
        <v>1253</v>
      </c>
      <c r="X31" s="271">
        <v>1697</v>
      </c>
      <c r="Y31" s="271">
        <v>5281</v>
      </c>
      <c r="Z31" s="271">
        <v>230</v>
      </c>
      <c r="AA31" s="271">
        <v>2887</v>
      </c>
      <c r="AB31" s="271">
        <v>1291</v>
      </c>
    </row>
    <row r="32" spans="1:28" ht="16.5" customHeight="1">
      <c r="A32" s="436" t="s">
        <v>56</v>
      </c>
      <c r="B32" s="271">
        <v>302743</v>
      </c>
      <c r="C32" s="271">
        <v>176825</v>
      </c>
      <c r="D32" s="271">
        <v>169519</v>
      </c>
      <c r="E32" s="271">
        <v>7306</v>
      </c>
      <c r="F32" s="271">
        <v>125918</v>
      </c>
      <c r="G32" s="271">
        <v>897</v>
      </c>
      <c r="H32" s="271">
        <v>890</v>
      </c>
      <c r="I32" s="271">
        <v>7</v>
      </c>
      <c r="J32" s="271">
        <v>36302</v>
      </c>
      <c r="K32" s="274">
        <v>11</v>
      </c>
      <c r="L32" s="271">
        <v>10675</v>
      </c>
      <c r="M32" s="271">
        <v>25616</v>
      </c>
      <c r="N32" s="271">
        <v>132320</v>
      </c>
      <c r="O32" s="271">
        <v>745</v>
      </c>
      <c r="P32" s="271">
        <v>5730</v>
      </c>
      <c r="Q32" s="271">
        <v>12292</v>
      </c>
      <c r="R32" s="271">
        <v>28787</v>
      </c>
      <c r="S32" s="271">
        <v>4642</v>
      </c>
      <c r="T32" s="271">
        <v>4893</v>
      </c>
      <c r="U32" s="271">
        <v>6863</v>
      </c>
      <c r="V32" s="271">
        <v>8545</v>
      </c>
      <c r="W32" s="271">
        <v>5534</v>
      </c>
      <c r="X32" s="271">
        <v>10141</v>
      </c>
      <c r="Y32" s="271">
        <v>26761</v>
      </c>
      <c r="Z32" s="271">
        <v>863</v>
      </c>
      <c r="AA32" s="271">
        <v>12290</v>
      </c>
      <c r="AB32" s="271">
        <v>4234</v>
      </c>
    </row>
    <row r="33" spans="1:28" ht="16.5" customHeight="1">
      <c r="A33" s="436" t="s">
        <v>58</v>
      </c>
      <c r="B33" s="271">
        <v>72813</v>
      </c>
      <c r="C33" s="271">
        <v>43615</v>
      </c>
      <c r="D33" s="271">
        <v>41737</v>
      </c>
      <c r="E33" s="271">
        <v>1878</v>
      </c>
      <c r="F33" s="271">
        <v>29198</v>
      </c>
      <c r="G33" s="271">
        <v>643</v>
      </c>
      <c r="H33" s="271">
        <v>623</v>
      </c>
      <c r="I33" s="271">
        <v>20</v>
      </c>
      <c r="J33" s="271">
        <v>10510</v>
      </c>
      <c r="K33" s="271">
        <v>0</v>
      </c>
      <c r="L33" s="271">
        <v>3188</v>
      </c>
      <c r="M33" s="271">
        <v>7322</v>
      </c>
      <c r="N33" s="271">
        <v>30584</v>
      </c>
      <c r="O33" s="271">
        <v>202</v>
      </c>
      <c r="P33" s="271">
        <v>686</v>
      </c>
      <c r="Q33" s="271">
        <v>3679</v>
      </c>
      <c r="R33" s="271">
        <v>6830</v>
      </c>
      <c r="S33" s="271">
        <v>851</v>
      </c>
      <c r="T33" s="271">
        <v>890</v>
      </c>
      <c r="U33" s="271">
        <v>945</v>
      </c>
      <c r="V33" s="271">
        <v>2325</v>
      </c>
      <c r="W33" s="271">
        <v>1447</v>
      </c>
      <c r="X33" s="271">
        <v>1772</v>
      </c>
      <c r="Y33" s="271">
        <v>6376</v>
      </c>
      <c r="Z33" s="271">
        <v>300</v>
      </c>
      <c r="AA33" s="271">
        <v>2675</v>
      </c>
      <c r="AB33" s="271">
        <v>1606</v>
      </c>
    </row>
    <row r="34" spans="1:28" ht="16.5" customHeight="1">
      <c r="A34" s="436" t="s">
        <v>60</v>
      </c>
      <c r="B34" s="271">
        <v>124031</v>
      </c>
      <c r="C34" s="271">
        <v>77694</v>
      </c>
      <c r="D34" s="271">
        <v>73889</v>
      </c>
      <c r="E34" s="271">
        <v>3805</v>
      </c>
      <c r="F34" s="271">
        <v>46337</v>
      </c>
      <c r="G34" s="271">
        <v>149</v>
      </c>
      <c r="H34" s="271">
        <v>146</v>
      </c>
      <c r="I34" s="271">
        <v>3</v>
      </c>
      <c r="J34" s="271">
        <v>19062</v>
      </c>
      <c r="K34" s="271">
        <v>0</v>
      </c>
      <c r="L34" s="271">
        <v>6833</v>
      </c>
      <c r="M34" s="271">
        <v>12229</v>
      </c>
      <c r="N34" s="271">
        <v>54678</v>
      </c>
      <c r="O34" s="271">
        <v>266</v>
      </c>
      <c r="P34" s="271">
        <v>2769</v>
      </c>
      <c r="Q34" s="271">
        <v>5366</v>
      </c>
      <c r="R34" s="271">
        <v>12107</v>
      </c>
      <c r="S34" s="271">
        <v>1368</v>
      </c>
      <c r="T34" s="271">
        <v>1992</v>
      </c>
      <c r="U34" s="271">
        <v>2673</v>
      </c>
      <c r="V34" s="271">
        <v>4593</v>
      </c>
      <c r="W34" s="271">
        <v>2433</v>
      </c>
      <c r="X34" s="271">
        <v>2880</v>
      </c>
      <c r="Y34" s="271">
        <v>10093</v>
      </c>
      <c r="Z34" s="271">
        <v>256</v>
      </c>
      <c r="AA34" s="271">
        <v>6438</v>
      </c>
      <c r="AB34" s="271">
        <v>1444</v>
      </c>
    </row>
    <row r="35" spans="1:28" ht="14.25" customHeight="1">
      <c r="A35" s="436"/>
      <c r="B35" s="271"/>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row>
    <row r="36" spans="1:28" ht="16.5" customHeight="1">
      <c r="A36" s="436" t="s">
        <v>62</v>
      </c>
      <c r="B36" s="271">
        <v>322904</v>
      </c>
      <c r="C36" s="271">
        <v>187434</v>
      </c>
      <c r="D36" s="271">
        <v>179501</v>
      </c>
      <c r="E36" s="271">
        <v>7933</v>
      </c>
      <c r="F36" s="271">
        <v>135470</v>
      </c>
      <c r="G36" s="271">
        <v>931</v>
      </c>
      <c r="H36" s="271">
        <v>927</v>
      </c>
      <c r="I36" s="271">
        <v>4</v>
      </c>
      <c r="J36" s="271">
        <v>39687</v>
      </c>
      <c r="K36" s="274">
        <v>9</v>
      </c>
      <c r="L36" s="271">
        <v>10927</v>
      </c>
      <c r="M36" s="271">
        <v>28751</v>
      </c>
      <c r="N36" s="271">
        <v>138883</v>
      </c>
      <c r="O36" s="271">
        <v>878</v>
      </c>
      <c r="P36" s="271">
        <v>5895</v>
      </c>
      <c r="Q36" s="271">
        <v>10987</v>
      </c>
      <c r="R36" s="271">
        <v>29759</v>
      </c>
      <c r="S36" s="271">
        <v>4716</v>
      </c>
      <c r="T36" s="271">
        <v>4993</v>
      </c>
      <c r="U36" s="271">
        <v>6879</v>
      </c>
      <c r="V36" s="271">
        <v>9593</v>
      </c>
      <c r="W36" s="271">
        <v>6311</v>
      </c>
      <c r="X36" s="271">
        <v>10673</v>
      </c>
      <c r="Y36" s="271">
        <v>28157</v>
      </c>
      <c r="Z36" s="271">
        <v>814</v>
      </c>
      <c r="AA36" s="271">
        <v>12563</v>
      </c>
      <c r="AB36" s="271">
        <v>6665</v>
      </c>
    </row>
    <row r="37" spans="1:28" ht="16.5" customHeight="1">
      <c r="A37" s="436" t="s">
        <v>63</v>
      </c>
      <c r="B37" s="271">
        <v>240665</v>
      </c>
      <c r="C37" s="271">
        <v>148776</v>
      </c>
      <c r="D37" s="271">
        <v>142883</v>
      </c>
      <c r="E37" s="271">
        <v>5893</v>
      </c>
      <c r="F37" s="271">
        <v>91889</v>
      </c>
      <c r="G37" s="271">
        <v>803</v>
      </c>
      <c r="H37" s="271">
        <v>803</v>
      </c>
      <c r="I37" s="271">
        <v>0</v>
      </c>
      <c r="J37" s="271">
        <v>29415</v>
      </c>
      <c r="K37" s="274">
        <v>8</v>
      </c>
      <c r="L37" s="271">
        <v>8790</v>
      </c>
      <c r="M37" s="271">
        <v>20617</v>
      </c>
      <c r="N37" s="271">
        <v>112665</v>
      </c>
      <c r="O37" s="271">
        <v>558</v>
      </c>
      <c r="P37" s="271">
        <v>5007</v>
      </c>
      <c r="Q37" s="271">
        <v>11261</v>
      </c>
      <c r="R37" s="271">
        <v>25251</v>
      </c>
      <c r="S37" s="271">
        <v>3906</v>
      </c>
      <c r="T37" s="271">
        <v>4581</v>
      </c>
      <c r="U37" s="271">
        <v>6734</v>
      </c>
      <c r="V37" s="271">
        <v>7327</v>
      </c>
      <c r="W37" s="271">
        <v>4399</v>
      </c>
      <c r="X37" s="271">
        <v>9998</v>
      </c>
      <c r="Y37" s="271">
        <v>19771</v>
      </c>
      <c r="Z37" s="271">
        <v>531</v>
      </c>
      <c r="AA37" s="271">
        <v>9723</v>
      </c>
      <c r="AB37" s="271">
        <v>3618</v>
      </c>
    </row>
    <row r="38" spans="1:28" ht="16.5" customHeight="1">
      <c r="A38" s="436" t="s">
        <v>65</v>
      </c>
      <c r="B38" s="271">
        <v>227978</v>
      </c>
      <c r="C38" s="271">
        <v>137854</v>
      </c>
      <c r="D38" s="271">
        <v>131409</v>
      </c>
      <c r="E38" s="271">
        <v>6445</v>
      </c>
      <c r="F38" s="271">
        <v>90124</v>
      </c>
      <c r="G38" s="271">
        <v>1029</v>
      </c>
      <c r="H38" s="271">
        <v>1025</v>
      </c>
      <c r="I38" s="271">
        <v>4</v>
      </c>
      <c r="J38" s="271">
        <v>37778</v>
      </c>
      <c r="K38" s="274">
        <v>3</v>
      </c>
      <c r="L38" s="271">
        <v>8978</v>
      </c>
      <c r="M38" s="271">
        <v>28797</v>
      </c>
      <c r="N38" s="271">
        <v>92602</v>
      </c>
      <c r="O38" s="271">
        <v>596</v>
      </c>
      <c r="P38" s="271">
        <v>2792</v>
      </c>
      <c r="Q38" s="271">
        <v>7655</v>
      </c>
      <c r="R38" s="271">
        <v>22704</v>
      </c>
      <c r="S38" s="271">
        <v>2699</v>
      </c>
      <c r="T38" s="271">
        <v>3639</v>
      </c>
      <c r="U38" s="271">
        <v>3838</v>
      </c>
      <c r="V38" s="271">
        <v>7155</v>
      </c>
      <c r="W38" s="271">
        <v>4113</v>
      </c>
      <c r="X38" s="271">
        <v>6035</v>
      </c>
      <c r="Y38" s="271">
        <v>18535</v>
      </c>
      <c r="Z38" s="271">
        <v>660</v>
      </c>
      <c r="AA38" s="271">
        <v>8340</v>
      </c>
      <c r="AB38" s="271">
        <v>3841</v>
      </c>
    </row>
    <row r="39" spans="1:28" ht="16.5" customHeight="1">
      <c r="A39" s="436" t="s">
        <v>66</v>
      </c>
      <c r="B39" s="271">
        <v>87115</v>
      </c>
      <c r="C39" s="271">
        <v>54877</v>
      </c>
      <c r="D39" s="271">
        <v>52369</v>
      </c>
      <c r="E39" s="271">
        <v>2508</v>
      </c>
      <c r="F39" s="271">
        <v>32238</v>
      </c>
      <c r="G39" s="271">
        <v>973</v>
      </c>
      <c r="H39" s="271">
        <v>847</v>
      </c>
      <c r="I39" s="271">
        <v>126</v>
      </c>
      <c r="J39" s="271">
        <v>11478</v>
      </c>
      <c r="K39" s="274">
        <v>1</v>
      </c>
      <c r="L39" s="271">
        <v>3101</v>
      </c>
      <c r="M39" s="271">
        <v>8376</v>
      </c>
      <c r="N39" s="271">
        <v>39918</v>
      </c>
      <c r="O39" s="271">
        <v>235</v>
      </c>
      <c r="P39" s="271">
        <v>835</v>
      </c>
      <c r="Q39" s="271">
        <v>6577</v>
      </c>
      <c r="R39" s="271">
        <v>8479</v>
      </c>
      <c r="S39" s="271">
        <v>957</v>
      </c>
      <c r="T39" s="271">
        <v>1094</v>
      </c>
      <c r="U39" s="271">
        <v>1136</v>
      </c>
      <c r="V39" s="271">
        <v>3105</v>
      </c>
      <c r="W39" s="271">
        <v>1888</v>
      </c>
      <c r="X39" s="271">
        <v>2318</v>
      </c>
      <c r="Y39" s="271">
        <v>6899</v>
      </c>
      <c r="Z39" s="271">
        <v>385</v>
      </c>
      <c r="AA39" s="271">
        <v>3824</v>
      </c>
      <c r="AB39" s="271">
        <v>2186</v>
      </c>
    </row>
    <row r="40" spans="1:28" ht="16.5" customHeight="1">
      <c r="A40" s="436" t="s">
        <v>67</v>
      </c>
      <c r="B40" s="271">
        <v>95447</v>
      </c>
      <c r="C40" s="271">
        <v>55093</v>
      </c>
      <c r="D40" s="271">
        <v>52567</v>
      </c>
      <c r="E40" s="271">
        <v>2526</v>
      </c>
      <c r="F40" s="271">
        <v>40354</v>
      </c>
      <c r="G40" s="271">
        <v>785</v>
      </c>
      <c r="H40" s="271">
        <v>785</v>
      </c>
      <c r="I40" s="271">
        <v>0</v>
      </c>
      <c r="J40" s="271">
        <v>12411</v>
      </c>
      <c r="K40" s="274">
        <v>1</v>
      </c>
      <c r="L40" s="271">
        <v>3751</v>
      </c>
      <c r="M40" s="271">
        <v>8659</v>
      </c>
      <c r="N40" s="271">
        <v>39371</v>
      </c>
      <c r="O40" s="271">
        <v>219</v>
      </c>
      <c r="P40" s="271">
        <v>1048</v>
      </c>
      <c r="Q40" s="271">
        <v>2769</v>
      </c>
      <c r="R40" s="271">
        <v>8444</v>
      </c>
      <c r="S40" s="271">
        <v>1090</v>
      </c>
      <c r="T40" s="271">
        <v>1258</v>
      </c>
      <c r="U40" s="271">
        <v>1678</v>
      </c>
      <c r="V40" s="271">
        <v>2760</v>
      </c>
      <c r="W40" s="271">
        <v>1835</v>
      </c>
      <c r="X40" s="271">
        <v>3242</v>
      </c>
      <c r="Y40" s="271">
        <v>9136</v>
      </c>
      <c r="Z40" s="271">
        <v>367</v>
      </c>
      <c r="AA40" s="271">
        <v>3504</v>
      </c>
      <c r="AB40" s="271">
        <v>2021</v>
      </c>
    </row>
    <row r="41" spans="1:28" ht="14.25" customHeight="1">
      <c r="A41" s="436"/>
      <c r="B41" s="271"/>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row>
    <row r="42" spans="1:28" ht="16.5" customHeight="1">
      <c r="A42" s="436" t="s">
        <v>68</v>
      </c>
      <c r="B42" s="271">
        <v>197442</v>
      </c>
      <c r="C42" s="271">
        <v>117631</v>
      </c>
      <c r="D42" s="271">
        <v>111498</v>
      </c>
      <c r="E42" s="271">
        <v>6133</v>
      </c>
      <c r="F42" s="271">
        <v>79811</v>
      </c>
      <c r="G42" s="271">
        <v>408</v>
      </c>
      <c r="H42" s="271">
        <v>404</v>
      </c>
      <c r="I42" s="271">
        <v>4</v>
      </c>
      <c r="J42" s="271">
        <v>27074</v>
      </c>
      <c r="K42" s="274">
        <v>2</v>
      </c>
      <c r="L42" s="35">
        <v>10318</v>
      </c>
      <c r="M42" s="35">
        <v>16754</v>
      </c>
      <c r="N42" s="271">
        <v>84016</v>
      </c>
      <c r="O42" s="271">
        <v>478</v>
      </c>
      <c r="P42" s="271">
        <v>3075</v>
      </c>
      <c r="Q42" s="271">
        <v>8412</v>
      </c>
      <c r="R42" s="271">
        <v>18882</v>
      </c>
      <c r="S42" s="271">
        <v>2352</v>
      </c>
      <c r="T42" s="271">
        <v>3051</v>
      </c>
      <c r="U42" s="271">
        <v>3562</v>
      </c>
      <c r="V42" s="271">
        <v>6714</v>
      </c>
      <c r="W42" s="271">
        <v>4106</v>
      </c>
      <c r="X42" s="271">
        <v>4818</v>
      </c>
      <c r="Y42" s="271">
        <v>15912</v>
      </c>
      <c r="Z42" s="271">
        <v>447</v>
      </c>
      <c r="AA42" s="271">
        <v>8856</v>
      </c>
      <c r="AB42" s="271">
        <v>3351</v>
      </c>
    </row>
    <row r="43" spans="1:28" ht="16.5" customHeight="1">
      <c r="A43" s="436" t="s">
        <v>69</v>
      </c>
      <c r="B43" s="271">
        <v>90270</v>
      </c>
      <c r="C43" s="271">
        <v>48921</v>
      </c>
      <c r="D43" s="271">
        <v>46703</v>
      </c>
      <c r="E43" s="271">
        <v>2218</v>
      </c>
      <c r="F43" s="271">
        <v>41349</v>
      </c>
      <c r="G43" s="271">
        <v>551</v>
      </c>
      <c r="H43" s="271">
        <v>549</v>
      </c>
      <c r="I43" s="271">
        <v>2</v>
      </c>
      <c r="J43" s="271">
        <v>9421</v>
      </c>
      <c r="K43" s="271">
        <v>0</v>
      </c>
      <c r="L43" s="35">
        <v>2895</v>
      </c>
      <c r="M43" s="35">
        <v>6526</v>
      </c>
      <c r="N43" s="271">
        <v>36731</v>
      </c>
      <c r="O43" s="271">
        <v>274</v>
      </c>
      <c r="P43" s="271">
        <v>989</v>
      </c>
      <c r="Q43" s="271">
        <v>2391</v>
      </c>
      <c r="R43" s="271">
        <v>7987</v>
      </c>
      <c r="S43" s="271">
        <v>1064</v>
      </c>
      <c r="T43" s="271">
        <v>1140</v>
      </c>
      <c r="U43" s="271">
        <v>1674</v>
      </c>
      <c r="V43" s="271">
        <v>2350</v>
      </c>
      <c r="W43" s="271">
        <v>1510</v>
      </c>
      <c r="X43" s="271">
        <v>3192</v>
      </c>
      <c r="Y43" s="271">
        <v>8598</v>
      </c>
      <c r="Z43" s="271">
        <v>362</v>
      </c>
      <c r="AA43" s="271">
        <v>3240</v>
      </c>
      <c r="AB43" s="271">
        <v>1960</v>
      </c>
    </row>
    <row r="44" spans="1:28" ht="16.5" customHeight="1">
      <c r="A44" s="436" t="s">
        <v>70</v>
      </c>
      <c r="B44" s="271">
        <v>102256</v>
      </c>
      <c r="C44" s="271">
        <v>60913</v>
      </c>
      <c r="D44" s="271">
        <v>57705</v>
      </c>
      <c r="E44" s="271">
        <v>3208</v>
      </c>
      <c r="F44" s="271">
        <v>41343</v>
      </c>
      <c r="G44" s="271">
        <v>275</v>
      </c>
      <c r="H44" s="271">
        <v>274</v>
      </c>
      <c r="I44" s="271">
        <v>1</v>
      </c>
      <c r="J44" s="271">
        <v>15780</v>
      </c>
      <c r="K44" s="271">
        <v>0</v>
      </c>
      <c r="L44" s="35">
        <v>4972</v>
      </c>
      <c r="M44" s="35">
        <v>10808</v>
      </c>
      <c r="N44" s="271">
        <v>41650</v>
      </c>
      <c r="O44" s="271">
        <v>221</v>
      </c>
      <c r="P44" s="271">
        <v>1159</v>
      </c>
      <c r="Q44" s="271">
        <v>3707</v>
      </c>
      <c r="R44" s="271">
        <v>10187</v>
      </c>
      <c r="S44" s="271">
        <v>982</v>
      </c>
      <c r="T44" s="271">
        <v>1520</v>
      </c>
      <c r="U44" s="271">
        <v>1490</v>
      </c>
      <c r="V44" s="271">
        <v>3447</v>
      </c>
      <c r="W44" s="271">
        <v>2090</v>
      </c>
      <c r="X44" s="271">
        <v>2289</v>
      </c>
      <c r="Y44" s="271">
        <v>8762</v>
      </c>
      <c r="Z44" s="271">
        <v>290</v>
      </c>
      <c r="AA44" s="271">
        <v>4123</v>
      </c>
      <c r="AB44" s="271">
        <v>1383</v>
      </c>
    </row>
    <row r="45" spans="1:28" ht="16.5" customHeight="1">
      <c r="A45" s="436" t="s">
        <v>71</v>
      </c>
      <c r="B45" s="271">
        <v>102284</v>
      </c>
      <c r="C45" s="271">
        <v>64294</v>
      </c>
      <c r="D45" s="271">
        <v>60955</v>
      </c>
      <c r="E45" s="271">
        <v>3339</v>
      </c>
      <c r="F45" s="271">
        <v>37990</v>
      </c>
      <c r="G45" s="271">
        <v>141</v>
      </c>
      <c r="H45" s="271">
        <v>135</v>
      </c>
      <c r="I45" s="271">
        <v>6</v>
      </c>
      <c r="J45" s="271">
        <v>17979</v>
      </c>
      <c r="K45" s="271">
        <v>2</v>
      </c>
      <c r="L45" s="35">
        <v>4972</v>
      </c>
      <c r="M45" s="35">
        <v>13005</v>
      </c>
      <c r="N45" s="271">
        <v>42835</v>
      </c>
      <c r="O45" s="271">
        <v>210</v>
      </c>
      <c r="P45" s="271">
        <v>1614</v>
      </c>
      <c r="Q45" s="271">
        <v>5507</v>
      </c>
      <c r="R45" s="271">
        <v>9586</v>
      </c>
      <c r="S45" s="271">
        <v>1047</v>
      </c>
      <c r="T45" s="271">
        <v>1665</v>
      </c>
      <c r="U45" s="271">
        <v>1658</v>
      </c>
      <c r="V45" s="271">
        <v>3568</v>
      </c>
      <c r="W45" s="271">
        <v>1934</v>
      </c>
      <c r="X45" s="271">
        <v>2406</v>
      </c>
      <c r="Y45" s="271">
        <v>7533</v>
      </c>
      <c r="Z45" s="271">
        <v>291</v>
      </c>
      <c r="AA45" s="271">
        <v>4618</v>
      </c>
      <c r="AB45" s="271">
        <v>1198</v>
      </c>
    </row>
    <row r="46" spans="1:28" ht="16.5" customHeight="1">
      <c r="A46" s="436" t="s">
        <v>72</v>
      </c>
      <c r="B46" s="271">
        <v>156886</v>
      </c>
      <c r="C46" s="271">
        <v>96068</v>
      </c>
      <c r="D46" s="271">
        <v>91927</v>
      </c>
      <c r="E46" s="271">
        <v>4141</v>
      </c>
      <c r="F46" s="271">
        <v>60818</v>
      </c>
      <c r="G46" s="271">
        <v>861</v>
      </c>
      <c r="H46" s="271">
        <v>854</v>
      </c>
      <c r="I46" s="271">
        <v>7</v>
      </c>
      <c r="J46" s="271">
        <v>20526</v>
      </c>
      <c r="K46" s="271">
        <v>1</v>
      </c>
      <c r="L46" s="35">
        <v>6449</v>
      </c>
      <c r="M46" s="35">
        <v>14076</v>
      </c>
      <c r="N46" s="271">
        <v>70540</v>
      </c>
      <c r="O46" s="271">
        <v>512</v>
      </c>
      <c r="P46" s="271">
        <v>1712</v>
      </c>
      <c r="Q46" s="271">
        <v>7087</v>
      </c>
      <c r="R46" s="271">
        <v>16015</v>
      </c>
      <c r="S46" s="271">
        <v>1873</v>
      </c>
      <c r="T46" s="271">
        <v>2258</v>
      </c>
      <c r="U46" s="271">
        <v>2577</v>
      </c>
      <c r="V46" s="271">
        <v>4499</v>
      </c>
      <c r="W46" s="271">
        <v>3121</v>
      </c>
      <c r="X46" s="271">
        <v>5381</v>
      </c>
      <c r="Y46" s="271">
        <v>14554</v>
      </c>
      <c r="Z46" s="271">
        <v>596</v>
      </c>
      <c r="AA46" s="271">
        <v>6334</v>
      </c>
      <c r="AB46" s="271">
        <v>4021</v>
      </c>
    </row>
    <row r="47" spans="1:28" ht="14.25" customHeight="1">
      <c r="A47" s="436"/>
      <c r="B47" s="271"/>
      <c r="C47" s="271"/>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row>
    <row r="48" spans="1:28" ht="16.5" customHeight="1">
      <c r="A48" s="436" t="s">
        <v>73</v>
      </c>
      <c r="B48" s="271">
        <v>115284</v>
      </c>
      <c r="C48" s="271">
        <v>69299</v>
      </c>
      <c r="D48" s="271">
        <v>66811</v>
      </c>
      <c r="E48" s="271">
        <v>2488</v>
      </c>
      <c r="F48" s="271">
        <v>45985</v>
      </c>
      <c r="G48" s="271">
        <v>455</v>
      </c>
      <c r="H48" s="271">
        <v>454</v>
      </c>
      <c r="I48" s="271">
        <v>1</v>
      </c>
      <c r="J48" s="271">
        <v>10584</v>
      </c>
      <c r="K48" s="274">
        <v>7</v>
      </c>
      <c r="L48" s="271">
        <v>3966</v>
      </c>
      <c r="M48" s="271">
        <v>6611</v>
      </c>
      <c r="N48" s="271">
        <v>55772</v>
      </c>
      <c r="O48" s="271">
        <v>345</v>
      </c>
      <c r="P48" s="271">
        <v>2265</v>
      </c>
      <c r="Q48" s="271">
        <v>3757</v>
      </c>
      <c r="R48" s="271">
        <v>12289</v>
      </c>
      <c r="S48" s="271">
        <v>1767</v>
      </c>
      <c r="T48" s="271">
        <v>2647</v>
      </c>
      <c r="U48" s="271">
        <v>3376</v>
      </c>
      <c r="V48" s="271">
        <v>4106</v>
      </c>
      <c r="W48" s="271">
        <v>2268</v>
      </c>
      <c r="X48" s="271">
        <v>5843</v>
      </c>
      <c r="Y48" s="271">
        <v>10421</v>
      </c>
      <c r="Z48" s="271">
        <v>181</v>
      </c>
      <c r="AA48" s="271">
        <v>4546</v>
      </c>
      <c r="AB48" s="271">
        <v>1961</v>
      </c>
    </row>
    <row r="49" spans="1:28" ht="16.5" customHeight="1">
      <c r="A49" s="436" t="s">
        <v>74</v>
      </c>
      <c r="B49" s="271">
        <v>59968</v>
      </c>
      <c r="C49" s="271">
        <v>36276</v>
      </c>
      <c r="D49" s="271">
        <v>34689</v>
      </c>
      <c r="E49" s="271">
        <v>1587</v>
      </c>
      <c r="F49" s="271">
        <v>23692</v>
      </c>
      <c r="G49" s="271">
        <v>363</v>
      </c>
      <c r="H49" s="271">
        <v>361</v>
      </c>
      <c r="I49" s="271">
        <v>2</v>
      </c>
      <c r="J49" s="271">
        <v>10381</v>
      </c>
      <c r="K49" s="274">
        <v>1</v>
      </c>
      <c r="L49" s="271">
        <v>2206</v>
      </c>
      <c r="M49" s="271">
        <v>8174</v>
      </c>
      <c r="N49" s="271">
        <v>23945</v>
      </c>
      <c r="O49" s="271">
        <v>127</v>
      </c>
      <c r="P49" s="271">
        <v>702</v>
      </c>
      <c r="Q49" s="271">
        <v>1708</v>
      </c>
      <c r="R49" s="271">
        <v>5599</v>
      </c>
      <c r="S49" s="271">
        <v>666</v>
      </c>
      <c r="T49" s="271">
        <v>871</v>
      </c>
      <c r="U49" s="271">
        <v>1003</v>
      </c>
      <c r="V49" s="271">
        <v>1847</v>
      </c>
      <c r="W49" s="271">
        <v>1176</v>
      </c>
      <c r="X49" s="271">
        <v>1878</v>
      </c>
      <c r="Y49" s="271">
        <v>4818</v>
      </c>
      <c r="Z49" s="271">
        <v>198</v>
      </c>
      <c r="AA49" s="271">
        <v>2333</v>
      </c>
      <c r="AB49" s="271">
        <v>1019</v>
      </c>
    </row>
    <row r="50" spans="1:28" ht="16.5" customHeight="1">
      <c r="A50" s="436" t="s">
        <v>75</v>
      </c>
      <c r="B50" s="271">
        <v>95276</v>
      </c>
      <c r="C50" s="271">
        <v>55406</v>
      </c>
      <c r="D50" s="271">
        <v>52812</v>
      </c>
      <c r="E50" s="271">
        <v>2594</v>
      </c>
      <c r="F50" s="271">
        <v>39870</v>
      </c>
      <c r="G50" s="271">
        <v>566</v>
      </c>
      <c r="H50" s="271">
        <v>561</v>
      </c>
      <c r="I50" s="271">
        <v>5</v>
      </c>
      <c r="J50" s="271">
        <v>13174</v>
      </c>
      <c r="K50" s="274">
        <v>3</v>
      </c>
      <c r="L50" s="271">
        <v>4263</v>
      </c>
      <c r="M50" s="271">
        <v>8908</v>
      </c>
      <c r="N50" s="271">
        <v>39072</v>
      </c>
      <c r="O50" s="271">
        <v>206</v>
      </c>
      <c r="P50" s="271">
        <v>1088</v>
      </c>
      <c r="Q50" s="271">
        <v>3230</v>
      </c>
      <c r="R50" s="271">
        <v>9322</v>
      </c>
      <c r="S50" s="271">
        <v>941</v>
      </c>
      <c r="T50" s="271">
        <v>1325</v>
      </c>
      <c r="U50" s="271">
        <v>1546</v>
      </c>
      <c r="V50" s="271">
        <v>2856</v>
      </c>
      <c r="W50" s="271">
        <v>1840</v>
      </c>
      <c r="X50" s="271">
        <v>2614</v>
      </c>
      <c r="Y50" s="271">
        <v>8718</v>
      </c>
      <c r="Z50" s="271">
        <v>279</v>
      </c>
      <c r="AA50" s="271">
        <v>3545</v>
      </c>
      <c r="AB50" s="271">
        <v>1562</v>
      </c>
    </row>
    <row r="51" spans="1:28" ht="16.5" customHeight="1">
      <c r="A51" s="436" t="s">
        <v>76</v>
      </c>
      <c r="B51" s="271">
        <v>106114</v>
      </c>
      <c r="C51" s="271">
        <v>66800</v>
      </c>
      <c r="D51" s="271">
        <v>62943</v>
      </c>
      <c r="E51" s="271">
        <v>3857</v>
      </c>
      <c r="F51" s="271">
        <v>39314</v>
      </c>
      <c r="G51" s="271">
        <v>186</v>
      </c>
      <c r="H51" s="271">
        <v>186</v>
      </c>
      <c r="I51" s="271">
        <v>0</v>
      </c>
      <c r="J51" s="271">
        <v>18585</v>
      </c>
      <c r="K51" s="271">
        <v>2</v>
      </c>
      <c r="L51" s="271">
        <v>6642</v>
      </c>
      <c r="M51" s="271">
        <v>11941</v>
      </c>
      <c r="N51" s="271">
        <v>44172</v>
      </c>
      <c r="O51" s="271">
        <v>157</v>
      </c>
      <c r="P51" s="271">
        <v>1779</v>
      </c>
      <c r="Q51" s="271">
        <v>6155</v>
      </c>
      <c r="R51" s="271">
        <v>9648</v>
      </c>
      <c r="S51" s="271">
        <v>1016</v>
      </c>
      <c r="T51" s="271">
        <v>1724</v>
      </c>
      <c r="U51" s="271">
        <v>1629</v>
      </c>
      <c r="V51" s="271">
        <v>3786</v>
      </c>
      <c r="W51" s="271">
        <v>2083</v>
      </c>
      <c r="X51" s="271">
        <v>1765</v>
      </c>
      <c r="Y51" s="271">
        <v>7557</v>
      </c>
      <c r="Z51" s="271">
        <v>220</v>
      </c>
      <c r="AA51" s="271">
        <v>5780</v>
      </c>
      <c r="AB51" s="271">
        <v>873</v>
      </c>
    </row>
    <row r="52" spans="1:28" ht="16.5" customHeight="1">
      <c r="A52" s="436" t="s">
        <v>77</v>
      </c>
      <c r="B52" s="271">
        <v>74296</v>
      </c>
      <c r="C52" s="271">
        <v>48583</v>
      </c>
      <c r="D52" s="271">
        <v>46607</v>
      </c>
      <c r="E52" s="271">
        <v>1976</v>
      </c>
      <c r="F52" s="271">
        <v>25713</v>
      </c>
      <c r="G52" s="271">
        <v>129</v>
      </c>
      <c r="H52" s="271">
        <v>128</v>
      </c>
      <c r="I52" s="271">
        <v>1</v>
      </c>
      <c r="J52" s="271">
        <v>12348</v>
      </c>
      <c r="K52" s="274">
        <v>5</v>
      </c>
      <c r="L52" s="271">
        <v>4027</v>
      </c>
      <c r="M52" s="271">
        <v>8316</v>
      </c>
      <c r="N52" s="271">
        <v>34130</v>
      </c>
      <c r="O52" s="271">
        <v>153</v>
      </c>
      <c r="P52" s="271">
        <v>1404</v>
      </c>
      <c r="Q52" s="271">
        <v>5405</v>
      </c>
      <c r="R52" s="271">
        <v>7715</v>
      </c>
      <c r="S52" s="271">
        <v>816</v>
      </c>
      <c r="T52" s="271">
        <v>1416</v>
      </c>
      <c r="U52" s="271">
        <v>1511</v>
      </c>
      <c r="V52" s="271">
        <v>2300</v>
      </c>
      <c r="W52" s="271">
        <v>1394</v>
      </c>
      <c r="X52" s="271">
        <v>1857</v>
      </c>
      <c r="Y52" s="271">
        <v>5387</v>
      </c>
      <c r="Z52" s="271">
        <v>166</v>
      </c>
      <c r="AA52" s="271">
        <v>3760</v>
      </c>
      <c r="AB52" s="271">
        <v>846</v>
      </c>
    </row>
    <row r="53" spans="1:28" ht="14.25" customHeight="1">
      <c r="A53" s="436"/>
      <c r="B53" s="271"/>
      <c r="C53" s="271"/>
      <c r="D53" s="271"/>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row>
    <row r="54" spans="1:28" ht="16.5" customHeight="1">
      <c r="A54" s="436" t="s">
        <v>78</v>
      </c>
      <c r="B54" s="271">
        <v>48068</v>
      </c>
      <c r="C54" s="271">
        <v>28666</v>
      </c>
      <c r="D54" s="271">
        <v>27407</v>
      </c>
      <c r="E54" s="271">
        <v>1259</v>
      </c>
      <c r="F54" s="271">
        <v>19402</v>
      </c>
      <c r="G54" s="271">
        <v>107</v>
      </c>
      <c r="H54" s="271">
        <v>83</v>
      </c>
      <c r="I54" s="271">
        <v>24</v>
      </c>
      <c r="J54" s="271">
        <v>6661</v>
      </c>
      <c r="K54" s="271">
        <v>0</v>
      </c>
      <c r="L54" s="271">
        <v>2041</v>
      </c>
      <c r="M54" s="271">
        <v>4620</v>
      </c>
      <c r="N54" s="271">
        <v>20639</v>
      </c>
      <c r="O54" s="271">
        <v>153</v>
      </c>
      <c r="P54" s="271">
        <v>621</v>
      </c>
      <c r="Q54" s="271">
        <v>2121</v>
      </c>
      <c r="R54" s="271">
        <v>4758</v>
      </c>
      <c r="S54" s="271">
        <v>753</v>
      </c>
      <c r="T54" s="271">
        <v>714</v>
      </c>
      <c r="U54" s="271">
        <v>855</v>
      </c>
      <c r="V54" s="271">
        <v>1441</v>
      </c>
      <c r="W54" s="271">
        <v>910</v>
      </c>
      <c r="X54" s="271">
        <v>1445</v>
      </c>
      <c r="Y54" s="271">
        <v>3999</v>
      </c>
      <c r="Z54" s="271">
        <v>137</v>
      </c>
      <c r="AA54" s="271">
        <v>1917</v>
      </c>
      <c r="AB54" s="271">
        <v>815</v>
      </c>
    </row>
    <row r="55" spans="1:28" ht="16.5" customHeight="1">
      <c r="A55" s="436" t="s">
        <v>79</v>
      </c>
      <c r="B55" s="271">
        <v>55056</v>
      </c>
      <c r="C55" s="271">
        <v>33072</v>
      </c>
      <c r="D55" s="271">
        <v>31543</v>
      </c>
      <c r="E55" s="271">
        <v>1529</v>
      </c>
      <c r="F55" s="271">
        <v>21984</v>
      </c>
      <c r="G55" s="271">
        <v>156</v>
      </c>
      <c r="H55" s="271">
        <v>154</v>
      </c>
      <c r="I55" s="271">
        <v>2</v>
      </c>
      <c r="J55" s="271">
        <v>8077</v>
      </c>
      <c r="K55" s="271">
        <v>0</v>
      </c>
      <c r="L55" s="271">
        <v>2311</v>
      </c>
      <c r="M55" s="271">
        <v>5766</v>
      </c>
      <c r="N55" s="271">
        <v>23310</v>
      </c>
      <c r="O55" s="271">
        <v>143</v>
      </c>
      <c r="P55" s="271">
        <v>682</v>
      </c>
      <c r="Q55" s="271">
        <v>1921</v>
      </c>
      <c r="R55" s="271">
        <v>5250</v>
      </c>
      <c r="S55" s="271">
        <v>688</v>
      </c>
      <c r="T55" s="271">
        <v>920</v>
      </c>
      <c r="U55" s="271">
        <v>962</v>
      </c>
      <c r="V55" s="271">
        <v>1791</v>
      </c>
      <c r="W55" s="271">
        <v>1084</v>
      </c>
      <c r="X55" s="271">
        <v>1671</v>
      </c>
      <c r="Y55" s="271">
        <v>4938</v>
      </c>
      <c r="Z55" s="271">
        <v>160</v>
      </c>
      <c r="AA55" s="271">
        <v>2055</v>
      </c>
      <c r="AB55" s="271">
        <v>1045</v>
      </c>
    </row>
    <row r="56" spans="1:28" ht="16.5" customHeight="1">
      <c r="A56" s="436" t="s">
        <v>80</v>
      </c>
      <c r="B56" s="271">
        <v>419380</v>
      </c>
      <c r="C56" s="271">
        <v>261946</v>
      </c>
      <c r="D56" s="271">
        <v>249260</v>
      </c>
      <c r="E56" s="271">
        <v>12686</v>
      </c>
      <c r="F56" s="271">
        <v>157434</v>
      </c>
      <c r="G56" s="271">
        <v>704</v>
      </c>
      <c r="H56" s="271">
        <v>695</v>
      </c>
      <c r="I56" s="271">
        <v>9</v>
      </c>
      <c r="J56" s="271">
        <v>72600</v>
      </c>
      <c r="K56" s="271">
        <v>1</v>
      </c>
      <c r="L56" s="271">
        <v>17249</v>
      </c>
      <c r="M56" s="271">
        <v>55350</v>
      </c>
      <c r="N56" s="271">
        <v>175956</v>
      </c>
      <c r="O56" s="271">
        <v>813</v>
      </c>
      <c r="P56" s="271">
        <v>6333</v>
      </c>
      <c r="Q56" s="271">
        <v>18568</v>
      </c>
      <c r="R56" s="271">
        <v>44782</v>
      </c>
      <c r="S56" s="271">
        <v>4599</v>
      </c>
      <c r="T56" s="271">
        <v>7430</v>
      </c>
      <c r="U56" s="271">
        <v>6729</v>
      </c>
      <c r="V56" s="271">
        <v>14439</v>
      </c>
      <c r="W56" s="271">
        <v>7888</v>
      </c>
      <c r="X56" s="271">
        <v>9706</v>
      </c>
      <c r="Y56" s="271">
        <v>32327</v>
      </c>
      <c r="Z56" s="271">
        <v>1220</v>
      </c>
      <c r="AA56" s="271">
        <v>17076</v>
      </c>
      <c r="AB56" s="271">
        <v>4046</v>
      </c>
    </row>
    <row r="57" spans="1:28" ht="16.5" customHeight="1">
      <c r="A57" s="436" t="s">
        <v>81</v>
      </c>
      <c r="B57" s="271">
        <v>51985</v>
      </c>
      <c r="C57" s="271">
        <v>29250</v>
      </c>
      <c r="D57" s="271">
        <v>27530</v>
      </c>
      <c r="E57" s="271">
        <v>1720</v>
      </c>
      <c r="F57" s="271">
        <v>22735</v>
      </c>
      <c r="G57" s="271">
        <v>740</v>
      </c>
      <c r="H57" s="271">
        <v>674</v>
      </c>
      <c r="I57" s="271">
        <v>66</v>
      </c>
      <c r="J57" s="271">
        <v>6864</v>
      </c>
      <c r="K57" s="271">
        <v>1</v>
      </c>
      <c r="L57" s="271">
        <v>2330</v>
      </c>
      <c r="M57" s="271">
        <v>4533</v>
      </c>
      <c r="N57" s="271">
        <v>19926</v>
      </c>
      <c r="O57" s="271">
        <v>148</v>
      </c>
      <c r="P57" s="271">
        <v>346</v>
      </c>
      <c r="Q57" s="271">
        <v>2397</v>
      </c>
      <c r="R57" s="271">
        <v>4694</v>
      </c>
      <c r="S57" s="271">
        <v>375</v>
      </c>
      <c r="T57" s="271">
        <v>501</v>
      </c>
      <c r="U57" s="271">
        <v>645</v>
      </c>
      <c r="V57" s="271">
        <v>1543</v>
      </c>
      <c r="W57" s="271">
        <v>1039</v>
      </c>
      <c r="X57" s="271">
        <v>1113</v>
      </c>
      <c r="Y57" s="271">
        <v>4013</v>
      </c>
      <c r="Z57" s="271">
        <v>180</v>
      </c>
      <c r="AA57" s="271">
        <v>2057</v>
      </c>
      <c r="AB57" s="271">
        <v>875</v>
      </c>
    </row>
    <row r="58" spans="1:28" ht="16.5" customHeight="1">
      <c r="A58" s="436" t="s">
        <v>82</v>
      </c>
      <c r="B58" s="271">
        <v>47774</v>
      </c>
      <c r="C58" s="271">
        <v>29103</v>
      </c>
      <c r="D58" s="271">
        <v>27944</v>
      </c>
      <c r="E58" s="271">
        <v>1159</v>
      </c>
      <c r="F58" s="271">
        <v>18671</v>
      </c>
      <c r="G58" s="271">
        <v>145</v>
      </c>
      <c r="H58" s="271">
        <v>145</v>
      </c>
      <c r="I58" s="271">
        <v>0</v>
      </c>
      <c r="J58" s="271">
        <v>7325</v>
      </c>
      <c r="K58" s="271">
        <v>0</v>
      </c>
      <c r="L58" s="271">
        <v>2513</v>
      </c>
      <c r="M58" s="271">
        <v>4812</v>
      </c>
      <c r="N58" s="271">
        <v>20474</v>
      </c>
      <c r="O58" s="271">
        <v>108</v>
      </c>
      <c r="P58" s="271">
        <v>830</v>
      </c>
      <c r="Q58" s="271">
        <v>2104</v>
      </c>
      <c r="R58" s="271">
        <v>4565</v>
      </c>
      <c r="S58" s="271">
        <v>505</v>
      </c>
      <c r="T58" s="271">
        <v>701</v>
      </c>
      <c r="U58" s="271">
        <v>777</v>
      </c>
      <c r="V58" s="271">
        <v>1596</v>
      </c>
      <c r="W58" s="271">
        <v>919</v>
      </c>
      <c r="X58" s="271">
        <v>1391</v>
      </c>
      <c r="Y58" s="271">
        <v>4063</v>
      </c>
      <c r="Z58" s="271">
        <v>145</v>
      </c>
      <c r="AA58" s="271">
        <v>2014</v>
      </c>
      <c r="AB58" s="271">
        <v>756</v>
      </c>
    </row>
    <row r="59" spans="1:28" ht="14.25" customHeight="1">
      <c r="A59" s="436"/>
      <c r="B59" s="271"/>
      <c r="C59" s="271"/>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row>
    <row r="60" spans="1:28" ht="16.5" customHeight="1">
      <c r="A60" s="436" t="s">
        <v>83</v>
      </c>
      <c r="B60" s="271">
        <v>65202</v>
      </c>
      <c r="C60" s="271">
        <v>37804</v>
      </c>
      <c r="D60" s="271">
        <v>36335</v>
      </c>
      <c r="E60" s="271">
        <v>1469</v>
      </c>
      <c r="F60" s="271">
        <v>27398</v>
      </c>
      <c r="G60" s="271">
        <v>299</v>
      </c>
      <c r="H60" s="271">
        <v>299</v>
      </c>
      <c r="I60" s="271">
        <v>0</v>
      </c>
      <c r="J60" s="271">
        <v>8529</v>
      </c>
      <c r="K60" s="271">
        <v>2</v>
      </c>
      <c r="L60" s="271">
        <v>2455</v>
      </c>
      <c r="M60" s="271">
        <v>6072</v>
      </c>
      <c r="N60" s="271">
        <v>27507</v>
      </c>
      <c r="O60" s="271">
        <v>184</v>
      </c>
      <c r="P60" s="271">
        <v>1086</v>
      </c>
      <c r="Q60" s="271">
        <v>1927</v>
      </c>
      <c r="R60" s="271">
        <v>5910</v>
      </c>
      <c r="S60" s="271">
        <v>777</v>
      </c>
      <c r="T60" s="271">
        <v>876</v>
      </c>
      <c r="U60" s="271">
        <v>1375</v>
      </c>
      <c r="V60" s="271">
        <v>1808</v>
      </c>
      <c r="W60" s="271">
        <v>1285</v>
      </c>
      <c r="X60" s="271">
        <v>2515</v>
      </c>
      <c r="Y60" s="271">
        <v>5829</v>
      </c>
      <c r="Z60" s="271">
        <v>230</v>
      </c>
      <c r="AA60" s="271">
        <v>2325</v>
      </c>
      <c r="AB60" s="271">
        <v>1380</v>
      </c>
    </row>
    <row r="61" spans="1:28" ht="16.5" customHeight="1">
      <c r="A61" s="436" t="s">
        <v>84</v>
      </c>
      <c r="B61" s="271">
        <v>49530</v>
      </c>
      <c r="C61" s="271">
        <v>28627</v>
      </c>
      <c r="D61" s="271">
        <v>27577</v>
      </c>
      <c r="E61" s="271">
        <v>1050</v>
      </c>
      <c r="F61" s="271">
        <v>20903</v>
      </c>
      <c r="G61" s="271">
        <v>252</v>
      </c>
      <c r="H61" s="271">
        <v>252</v>
      </c>
      <c r="I61" s="271">
        <v>0</v>
      </c>
      <c r="J61" s="271">
        <v>5476</v>
      </c>
      <c r="K61" s="271">
        <v>0</v>
      </c>
      <c r="L61" s="271">
        <v>1639</v>
      </c>
      <c r="M61" s="271">
        <v>3837</v>
      </c>
      <c r="N61" s="271">
        <v>21849</v>
      </c>
      <c r="O61" s="271">
        <v>161</v>
      </c>
      <c r="P61" s="271">
        <v>643</v>
      </c>
      <c r="Q61" s="271">
        <v>1367</v>
      </c>
      <c r="R61" s="271">
        <v>4685</v>
      </c>
      <c r="S61" s="271">
        <v>604</v>
      </c>
      <c r="T61" s="271">
        <v>763</v>
      </c>
      <c r="U61" s="271">
        <v>883</v>
      </c>
      <c r="V61" s="271">
        <v>1395</v>
      </c>
      <c r="W61" s="271">
        <v>1010</v>
      </c>
      <c r="X61" s="271">
        <v>2020</v>
      </c>
      <c r="Y61" s="271">
        <v>5385</v>
      </c>
      <c r="Z61" s="271">
        <v>197</v>
      </c>
      <c r="AA61" s="271">
        <v>1645</v>
      </c>
      <c r="AB61" s="271">
        <v>1091</v>
      </c>
    </row>
    <row r="62" spans="1:28" ht="16.5" customHeight="1">
      <c r="A62" s="436" t="s">
        <v>85</v>
      </c>
      <c r="B62" s="271">
        <v>45542</v>
      </c>
      <c r="C62" s="271">
        <v>25309</v>
      </c>
      <c r="D62" s="271">
        <v>24210</v>
      </c>
      <c r="E62" s="271">
        <v>1099</v>
      </c>
      <c r="F62" s="271">
        <v>20233</v>
      </c>
      <c r="G62" s="271">
        <v>355</v>
      </c>
      <c r="H62" s="271">
        <v>246</v>
      </c>
      <c r="I62" s="271">
        <v>109</v>
      </c>
      <c r="J62" s="271">
        <v>5535</v>
      </c>
      <c r="K62" s="274">
        <v>3</v>
      </c>
      <c r="L62" s="271">
        <v>1716</v>
      </c>
      <c r="M62" s="271">
        <v>3816</v>
      </c>
      <c r="N62" s="271">
        <v>18320</v>
      </c>
      <c r="O62" s="271">
        <v>224</v>
      </c>
      <c r="P62" s="271">
        <v>394</v>
      </c>
      <c r="Q62" s="271">
        <v>1887</v>
      </c>
      <c r="R62" s="271">
        <v>3835</v>
      </c>
      <c r="S62" s="271">
        <v>498</v>
      </c>
      <c r="T62" s="271">
        <v>454</v>
      </c>
      <c r="U62" s="271">
        <v>662</v>
      </c>
      <c r="V62" s="271">
        <v>1190</v>
      </c>
      <c r="W62" s="271">
        <v>863</v>
      </c>
      <c r="X62" s="271">
        <v>1315</v>
      </c>
      <c r="Y62" s="271">
        <v>4002</v>
      </c>
      <c r="Z62" s="271">
        <v>183</v>
      </c>
      <c r="AA62" s="271">
        <v>1695</v>
      </c>
      <c r="AB62" s="271">
        <v>1118</v>
      </c>
    </row>
    <row r="63" spans="1:28" ht="14.25" customHeight="1">
      <c r="A63" s="436"/>
      <c r="B63" s="271"/>
      <c r="C63" s="271"/>
      <c r="D63" s="271"/>
      <c r="E63" s="271"/>
      <c r="F63" s="271"/>
      <c r="G63" s="271"/>
      <c r="H63" s="271"/>
      <c r="I63" s="271"/>
      <c r="J63" s="271"/>
      <c r="K63" s="271"/>
      <c r="L63" s="271"/>
      <c r="M63" s="271"/>
      <c r="N63" s="271"/>
      <c r="O63" s="271"/>
      <c r="P63" s="271"/>
      <c r="Q63" s="271"/>
      <c r="R63" s="271"/>
      <c r="S63" s="271"/>
      <c r="T63" s="271"/>
      <c r="U63" s="271"/>
      <c r="V63" s="271"/>
      <c r="W63" s="271"/>
      <c r="X63" s="271"/>
      <c r="Y63" s="271"/>
      <c r="Z63" s="271"/>
      <c r="AA63" s="271"/>
      <c r="AB63" s="271"/>
    </row>
    <row r="64" spans="1:28" ht="16.5" customHeight="1">
      <c r="A64" s="436" t="s">
        <v>86</v>
      </c>
      <c r="B64" s="271">
        <v>26240</v>
      </c>
      <c r="C64" s="271">
        <v>15623</v>
      </c>
      <c r="D64" s="271">
        <v>15063</v>
      </c>
      <c r="E64" s="275">
        <v>560</v>
      </c>
      <c r="F64" s="275">
        <v>10617</v>
      </c>
      <c r="G64" s="271">
        <v>76</v>
      </c>
      <c r="H64" s="271">
        <v>74</v>
      </c>
      <c r="I64" s="271">
        <v>2</v>
      </c>
      <c r="J64" s="271">
        <v>3245</v>
      </c>
      <c r="K64" s="274">
        <v>2</v>
      </c>
      <c r="L64" s="271">
        <v>672</v>
      </c>
      <c r="M64" s="271">
        <v>2571</v>
      </c>
      <c r="N64" s="271">
        <v>11742</v>
      </c>
      <c r="O64" s="271">
        <v>413</v>
      </c>
      <c r="P64" s="271">
        <v>624</v>
      </c>
      <c r="Q64" s="271">
        <v>789</v>
      </c>
      <c r="R64" s="271">
        <v>2371</v>
      </c>
      <c r="S64" s="271">
        <v>440</v>
      </c>
      <c r="T64" s="271">
        <v>351</v>
      </c>
      <c r="U64" s="271">
        <v>757</v>
      </c>
      <c r="V64" s="271">
        <v>661</v>
      </c>
      <c r="W64" s="271">
        <v>459</v>
      </c>
      <c r="X64" s="271">
        <v>979</v>
      </c>
      <c r="Y64" s="271">
        <v>2267</v>
      </c>
      <c r="Z64" s="271">
        <v>66</v>
      </c>
      <c r="AA64" s="271">
        <v>1071</v>
      </c>
      <c r="AB64" s="271">
        <v>494</v>
      </c>
    </row>
    <row r="65" spans="1:28" ht="16.5" customHeight="1">
      <c r="A65" s="436" t="s">
        <v>87</v>
      </c>
      <c r="B65" s="271">
        <v>17053</v>
      </c>
      <c r="C65" s="271">
        <v>8270</v>
      </c>
      <c r="D65" s="271">
        <v>7889</v>
      </c>
      <c r="E65" s="275">
        <v>381</v>
      </c>
      <c r="F65" s="275">
        <v>8783</v>
      </c>
      <c r="G65" s="271">
        <v>186</v>
      </c>
      <c r="H65" s="271">
        <v>186</v>
      </c>
      <c r="I65" s="271">
        <v>0</v>
      </c>
      <c r="J65" s="271">
        <v>1364</v>
      </c>
      <c r="K65" s="271">
        <v>2</v>
      </c>
      <c r="L65" s="271">
        <v>524</v>
      </c>
      <c r="M65" s="271">
        <v>838</v>
      </c>
      <c r="N65" s="271">
        <v>6339</v>
      </c>
      <c r="O65" s="271">
        <v>61</v>
      </c>
      <c r="P65" s="271">
        <v>203</v>
      </c>
      <c r="Q65" s="271">
        <v>468</v>
      </c>
      <c r="R65" s="271">
        <v>1379</v>
      </c>
      <c r="S65" s="271">
        <v>204</v>
      </c>
      <c r="T65" s="271">
        <v>203</v>
      </c>
      <c r="U65" s="271">
        <v>397</v>
      </c>
      <c r="V65" s="271">
        <v>346</v>
      </c>
      <c r="W65" s="271">
        <v>325</v>
      </c>
      <c r="X65" s="271">
        <v>593</v>
      </c>
      <c r="Y65" s="271">
        <v>1308</v>
      </c>
      <c r="Z65" s="271">
        <v>46</v>
      </c>
      <c r="AA65" s="271">
        <v>508</v>
      </c>
      <c r="AB65" s="271">
        <v>298</v>
      </c>
    </row>
    <row r="66" spans="1:28" ht="16.5" customHeight="1">
      <c r="A66" s="436" t="s">
        <v>88</v>
      </c>
      <c r="B66" s="271">
        <v>8346</v>
      </c>
      <c r="C66" s="271">
        <v>4825</v>
      </c>
      <c r="D66" s="271">
        <v>4628</v>
      </c>
      <c r="E66" s="275">
        <v>197</v>
      </c>
      <c r="F66" s="275">
        <v>3521</v>
      </c>
      <c r="G66" s="271">
        <v>525</v>
      </c>
      <c r="H66" s="271">
        <v>525</v>
      </c>
      <c r="I66" s="271">
        <v>0</v>
      </c>
      <c r="J66" s="271">
        <v>991</v>
      </c>
      <c r="K66" s="271">
        <v>0</v>
      </c>
      <c r="L66" s="271">
        <v>334</v>
      </c>
      <c r="M66" s="271">
        <v>657</v>
      </c>
      <c r="N66" s="271">
        <v>3112</v>
      </c>
      <c r="O66" s="271">
        <v>18</v>
      </c>
      <c r="P66" s="271">
        <v>37</v>
      </c>
      <c r="Q66" s="271">
        <v>324</v>
      </c>
      <c r="R66" s="271">
        <v>600</v>
      </c>
      <c r="S66" s="271">
        <v>53</v>
      </c>
      <c r="T66" s="271">
        <v>49</v>
      </c>
      <c r="U66" s="271">
        <v>83</v>
      </c>
      <c r="V66" s="271">
        <v>253</v>
      </c>
      <c r="W66" s="271">
        <v>175</v>
      </c>
      <c r="X66" s="271">
        <v>202</v>
      </c>
      <c r="Y66" s="271">
        <v>719</v>
      </c>
      <c r="Z66" s="271">
        <v>65</v>
      </c>
      <c r="AA66" s="271">
        <v>355</v>
      </c>
      <c r="AB66" s="271">
        <v>179</v>
      </c>
    </row>
    <row r="67" spans="1:28" ht="16.5" customHeight="1">
      <c r="A67" s="436" t="s">
        <v>89</v>
      </c>
      <c r="B67" s="271">
        <v>14569</v>
      </c>
      <c r="C67" s="271">
        <v>8566</v>
      </c>
      <c r="D67" s="271">
        <v>7975</v>
      </c>
      <c r="E67" s="275">
        <v>591</v>
      </c>
      <c r="F67" s="275">
        <v>6003</v>
      </c>
      <c r="G67" s="271">
        <v>48</v>
      </c>
      <c r="H67" s="271">
        <v>29</v>
      </c>
      <c r="I67" s="271">
        <v>19</v>
      </c>
      <c r="J67" s="271">
        <v>2125</v>
      </c>
      <c r="K67" s="271">
        <v>0</v>
      </c>
      <c r="L67" s="271">
        <v>621</v>
      </c>
      <c r="M67" s="271">
        <v>1504</v>
      </c>
      <c r="N67" s="271">
        <v>5802</v>
      </c>
      <c r="O67" s="271">
        <v>25</v>
      </c>
      <c r="P67" s="271">
        <v>129</v>
      </c>
      <c r="Q67" s="271">
        <v>978</v>
      </c>
      <c r="R67" s="271">
        <v>1378</v>
      </c>
      <c r="S67" s="271">
        <v>138</v>
      </c>
      <c r="T67" s="271">
        <v>192</v>
      </c>
      <c r="U67" s="271">
        <v>195</v>
      </c>
      <c r="V67" s="271">
        <v>336</v>
      </c>
      <c r="W67" s="271">
        <v>281</v>
      </c>
      <c r="X67" s="271">
        <v>279</v>
      </c>
      <c r="Y67" s="271">
        <v>1072</v>
      </c>
      <c r="Z67" s="271">
        <v>50</v>
      </c>
      <c r="AA67" s="271">
        <v>535</v>
      </c>
      <c r="AB67" s="271">
        <v>214</v>
      </c>
    </row>
    <row r="68" spans="1:28" ht="16.5" customHeight="1">
      <c r="A68" s="436" t="s">
        <v>90</v>
      </c>
      <c r="B68" s="271">
        <v>37243</v>
      </c>
      <c r="C68" s="271">
        <v>21207</v>
      </c>
      <c r="D68" s="271">
        <v>20366</v>
      </c>
      <c r="E68" s="275">
        <v>841</v>
      </c>
      <c r="F68" s="275">
        <v>16036</v>
      </c>
      <c r="G68" s="271">
        <v>276</v>
      </c>
      <c r="H68" s="271">
        <v>272</v>
      </c>
      <c r="I68" s="271">
        <v>4</v>
      </c>
      <c r="J68" s="271">
        <v>4483</v>
      </c>
      <c r="K68" s="271">
        <v>0</v>
      </c>
      <c r="L68" s="271">
        <v>1427</v>
      </c>
      <c r="M68" s="271">
        <v>3056</v>
      </c>
      <c r="N68" s="271">
        <v>15607</v>
      </c>
      <c r="O68" s="271">
        <v>146</v>
      </c>
      <c r="P68" s="271">
        <v>332</v>
      </c>
      <c r="Q68" s="271">
        <v>1513</v>
      </c>
      <c r="R68" s="271">
        <v>3165</v>
      </c>
      <c r="S68" s="271">
        <v>403</v>
      </c>
      <c r="T68" s="271">
        <v>409</v>
      </c>
      <c r="U68" s="271">
        <v>561</v>
      </c>
      <c r="V68" s="271">
        <v>1162</v>
      </c>
      <c r="W68" s="271">
        <v>741</v>
      </c>
      <c r="X68" s="271">
        <v>1308</v>
      </c>
      <c r="Y68" s="271">
        <v>3602</v>
      </c>
      <c r="Z68" s="271">
        <v>149</v>
      </c>
      <c r="AA68" s="271">
        <v>1208</v>
      </c>
      <c r="AB68" s="271">
        <v>908</v>
      </c>
    </row>
    <row r="69" spans="1:28" ht="14.25" customHeight="1">
      <c r="A69" s="436"/>
      <c r="B69" s="271"/>
      <c r="C69" s="271"/>
      <c r="D69" s="271"/>
      <c r="E69" s="271"/>
      <c r="F69" s="271"/>
      <c r="G69" s="271"/>
      <c r="H69" s="271"/>
      <c r="I69" s="271"/>
      <c r="J69" s="271"/>
      <c r="K69" s="271"/>
      <c r="L69" s="271"/>
      <c r="M69" s="271"/>
      <c r="N69" s="271"/>
      <c r="O69" s="271"/>
      <c r="P69" s="271"/>
      <c r="Q69" s="271"/>
      <c r="R69" s="271"/>
      <c r="S69" s="271"/>
      <c r="T69" s="271"/>
      <c r="U69" s="271"/>
      <c r="V69" s="271"/>
      <c r="W69" s="271"/>
      <c r="X69" s="271"/>
      <c r="Y69" s="271"/>
      <c r="Z69" s="271"/>
      <c r="AA69" s="271"/>
      <c r="AB69" s="271"/>
    </row>
    <row r="70" spans="1:28" ht="16.5" customHeight="1">
      <c r="A70" s="436" t="s">
        <v>92</v>
      </c>
      <c r="B70" s="271">
        <v>7198</v>
      </c>
      <c r="C70" s="271">
        <v>4528</v>
      </c>
      <c r="D70" s="271">
        <v>4388</v>
      </c>
      <c r="E70" s="271">
        <v>140</v>
      </c>
      <c r="F70" s="271">
        <v>2670</v>
      </c>
      <c r="G70" s="271">
        <v>59</v>
      </c>
      <c r="H70" s="271">
        <v>45</v>
      </c>
      <c r="I70" s="271">
        <v>14</v>
      </c>
      <c r="J70" s="271">
        <v>736</v>
      </c>
      <c r="K70" s="271">
        <v>0</v>
      </c>
      <c r="L70" s="271">
        <v>211</v>
      </c>
      <c r="M70" s="271">
        <v>525</v>
      </c>
      <c r="N70" s="271">
        <v>3593</v>
      </c>
      <c r="O70" s="271">
        <v>22</v>
      </c>
      <c r="P70" s="271">
        <v>53</v>
      </c>
      <c r="Q70" s="271">
        <v>453</v>
      </c>
      <c r="R70" s="271">
        <v>582</v>
      </c>
      <c r="S70" s="271">
        <v>57</v>
      </c>
      <c r="T70" s="271">
        <v>62</v>
      </c>
      <c r="U70" s="271">
        <v>62</v>
      </c>
      <c r="V70" s="271">
        <v>219</v>
      </c>
      <c r="W70" s="271">
        <v>105</v>
      </c>
      <c r="X70" s="271">
        <v>209</v>
      </c>
      <c r="Y70" s="271">
        <v>506</v>
      </c>
      <c r="Z70" s="271">
        <v>15</v>
      </c>
      <c r="AA70" s="271">
        <v>337</v>
      </c>
      <c r="AB70" s="271">
        <v>911</v>
      </c>
    </row>
    <row r="71" spans="1:28" ht="16.5" customHeight="1">
      <c r="A71" s="436" t="s">
        <v>110</v>
      </c>
      <c r="B71" s="271">
        <v>13370</v>
      </c>
      <c r="C71" s="271">
        <v>6708</v>
      </c>
      <c r="D71" s="271">
        <v>6381</v>
      </c>
      <c r="E71" s="271">
        <v>327</v>
      </c>
      <c r="F71" s="271">
        <v>6662</v>
      </c>
      <c r="G71" s="271">
        <v>152</v>
      </c>
      <c r="H71" s="271">
        <v>61</v>
      </c>
      <c r="I71" s="271">
        <v>91</v>
      </c>
      <c r="J71" s="271">
        <v>1311</v>
      </c>
      <c r="K71" s="271">
        <v>0</v>
      </c>
      <c r="L71" s="271">
        <v>493</v>
      </c>
      <c r="M71" s="271">
        <v>818</v>
      </c>
      <c r="N71" s="271">
        <v>4918</v>
      </c>
      <c r="O71" s="271">
        <v>69</v>
      </c>
      <c r="P71" s="271">
        <v>110</v>
      </c>
      <c r="Q71" s="271">
        <v>465</v>
      </c>
      <c r="R71" s="271">
        <v>1081</v>
      </c>
      <c r="S71" s="271">
        <v>119</v>
      </c>
      <c r="T71" s="271">
        <v>94</v>
      </c>
      <c r="U71" s="271">
        <v>188</v>
      </c>
      <c r="V71" s="271">
        <v>323</v>
      </c>
      <c r="W71" s="271">
        <v>293</v>
      </c>
      <c r="X71" s="271">
        <v>326</v>
      </c>
      <c r="Y71" s="271">
        <v>980</v>
      </c>
      <c r="Z71" s="271">
        <v>56</v>
      </c>
      <c r="AA71" s="271">
        <v>495</v>
      </c>
      <c r="AB71" s="271">
        <v>319</v>
      </c>
    </row>
    <row r="72" spans="1:28" ht="16.5" customHeight="1">
      <c r="A72" s="436" t="s">
        <v>94</v>
      </c>
      <c r="B72" s="271">
        <v>11320</v>
      </c>
      <c r="C72" s="271">
        <v>6722</v>
      </c>
      <c r="D72" s="271">
        <v>6473</v>
      </c>
      <c r="E72" s="271">
        <v>249</v>
      </c>
      <c r="F72" s="271">
        <v>4598</v>
      </c>
      <c r="G72" s="271">
        <v>224</v>
      </c>
      <c r="H72" s="271">
        <v>224</v>
      </c>
      <c r="I72" s="271">
        <v>0</v>
      </c>
      <c r="J72" s="271">
        <v>1734</v>
      </c>
      <c r="K72" s="271">
        <v>0</v>
      </c>
      <c r="L72" s="271">
        <v>525</v>
      </c>
      <c r="M72" s="271">
        <v>1209</v>
      </c>
      <c r="N72" s="271">
        <v>4515</v>
      </c>
      <c r="O72" s="271">
        <v>26</v>
      </c>
      <c r="P72" s="271">
        <v>94</v>
      </c>
      <c r="Q72" s="271">
        <v>400</v>
      </c>
      <c r="R72" s="271">
        <v>969</v>
      </c>
      <c r="S72" s="271">
        <v>79</v>
      </c>
      <c r="T72" s="271">
        <v>139</v>
      </c>
      <c r="U72" s="271">
        <v>169</v>
      </c>
      <c r="V72" s="271">
        <v>293</v>
      </c>
      <c r="W72" s="271">
        <v>205</v>
      </c>
      <c r="X72" s="271">
        <v>394</v>
      </c>
      <c r="Y72" s="271">
        <v>1060</v>
      </c>
      <c r="Z72" s="271">
        <v>58</v>
      </c>
      <c r="AA72" s="271">
        <v>340</v>
      </c>
      <c r="AB72" s="271">
        <v>289</v>
      </c>
    </row>
    <row r="73" spans="1:28" ht="16.5" customHeight="1">
      <c r="A73" s="436" t="s">
        <v>95</v>
      </c>
      <c r="B73" s="271">
        <v>13516</v>
      </c>
      <c r="C73" s="271">
        <v>7833</v>
      </c>
      <c r="D73" s="271">
        <v>7569</v>
      </c>
      <c r="E73" s="271">
        <v>264</v>
      </c>
      <c r="F73" s="271">
        <v>5683</v>
      </c>
      <c r="G73" s="271">
        <v>368</v>
      </c>
      <c r="H73" s="271">
        <v>368</v>
      </c>
      <c r="I73" s="271">
        <v>0</v>
      </c>
      <c r="J73" s="271">
        <v>2089</v>
      </c>
      <c r="K73" s="271">
        <v>0</v>
      </c>
      <c r="L73" s="271">
        <v>673</v>
      </c>
      <c r="M73" s="271">
        <v>1416</v>
      </c>
      <c r="N73" s="271">
        <v>5112</v>
      </c>
      <c r="O73" s="271">
        <v>18</v>
      </c>
      <c r="P73" s="271">
        <v>95</v>
      </c>
      <c r="Q73" s="271">
        <v>454</v>
      </c>
      <c r="R73" s="271">
        <v>1231</v>
      </c>
      <c r="S73" s="271">
        <v>128</v>
      </c>
      <c r="T73" s="271">
        <v>99</v>
      </c>
      <c r="U73" s="271">
        <v>202</v>
      </c>
      <c r="V73" s="271">
        <v>345</v>
      </c>
      <c r="W73" s="271">
        <v>259</v>
      </c>
      <c r="X73" s="271">
        <v>436</v>
      </c>
      <c r="Y73" s="271">
        <v>1131</v>
      </c>
      <c r="Z73" s="271">
        <v>53</v>
      </c>
      <c r="AA73" s="271">
        <v>417</v>
      </c>
      <c r="AB73" s="271">
        <v>244</v>
      </c>
    </row>
    <row r="74" spans="1:28" ht="16.5" customHeight="1">
      <c r="A74" s="436" t="s">
        <v>96</v>
      </c>
      <c r="B74" s="271">
        <v>4490</v>
      </c>
      <c r="C74" s="271">
        <v>2214</v>
      </c>
      <c r="D74" s="271">
        <v>2133</v>
      </c>
      <c r="E74" s="271">
        <v>81</v>
      </c>
      <c r="F74" s="271">
        <v>2276</v>
      </c>
      <c r="G74" s="271">
        <v>165</v>
      </c>
      <c r="H74" s="271">
        <v>165</v>
      </c>
      <c r="I74" s="271">
        <v>0</v>
      </c>
      <c r="J74" s="271">
        <v>535</v>
      </c>
      <c r="K74" s="271">
        <v>0</v>
      </c>
      <c r="L74" s="271">
        <v>141</v>
      </c>
      <c r="M74" s="271">
        <v>394</v>
      </c>
      <c r="N74" s="271">
        <v>1433</v>
      </c>
      <c r="O74" s="271">
        <v>12</v>
      </c>
      <c r="P74" s="271">
        <v>26</v>
      </c>
      <c r="Q74" s="271">
        <v>139</v>
      </c>
      <c r="R74" s="271">
        <v>286</v>
      </c>
      <c r="S74" s="271">
        <v>30</v>
      </c>
      <c r="T74" s="271">
        <v>34</v>
      </c>
      <c r="U74" s="271">
        <v>40</v>
      </c>
      <c r="V74" s="271">
        <v>92</v>
      </c>
      <c r="W74" s="271">
        <v>58</v>
      </c>
      <c r="X74" s="271">
        <v>117</v>
      </c>
      <c r="Y74" s="271">
        <v>357</v>
      </c>
      <c r="Z74" s="271">
        <v>20</v>
      </c>
      <c r="AA74" s="271">
        <v>135</v>
      </c>
      <c r="AB74" s="271">
        <v>87</v>
      </c>
    </row>
    <row r="75" spans="1:28" ht="6" customHeight="1">
      <c r="A75" s="580"/>
      <c r="B75" s="581"/>
      <c r="C75" s="581"/>
      <c r="D75" s="581"/>
      <c r="E75" s="581"/>
      <c r="F75" s="581"/>
      <c r="G75" s="581"/>
      <c r="H75" s="581"/>
      <c r="I75" s="581"/>
      <c r="J75" s="581"/>
      <c r="K75" s="581"/>
      <c r="L75" s="581"/>
      <c r="M75" s="581"/>
      <c r="N75" s="581"/>
      <c r="O75" s="581"/>
      <c r="P75" s="581"/>
      <c r="Q75" s="581"/>
      <c r="R75" s="581"/>
      <c r="S75" s="581"/>
      <c r="T75" s="581"/>
      <c r="U75" s="581"/>
      <c r="V75" s="581"/>
      <c r="W75" s="581"/>
      <c r="X75" s="581"/>
      <c r="Y75" s="581"/>
      <c r="Z75" s="581"/>
      <c r="AA75" s="581"/>
      <c r="AB75" s="581"/>
    </row>
    <row r="76" spans="1:28" ht="15" customHeight="1">
      <c r="A76" s="582" t="s">
        <v>670</v>
      </c>
      <c r="B76" s="583"/>
      <c r="C76" s="583"/>
      <c r="D76" s="583"/>
      <c r="E76" s="583"/>
      <c r="F76" s="583"/>
      <c r="G76" s="583"/>
      <c r="H76" s="583"/>
      <c r="I76" s="583"/>
      <c r="J76" s="583"/>
      <c r="K76" s="583"/>
      <c r="L76" s="583"/>
      <c r="M76" s="583"/>
      <c r="N76" s="583"/>
      <c r="O76" s="583"/>
      <c r="P76" s="583"/>
      <c r="Q76" s="583"/>
      <c r="R76" s="583"/>
      <c r="S76" s="583"/>
      <c r="T76" s="583"/>
      <c r="U76" s="583"/>
      <c r="V76" s="583"/>
      <c r="W76" s="583"/>
      <c r="X76" s="583"/>
      <c r="Y76" s="583"/>
      <c r="Z76" s="583"/>
      <c r="AA76" s="583"/>
      <c r="AB76" s="583"/>
    </row>
  </sheetData>
  <mergeCells count="35">
    <mergeCell ref="H2:U2"/>
    <mergeCell ref="A5:A9"/>
    <mergeCell ref="B5:B9"/>
    <mergeCell ref="C5:F5"/>
    <mergeCell ref="G5:AB5"/>
    <mergeCell ref="C6:E6"/>
    <mergeCell ref="F6:F9"/>
    <mergeCell ref="N7:N9"/>
    <mergeCell ref="O7:O9"/>
    <mergeCell ref="P7:P9"/>
    <mergeCell ref="Q7:Q9"/>
    <mergeCell ref="R7:R9"/>
    <mergeCell ref="S7:S9"/>
    <mergeCell ref="X7:X9"/>
    <mergeCell ref="Y7:Y9"/>
    <mergeCell ref="Z7:Z9"/>
    <mergeCell ref="G6:I6"/>
    <mergeCell ref="J6:M6"/>
    <mergeCell ref="N6:AB6"/>
    <mergeCell ref="I7:I9"/>
    <mergeCell ref="T7:T9"/>
    <mergeCell ref="U7:U9"/>
    <mergeCell ref="V7:V9"/>
    <mergeCell ref="AA7:AA9"/>
    <mergeCell ref="AB7:AB9"/>
    <mergeCell ref="J7:J9"/>
    <mergeCell ref="K7:K9"/>
    <mergeCell ref="W7:W9"/>
    <mergeCell ref="L7:L9"/>
    <mergeCell ref="M7:M9"/>
    <mergeCell ref="C7:C9"/>
    <mergeCell ref="D7:D9"/>
    <mergeCell ref="E7:E9"/>
    <mergeCell ref="G7:G9"/>
    <mergeCell ref="H7:H9"/>
  </mergeCells>
  <phoneticPr fontId="1"/>
  <hyperlinks>
    <hyperlink ref="A76" r:id="rId1" display="  資料    総務省統計局「国勢調査結果」" xr:uid="{E36FFD0D-67D2-4374-979C-BA154B35DB75}"/>
  </hyperlinks>
  <printOptions gridLinesSet="0"/>
  <pageMargins left="0.59055118110236227" right="0.59055118110236227" top="0.59055118110236227" bottom="0.19685039370078741" header="0.39370078740157483" footer="0"/>
  <pageSetup paperSize="9" scale="63" firstPageNumber="46" fitToWidth="0" fitToHeight="0" pageOrder="overThenDown" orientation="portrait" r:id="rId2"/>
  <headerFooter differentOddEven="1" scaleWithDoc="0">
    <oddHeader>&amp;L&amp;"ＭＳ ゴシック,標準"&amp;8&amp;P      第 ３ 章  人    口</oddHeader>
    <evenHeader>&amp;R      &amp;"ＭＳ ゴシック,標準"&amp;8第 ３ 章  人    口      &amp;P</evenHeader>
  </headerFooter>
  <colBreaks count="1" manualBreakCount="1">
    <brk id="14" max="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5A794-7ED4-4C95-8413-B6771A8B85ED}">
  <dimension ref="A1:O30"/>
  <sheetViews>
    <sheetView showGridLines="0" view="pageBreakPreview" zoomScale="75" zoomScaleNormal="75" zoomScaleSheetLayoutView="75" workbookViewId="0"/>
  </sheetViews>
  <sheetFormatPr defaultColWidth="9" defaultRowHeight="13.2"/>
  <cols>
    <col min="1" max="1" width="15.88671875" style="920" customWidth="1"/>
    <col min="2" max="2" width="0.44140625" style="920" customWidth="1"/>
    <col min="3" max="12" width="11.44140625" style="920" customWidth="1"/>
    <col min="13" max="13" width="11.6640625" style="920" bestFit="1" customWidth="1"/>
    <col min="14" max="16384" width="9" style="920"/>
  </cols>
  <sheetData>
    <row r="1" spans="1:15" ht="21.75" customHeight="1"/>
    <row r="2" spans="1:15" ht="21.75" customHeight="1">
      <c r="A2" s="921" t="s">
        <v>862</v>
      </c>
      <c r="B2" s="922"/>
      <c r="C2" s="923"/>
      <c r="D2" s="924"/>
      <c r="E2" s="1266" t="s">
        <v>863</v>
      </c>
      <c r="F2" s="1266"/>
      <c r="G2" s="1266"/>
      <c r="H2" s="1266"/>
      <c r="I2" s="1266"/>
      <c r="J2" s="1266"/>
      <c r="K2" s="1266"/>
      <c r="L2" s="923"/>
      <c r="M2" s="923"/>
    </row>
    <row r="3" spans="1:15" ht="24" customHeight="1">
      <c r="M3" s="923"/>
      <c r="O3" s="925"/>
    </row>
    <row r="4" spans="1:15" s="926" customFormat="1" ht="15" customHeight="1" thickBot="1">
      <c r="A4" s="1267" t="s">
        <v>205</v>
      </c>
      <c r="B4" s="1267"/>
      <c r="C4" s="1267"/>
      <c r="D4" s="1267"/>
      <c r="E4" s="1267"/>
      <c r="F4" s="1267"/>
      <c r="G4" s="1267"/>
      <c r="H4" s="1267"/>
      <c r="I4" s="926" t="s">
        <v>200</v>
      </c>
      <c r="J4" s="926" t="s">
        <v>200</v>
      </c>
      <c r="L4" s="927" t="s">
        <v>864</v>
      </c>
    </row>
    <row r="5" spans="1:15" s="928" customFormat="1" ht="32.25" customHeight="1">
      <c r="A5" s="1268" t="s">
        <v>865</v>
      </c>
      <c r="B5" s="1269"/>
      <c r="C5" s="1272" t="s">
        <v>15</v>
      </c>
      <c r="D5" s="1273"/>
      <c r="E5" s="1273"/>
      <c r="F5" s="1273"/>
      <c r="G5" s="1274"/>
      <c r="H5" s="1272" t="s">
        <v>16</v>
      </c>
      <c r="I5" s="1273"/>
      <c r="J5" s="1273"/>
      <c r="K5" s="1273"/>
      <c r="L5" s="1273"/>
    </row>
    <row r="6" spans="1:15" s="930" customFormat="1" ht="27" customHeight="1">
      <c r="A6" s="1270"/>
      <c r="B6" s="1271"/>
      <c r="C6" s="929" t="s">
        <v>133</v>
      </c>
      <c r="D6" s="929" t="s">
        <v>866</v>
      </c>
      <c r="E6" s="929" t="s">
        <v>867</v>
      </c>
      <c r="F6" s="929" t="s">
        <v>868</v>
      </c>
      <c r="G6" s="929" t="s">
        <v>869</v>
      </c>
      <c r="H6" s="929" t="s">
        <v>133</v>
      </c>
      <c r="I6" s="929" t="s">
        <v>866</v>
      </c>
      <c r="J6" s="929" t="s">
        <v>867</v>
      </c>
      <c r="K6" s="929" t="s">
        <v>868</v>
      </c>
      <c r="L6" s="929" t="s">
        <v>869</v>
      </c>
    </row>
    <row r="7" spans="1:15" s="931" customFormat="1" ht="15.75" customHeight="1">
      <c r="B7" s="932"/>
      <c r="C7" s="933" t="s">
        <v>18</v>
      </c>
      <c r="D7" s="933"/>
      <c r="E7" s="933"/>
      <c r="F7" s="933"/>
      <c r="G7" s="933"/>
      <c r="H7" s="933"/>
      <c r="I7" s="933"/>
      <c r="J7" s="933"/>
      <c r="K7" s="933"/>
      <c r="L7" s="933"/>
    </row>
    <row r="8" spans="1:15" ht="20.25" customHeight="1">
      <c r="A8" s="934" t="s">
        <v>696</v>
      </c>
      <c r="B8" s="935"/>
      <c r="C8" s="936">
        <v>3694928</v>
      </c>
      <c r="D8" s="936">
        <v>1280568</v>
      </c>
      <c r="E8" s="936">
        <v>2101787</v>
      </c>
      <c r="F8" s="936">
        <v>120706</v>
      </c>
      <c r="G8" s="936">
        <v>191867</v>
      </c>
      <c r="H8" s="936">
        <v>4047104</v>
      </c>
      <c r="I8" s="936">
        <v>1092981</v>
      </c>
      <c r="J8" s="936">
        <v>2118754</v>
      </c>
      <c r="K8" s="936">
        <v>537562</v>
      </c>
      <c r="L8" s="936">
        <v>297807</v>
      </c>
    </row>
    <row r="9" spans="1:15" ht="20.25" customHeight="1">
      <c r="A9" s="937"/>
      <c r="B9" s="935"/>
      <c r="C9" s="938"/>
      <c r="D9" s="938"/>
      <c r="E9" s="938"/>
      <c r="F9" s="938"/>
      <c r="G9" s="938"/>
      <c r="H9" s="938"/>
      <c r="I9" s="938"/>
      <c r="J9" s="938"/>
      <c r="K9" s="938"/>
      <c r="L9" s="938"/>
    </row>
    <row r="10" spans="1:15" s="942" customFormat="1" ht="20.25" customHeight="1">
      <c r="A10" s="939" t="s">
        <v>196</v>
      </c>
      <c r="B10" s="940"/>
      <c r="C10" s="941">
        <v>3708012</v>
      </c>
      <c r="D10" s="941">
        <v>1338314</v>
      </c>
      <c r="E10" s="941">
        <v>2046173</v>
      </c>
      <c r="F10" s="941">
        <v>123282</v>
      </c>
      <c r="G10" s="941">
        <v>200243</v>
      </c>
      <c r="H10" s="941">
        <v>4097298</v>
      </c>
      <c r="I10" s="941">
        <v>1143342</v>
      </c>
      <c r="J10" s="941">
        <v>2086093</v>
      </c>
      <c r="K10" s="941">
        <v>555201</v>
      </c>
      <c r="L10" s="941">
        <v>312662</v>
      </c>
    </row>
    <row r="11" spans="1:15" ht="20.25" customHeight="1">
      <c r="A11" s="937"/>
      <c r="B11" s="935"/>
      <c r="C11" s="938"/>
      <c r="D11" s="938"/>
      <c r="E11" s="938"/>
      <c r="F11" s="938"/>
      <c r="G11" s="938"/>
      <c r="H11" s="938"/>
      <c r="I11" s="938"/>
      <c r="J11" s="938"/>
      <c r="K11" s="938"/>
      <c r="L11" s="938"/>
    </row>
    <row r="12" spans="1:15" ht="20.25" customHeight="1">
      <c r="A12" s="943" t="s">
        <v>870</v>
      </c>
      <c r="B12" s="944"/>
      <c r="C12" s="938">
        <v>206103</v>
      </c>
      <c r="D12" s="938">
        <v>205442</v>
      </c>
      <c r="E12" s="938">
        <v>555</v>
      </c>
      <c r="F12" s="938">
        <v>29</v>
      </c>
      <c r="G12" s="938">
        <v>77</v>
      </c>
      <c r="H12" s="938">
        <v>199210</v>
      </c>
      <c r="I12" s="938">
        <v>198233</v>
      </c>
      <c r="J12" s="938">
        <v>846</v>
      </c>
      <c r="K12" s="938">
        <v>39</v>
      </c>
      <c r="L12" s="938">
        <v>92</v>
      </c>
    </row>
    <row r="13" spans="1:15" ht="20.25" customHeight="1">
      <c r="A13" s="943" t="s">
        <v>871</v>
      </c>
      <c r="B13" s="944"/>
      <c r="C13" s="938">
        <v>244198</v>
      </c>
      <c r="D13" s="938">
        <v>233565</v>
      </c>
      <c r="E13" s="938">
        <v>10049</v>
      </c>
      <c r="F13" s="938">
        <v>62</v>
      </c>
      <c r="G13" s="938">
        <v>522</v>
      </c>
      <c r="H13" s="938">
        <v>247073</v>
      </c>
      <c r="I13" s="938">
        <v>230463</v>
      </c>
      <c r="J13" s="938">
        <v>15602</v>
      </c>
      <c r="K13" s="938">
        <v>102</v>
      </c>
      <c r="L13" s="938">
        <v>906</v>
      </c>
    </row>
    <row r="14" spans="1:15" ht="20.25" customHeight="1">
      <c r="A14" s="943" t="s">
        <v>872</v>
      </c>
      <c r="B14" s="944"/>
      <c r="C14" s="938">
        <v>239604</v>
      </c>
      <c r="D14" s="938">
        <v>182412</v>
      </c>
      <c r="E14" s="938">
        <v>55133</v>
      </c>
      <c r="F14" s="938">
        <v>80</v>
      </c>
      <c r="G14" s="938">
        <v>1979</v>
      </c>
      <c r="H14" s="938">
        <v>244264</v>
      </c>
      <c r="I14" s="938">
        <v>166667</v>
      </c>
      <c r="J14" s="938">
        <v>73693</v>
      </c>
      <c r="K14" s="938">
        <v>142</v>
      </c>
      <c r="L14" s="938">
        <v>3762</v>
      </c>
    </row>
    <row r="15" spans="1:15" ht="20.25" customHeight="1">
      <c r="A15" s="943" t="s">
        <v>873</v>
      </c>
      <c r="B15" s="944"/>
      <c r="C15" s="938">
        <v>240520</v>
      </c>
      <c r="D15" s="938">
        <v>123414</v>
      </c>
      <c r="E15" s="938">
        <v>112022</v>
      </c>
      <c r="F15" s="938">
        <v>114</v>
      </c>
      <c r="G15" s="938">
        <v>4970</v>
      </c>
      <c r="H15" s="938">
        <v>243464</v>
      </c>
      <c r="I15" s="938">
        <v>101645</v>
      </c>
      <c r="J15" s="938">
        <v>133182</v>
      </c>
      <c r="K15" s="938">
        <v>223</v>
      </c>
      <c r="L15" s="938">
        <v>8414</v>
      </c>
    </row>
    <row r="16" spans="1:15" ht="20.25" customHeight="1">
      <c r="A16" s="943" t="s">
        <v>874</v>
      </c>
      <c r="B16" s="944"/>
      <c r="C16" s="938">
        <v>255193</v>
      </c>
      <c r="D16" s="938">
        <v>98271</v>
      </c>
      <c r="E16" s="938">
        <v>148482</v>
      </c>
      <c r="F16" s="938">
        <v>263</v>
      </c>
      <c r="G16" s="938">
        <v>8177</v>
      </c>
      <c r="H16" s="938">
        <v>259660</v>
      </c>
      <c r="I16" s="938">
        <v>76245</v>
      </c>
      <c r="J16" s="938">
        <v>169511</v>
      </c>
      <c r="K16" s="938">
        <v>533</v>
      </c>
      <c r="L16" s="938">
        <v>13371</v>
      </c>
    </row>
    <row r="17" spans="1:12" ht="20.25" customHeight="1">
      <c r="A17" s="937"/>
      <c r="B17" s="935"/>
      <c r="C17" s="938"/>
      <c r="D17" s="938"/>
      <c r="E17" s="938"/>
      <c r="F17" s="938"/>
      <c r="G17" s="938"/>
      <c r="H17" s="938"/>
      <c r="I17" s="938"/>
      <c r="J17" s="938"/>
      <c r="K17" s="938"/>
      <c r="L17" s="938"/>
    </row>
    <row r="18" spans="1:12" ht="20.25" customHeight="1">
      <c r="A18" s="943" t="s">
        <v>875</v>
      </c>
      <c r="B18" s="944"/>
      <c r="C18" s="938">
        <v>288806</v>
      </c>
      <c r="D18" s="938">
        <v>94175</v>
      </c>
      <c r="E18" s="938">
        <v>181120</v>
      </c>
      <c r="F18" s="938">
        <v>518</v>
      </c>
      <c r="G18" s="938">
        <v>12993</v>
      </c>
      <c r="H18" s="938">
        <v>297172</v>
      </c>
      <c r="I18" s="938">
        <v>72684</v>
      </c>
      <c r="J18" s="938">
        <v>201989</v>
      </c>
      <c r="K18" s="938">
        <v>1297</v>
      </c>
      <c r="L18" s="938">
        <v>21202</v>
      </c>
    </row>
    <row r="19" spans="1:12" ht="20.25" customHeight="1">
      <c r="A19" s="943" t="s">
        <v>876</v>
      </c>
      <c r="B19" s="944"/>
      <c r="C19" s="938">
        <v>361220</v>
      </c>
      <c r="D19" s="938">
        <v>110988</v>
      </c>
      <c r="E19" s="938">
        <v>227441</v>
      </c>
      <c r="F19" s="938">
        <v>1236</v>
      </c>
      <c r="G19" s="938">
        <v>21555</v>
      </c>
      <c r="H19" s="938">
        <v>368344</v>
      </c>
      <c r="I19" s="938">
        <v>80910</v>
      </c>
      <c r="J19" s="938">
        <v>247466</v>
      </c>
      <c r="K19" s="938">
        <v>3455</v>
      </c>
      <c r="L19" s="938">
        <v>36513</v>
      </c>
    </row>
    <row r="20" spans="1:12" ht="20.25" customHeight="1">
      <c r="A20" s="943" t="s">
        <v>877</v>
      </c>
      <c r="B20" s="944"/>
      <c r="C20" s="938">
        <v>322579</v>
      </c>
      <c r="D20" s="938">
        <v>87986</v>
      </c>
      <c r="E20" s="938">
        <v>207245</v>
      </c>
      <c r="F20" s="938">
        <v>2097</v>
      </c>
      <c r="G20" s="938">
        <v>25251</v>
      </c>
      <c r="H20" s="938">
        <v>328801</v>
      </c>
      <c r="I20" s="938">
        <v>63231</v>
      </c>
      <c r="J20" s="938">
        <v>217598</v>
      </c>
      <c r="K20" s="938">
        <v>6032</v>
      </c>
      <c r="L20" s="938">
        <v>41940</v>
      </c>
    </row>
    <row r="21" spans="1:12" ht="20.25" customHeight="1">
      <c r="A21" s="943" t="s">
        <v>878</v>
      </c>
      <c r="B21" s="944"/>
      <c r="C21" s="938">
        <v>273789</v>
      </c>
      <c r="D21" s="938">
        <v>61104</v>
      </c>
      <c r="E21" s="938">
        <v>183921</v>
      </c>
      <c r="F21" s="938">
        <v>3045</v>
      </c>
      <c r="G21" s="938">
        <v>25719</v>
      </c>
      <c r="H21" s="938">
        <v>280546</v>
      </c>
      <c r="I21" s="938">
        <v>41754</v>
      </c>
      <c r="J21" s="938">
        <v>188639</v>
      </c>
      <c r="K21" s="938">
        <v>10607</v>
      </c>
      <c r="L21" s="938">
        <v>39546</v>
      </c>
    </row>
    <row r="22" spans="1:12" ht="20.25" customHeight="1">
      <c r="A22" s="943" t="s">
        <v>879</v>
      </c>
      <c r="B22" s="944"/>
      <c r="C22" s="938">
        <v>226738</v>
      </c>
      <c r="D22" s="938">
        <v>41682</v>
      </c>
      <c r="E22" s="938">
        <v>157939</v>
      </c>
      <c r="F22" s="938">
        <v>4647</v>
      </c>
      <c r="G22" s="938">
        <v>22470</v>
      </c>
      <c r="H22" s="938">
        <v>236042</v>
      </c>
      <c r="I22" s="938">
        <v>25605</v>
      </c>
      <c r="J22" s="938">
        <v>162575</v>
      </c>
      <c r="K22" s="938">
        <v>17077</v>
      </c>
      <c r="L22" s="938">
        <v>30785</v>
      </c>
    </row>
    <row r="23" spans="1:12" ht="20.25" customHeight="1">
      <c r="A23" s="937"/>
      <c r="B23" s="935"/>
      <c r="C23" s="938"/>
      <c r="D23" s="938"/>
      <c r="E23" s="938"/>
      <c r="F23" s="938"/>
      <c r="G23" s="938"/>
      <c r="H23" s="938"/>
      <c r="I23" s="938"/>
      <c r="J23" s="938"/>
      <c r="K23" s="938"/>
      <c r="L23" s="938"/>
    </row>
    <row r="24" spans="1:12" ht="20.25" customHeight="1">
      <c r="A24" s="943" t="s">
        <v>880</v>
      </c>
      <c r="B24" s="944"/>
      <c r="C24" s="938">
        <v>246227</v>
      </c>
      <c r="D24" s="938">
        <v>39781</v>
      </c>
      <c r="E24" s="938">
        <v>173033</v>
      </c>
      <c r="F24" s="938">
        <v>9489</v>
      </c>
      <c r="G24" s="938">
        <v>23924</v>
      </c>
      <c r="H24" s="938">
        <v>269147</v>
      </c>
      <c r="I24" s="938">
        <v>21956</v>
      </c>
      <c r="J24" s="938">
        <v>180956</v>
      </c>
      <c r="K24" s="938">
        <v>34336</v>
      </c>
      <c r="L24" s="938">
        <v>31899</v>
      </c>
    </row>
    <row r="25" spans="1:12" ht="20.25" customHeight="1">
      <c r="A25" s="943" t="s">
        <v>881</v>
      </c>
      <c r="B25" s="944"/>
      <c r="C25" s="938">
        <v>294509</v>
      </c>
      <c r="D25" s="938">
        <v>34944</v>
      </c>
      <c r="E25" s="938">
        <v>214778</v>
      </c>
      <c r="F25" s="938">
        <v>18756</v>
      </c>
      <c r="G25" s="938">
        <v>26031</v>
      </c>
      <c r="H25" s="938">
        <v>344035</v>
      </c>
      <c r="I25" s="938">
        <v>23210</v>
      </c>
      <c r="J25" s="938">
        <v>213377</v>
      </c>
      <c r="K25" s="938">
        <v>71970</v>
      </c>
      <c r="L25" s="938">
        <v>35478</v>
      </c>
    </row>
    <row r="26" spans="1:12" ht="20.25" customHeight="1">
      <c r="A26" s="943" t="s">
        <v>882</v>
      </c>
      <c r="B26" s="944"/>
      <c r="C26" s="938">
        <v>231454</v>
      </c>
      <c r="D26" s="938">
        <v>15112</v>
      </c>
      <c r="E26" s="938">
        <v>177041</v>
      </c>
      <c r="F26" s="938">
        <v>23945</v>
      </c>
      <c r="G26" s="938">
        <v>15356</v>
      </c>
      <c r="H26" s="938">
        <v>297764</v>
      </c>
      <c r="I26" s="938">
        <v>15952</v>
      </c>
      <c r="J26" s="938">
        <v>155396</v>
      </c>
      <c r="K26" s="938">
        <v>102452</v>
      </c>
      <c r="L26" s="938">
        <v>23964</v>
      </c>
    </row>
    <row r="27" spans="1:12" ht="20.25" customHeight="1">
      <c r="A27" s="943" t="s">
        <v>883</v>
      </c>
      <c r="B27" s="944"/>
      <c r="C27" s="938">
        <v>160385</v>
      </c>
      <c r="D27" s="938">
        <v>6452</v>
      </c>
      <c r="E27" s="938">
        <v>120856</v>
      </c>
      <c r="F27" s="938">
        <v>25070</v>
      </c>
      <c r="G27" s="938">
        <v>8007</v>
      </c>
      <c r="H27" s="938">
        <v>227973</v>
      </c>
      <c r="I27" s="938">
        <v>11026</v>
      </c>
      <c r="J27" s="938">
        <v>85137</v>
      </c>
      <c r="K27" s="938">
        <v>117770</v>
      </c>
      <c r="L27" s="938">
        <v>14040</v>
      </c>
    </row>
    <row r="28" spans="1:12" ht="20.25" customHeight="1">
      <c r="A28" s="943" t="s">
        <v>884</v>
      </c>
      <c r="B28" s="944"/>
      <c r="C28" s="938">
        <v>116687</v>
      </c>
      <c r="D28" s="938">
        <v>2986</v>
      </c>
      <c r="E28" s="938">
        <v>76558</v>
      </c>
      <c r="F28" s="938">
        <v>33931</v>
      </c>
      <c r="G28" s="938">
        <v>3212</v>
      </c>
      <c r="H28" s="938">
        <v>253803</v>
      </c>
      <c r="I28" s="938">
        <v>13761</v>
      </c>
      <c r="J28" s="938">
        <v>40126</v>
      </c>
      <c r="K28" s="938">
        <v>189166</v>
      </c>
      <c r="L28" s="938">
        <v>10750</v>
      </c>
    </row>
    <row r="29" spans="1:12" ht="6" customHeight="1">
      <c r="A29" s="945"/>
      <c r="B29" s="946"/>
      <c r="C29" s="947"/>
      <c r="D29" s="947"/>
      <c r="E29" s="947"/>
      <c r="F29" s="947"/>
      <c r="G29" s="947"/>
      <c r="H29" s="947"/>
      <c r="I29" s="947"/>
      <c r="J29" s="947"/>
      <c r="K29" s="947"/>
      <c r="L29" s="947"/>
    </row>
    <row r="30" spans="1:12" ht="15" customHeight="1">
      <c r="A30" s="822" t="s">
        <v>668</v>
      </c>
      <c r="B30" s="948"/>
    </row>
  </sheetData>
  <mergeCells count="5">
    <mergeCell ref="E2:K2"/>
    <mergeCell ref="A4:H4"/>
    <mergeCell ref="A5:B6"/>
    <mergeCell ref="C5:G5"/>
    <mergeCell ref="H5:L5"/>
  </mergeCells>
  <phoneticPr fontId="1"/>
  <hyperlinks>
    <hyperlink ref="A30" r:id="rId1" display="  資料    総務省統計局｢国勢調査結果｣" xr:uid="{927FA437-0838-4702-A4BF-915192C18680}"/>
  </hyperlinks>
  <printOptions gridLinesSet="0"/>
  <pageMargins left="0.59055118110236227" right="0.59055118110236227" top="0.59055118110236227" bottom="0.59055118110236227" header="0.39370078740157483" footer="0"/>
  <pageSetup paperSize="9" scale="70" pageOrder="overThenDown" orientation="portrait" r:id="rId2"/>
  <headerFooter scaleWithDoc="0">
    <oddHeader>&amp;L&amp;"ＭＳ ゴシック,標準"&amp;8&amp;P      第 ３ 章  人    口</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5"/>
  <sheetViews>
    <sheetView showGridLines="0" view="pageBreakPreview" zoomScale="70" zoomScaleNormal="75" zoomScaleSheetLayoutView="70" workbookViewId="0">
      <selection activeCell="G27" sqref="G27"/>
    </sheetView>
  </sheetViews>
  <sheetFormatPr defaultColWidth="9" defaultRowHeight="13.2"/>
  <cols>
    <col min="1" max="1" width="18.109375" style="36" customWidth="1"/>
    <col min="2" max="2" width="4.77734375" style="36" customWidth="1"/>
    <col min="3" max="3" width="13.77734375" style="36" customWidth="1"/>
    <col min="4" max="11" width="12" style="36" customWidth="1"/>
    <col min="12" max="13" width="12.44140625" style="36" customWidth="1"/>
    <col min="14" max="14" width="13" style="36" customWidth="1"/>
    <col min="15" max="18" width="12.44140625" style="36" customWidth="1"/>
    <col min="19" max="19" width="11.6640625" style="36" customWidth="1"/>
    <col min="20" max="20" width="10.6640625" style="36" customWidth="1"/>
    <col min="21" max="21" width="9.44140625" style="36" customWidth="1"/>
    <col min="22" max="22" width="11.21875" style="36" customWidth="1"/>
    <col min="23" max="16384" width="9" style="36"/>
  </cols>
  <sheetData>
    <row r="1" spans="1:22" s="44" customFormat="1" ht="21.75" customHeight="1">
      <c r="A1" s="794" t="s">
        <v>317</v>
      </c>
      <c r="B1" s="795"/>
      <c r="C1" s="350"/>
      <c r="D1" s="796"/>
      <c r="E1" s="796"/>
      <c r="F1" s="796"/>
      <c r="G1" s="1278" t="s">
        <v>316</v>
      </c>
      <c r="H1" s="1279"/>
      <c r="I1" s="1279"/>
      <c r="J1" s="1279"/>
      <c r="K1" s="1279"/>
      <c r="L1" s="1278" t="s">
        <v>315</v>
      </c>
      <c r="M1" s="1278"/>
      <c r="N1" s="1278"/>
      <c r="O1" s="350"/>
      <c r="P1" s="350"/>
      <c r="Q1" s="797"/>
      <c r="R1" s="797"/>
      <c r="S1" s="797"/>
      <c r="T1" s="798"/>
      <c r="U1" s="796"/>
      <c r="V1" s="350"/>
    </row>
    <row r="2" spans="1:22" ht="24" customHeight="1">
      <c r="A2" s="793"/>
      <c r="B2" s="793"/>
      <c r="C2" s="793"/>
      <c r="D2" s="793"/>
      <c r="E2" s="793"/>
      <c r="F2" s="793"/>
      <c r="G2" s="793"/>
      <c r="H2" s="793"/>
      <c r="I2" s="793"/>
      <c r="J2" s="793"/>
      <c r="K2" s="757"/>
      <c r="L2" s="757"/>
      <c r="M2" s="757"/>
      <c r="N2" s="793"/>
      <c r="O2" s="793"/>
      <c r="P2" s="793"/>
      <c r="Q2" s="793"/>
      <c r="R2" s="793"/>
      <c r="S2" s="793"/>
      <c r="T2" s="793"/>
      <c r="U2" s="793"/>
      <c r="V2" s="757"/>
    </row>
    <row r="3" spans="1:22" s="43" customFormat="1" ht="15" customHeight="1" thickBot="1">
      <c r="A3" s="799" t="s">
        <v>314</v>
      </c>
      <c r="B3" s="556"/>
      <c r="C3" s="556"/>
      <c r="D3" s="800"/>
      <c r="E3" s="556"/>
      <c r="F3" s="556"/>
      <c r="G3" s="556"/>
      <c r="H3" s="556"/>
      <c r="I3" s="556"/>
      <c r="J3" s="556"/>
      <c r="K3" s="145"/>
      <c r="L3" s="145"/>
      <c r="M3" s="145"/>
      <c r="N3" s="556"/>
      <c r="O3" s="556"/>
      <c r="P3" s="556"/>
      <c r="Q3" s="556"/>
      <c r="R3" s="556"/>
      <c r="S3" s="556"/>
      <c r="T3" s="556"/>
      <c r="U3" s="556"/>
      <c r="V3" s="270" t="s">
        <v>288</v>
      </c>
    </row>
    <row r="4" spans="1:22" ht="18.899999999999999" customHeight="1">
      <c r="A4" s="1275" t="s">
        <v>313</v>
      </c>
      <c r="B4" s="1287" t="s">
        <v>312</v>
      </c>
      <c r="C4" s="1285" t="s">
        <v>133</v>
      </c>
      <c r="D4" s="1293" t="s">
        <v>311</v>
      </c>
      <c r="E4" s="1294"/>
      <c r="F4" s="1294"/>
      <c r="G4" s="1294"/>
      <c r="H4" s="1294"/>
      <c r="I4" s="1294"/>
      <c r="J4" s="1294"/>
      <c r="K4" s="1294"/>
      <c r="L4" s="1294"/>
      <c r="M4" s="1294"/>
      <c r="N4" s="1294"/>
      <c r="O4" s="1294"/>
      <c r="P4" s="1294"/>
      <c r="Q4" s="1294"/>
      <c r="R4" s="1294"/>
      <c r="S4" s="1294"/>
      <c r="T4" s="1294"/>
      <c r="U4" s="1303" t="s">
        <v>310</v>
      </c>
      <c r="V4" s="1304" t="s">
        <v>309</v>
      </c>
    </row>
    <row r="5" spans="1:22" ht="18.899999999999999" customHeight="1">
      <c r="A5" s="1276"/>
      <c r="B5" s="1288"/>
      <c r="C5" s="1286"/>
      <c r="D5" s="1306" t="s">
        <v>133</v>
      </c>
      <c r="E5" s="1280" t="s">
        <v>308</v>
      </c>
      <c r="F5" s="1281"/>
      <c r="G5" s="1281"/>
      <c r="H5" s="1281"/>
      <c r="I5" s="1282"/>
      <c r="J5" s="801"/>
      <c r="K5" s="802"/>
      <c r="L5" s="1283" t="s">
        <v>307</v>
      </c>
      <c r="M5" s="1283"/>
      <c r="N5" s="1283"/>
      <c r="O5" s="1283"/>
      <c r="P5" s="1283"/>
      <c r="Q5" s="1283"/>
      <c r="R5" s="1283"/>
      <c r="S5" s="1283"/>
      <c r="T5" s="1284"/>
      <c r="U5" s="1296"/>
      <c r="V5" s="1305"/>
    </row>
    <row r="6" spans="1:22" ht="13.2" customHeight="1">
      <c r="A6" s="1276"/>
      <c r="B6" s="1288"/>
      <c r="C6" s="1286"/>
      <c r="D6" s="1286"/>
      <c r="E6" s="1306" t="s">
        <v>133</v>
      </c>
      <c r="F6" s="1307" t="s">
        <v>306</v>
      </c>
      <c r="G6" s="1307" t="s">
        <v>305</v>
      </c>
      <c r="H6" s="1307" t="s">
        <v>304</v>
      </c>
      <c r="I6" s="1307" t="s">
        <v>303</v>
      </c>
      <c r="J6" s="1306" t="s">
        <v>133</v>
      </c>
      <c r="K6" s="1310" t="s">
        <v>302</v>
      </c>
      <c r="L6" s="1290" t="s">
        <v>301</v>
      </c>
      <c r="M6" s="1298" t="s">
        <v>300</v>
      </c>
      <c r="N6" s="1298" t="s">
        <v>299</v>
      </c>
      <c r="O6" s="1299" t="s">
        <v>298</v>
      </c>
      <c r="P6" s="1302" t="s">
        <v>297</v>
      </c>
      <c r="Q6" s="1302" t="s">
        <v>296</v>
      </c>
      <c r="R6" s="1302" t="s">
        <v>295</v>
      </c>
      <c r="S6" s="1295" t="s">
        <v>294</v>
      </c>
      <c r="T6" s="1295" t="s">
        <v>293</v>
      </c>
      <c r="U6" s="1296"/>
      <c r="V6" s="1305"/>
    </row>
    <row r="7" spans="1:22">
      <c r="A7" s="1276"/>
      <c r="B7" s="1288"/>
      <c r="C7" s="1286"/>
      <c r="D7" s="1286"/>
      <c r="E7" s="1286"/>
      <c r="F7" s="1308"/>
      <c r="G7" s="1296"/>
      <c r="H7" s="1296"/>
      <c r="I7" s="1296"/>
      <c r="J7" s="1296"/>
      <c r="K7" s="1311"/>
      <c r="L7" s="1291"/>
      <c r="M7" s="1296"/>
      <c r="N7" s="1296"/>
      <c r="O7" s="1300"/>
      <c r="P7" s="1300"/>
      <c r="Q7" s="1300"/>
      <c r="R7" s="1300"/>
      <c r="S7" s="1296"/>
      <c r="T7" s="1296"/>
      <c r="U7" s="1296"/>
      <c r="V7" s="1305"/>
    </row>
    <row r="8" spans="1:22">
      <c r="A8" s="1276"/>
      <c r="B8" s="1288"/>
      <c r="C8" s="1286"/>
      <c r="D8" s="1286"/>
      <c r="E8" s="1286"/>
      <c r="F8" s="1308"/>
      <c r="G8" s="1296"/>
      <c r="H8" s="1296"/>
      <c r="I8" s="1296"/>
      <c r="J8" s="1296"/>
      <c r="K8" s="1311"/>
      <c r="L8" s="1291"/>
      <c r="M8" s="1296"/>
      <c r="N8" s="1296"/>
      <c r="O8" s="1300"/>
      <c r="P8" s="1300"/>
      <c r="Q8" s="1300"/>
      <c r="R8" s="1300"/>
      <c r="S8" s="1296"/>
      <c r="T8" s="1296"/>
      <c r="U8" s="1296"/>
      <c r="V8" s="1305"/>
    </row>
    <row r="9" spans="1:22">
      <c r="A9" s="1276"/>
      <c r="B9" s="1288"/>
      <c r="C9" s="1286"/>
      <c r="D9" s="1286"/>
      <c r="E9" s="1286"/>
      <c r="F9" s="1308"/>
      <c r="G9" s="1296"/>
      <c r="H9" s="1296"/>
      <c r="I9" s="1296"/>
      <c r="J9" s="1296"/>
      <c r="K9" s="1311"/>
      <c r="L9" s="1291"/>
      <c r="M9" s="1296"/>
      <c r="N9" s="1296"/>
      <c r="O9" s="1300"/>
      <c r="P9" s="1300"/>
      <c r="Q9" s="1300"/>
      <c r="R9" s="1300"/>
      <c r="S9" s="1296"/>
      <c r="T9" s="1296"/>
      <c r="U9" s="1296"/>
      <c r="V9" s="1305"/>
    </row>
    <row r="10" spans="1:22" ht="21.75" customHeight="1">
      <c r="A10" s="1277"/>
      <c r="B10" s="1289"/>
      <c r="C10" s="1018"/>
      <c r="D10" s="1018"/>
      <c r="E10" s="1018"/>
      <c r="F10" s="1309"/>
      <c r="G10" s="1297"/>
      <c r="H10" s="1297"/>
      <c r="I10" s="1297"/>
      <c r="J10" s="1297"/>
      <c r="K10" s="1312"/>
      <c r="L10" s="1292"/>
      <c r="M10" s="1297"/>
      <c r="N10" s="1297"/>
      <c r="O10" s="1301"/>
      <c r="P10" s="1301"/>
      <c r="Q10" s="1301"/>
      <c r="R10" s="1301"/>
      <c r="S10" s="1297"/>
      <c r="T10" s="1297"/>
      <c r="U10" s="1297"/>
      <c r="V10" s="1127"/>
    </row>
    <row r="11" spans="1:22" s="42" customFormat="1" ht="8.25" customHeight="1">
      <c r="A11" s="803"/>
      <c r="B11" s="804"/>
      <c r="C11" s="805"/>
      <c r="D11" s="803"/>
      <c r="E11" s="803"/>
      <c r="F11" s="803"/>
      <c r="G11" s="803"/>
      <c r="H11" s="803"/>
      <c r="I11" s="803"/>
      <c r="J11" s="803"/>
      <c r="K11" s="270"/>
      <c r="L11" s="270"/>
      <c r="M11" s="270"/>
      <c r="N11" s="803"/>
      <c r="O11" s="803"/>
      <c r="P11" s="803"/>
      <c r="Q11" s="803"/>
      <c r="R11" s="803"/>
      <c r="S11" s="803"/>
      <c r="T11" s="803"/>
      <c r="U11" s="803"/>
      <c r="V11" s="270"/>
    </row>
    <row r="12" spans="1:22" ht="14.25" customHeight="1">
      <c r="A12" s="806" t="s">
        <v>696</v>
      </c>
      <c r="B12" s="807"/>
      <c r="C12" s="793"/>
      <c r="D12" s="793"/>
      <c r="E12" s="793"/>
      <c r="F12" s="793"/>
      <c r="G12" s="793"/>
      <c r="H12" s="793"/>
      <c r="I12" s="793"/>
      <c r="J12" s="793"/>
      <c r="K12" s="793"/>
      <c r="L12" s="793"/>
      <c r="M12" s="793"/>
      <c r="N12" s="793"/>
      <c r="O12" s="793"/>
      <c r="P12" s="793"/>
      <c r="Q12" s="793"/>
      <c r="R12" s="793"/>
      <c r="S12" s="793"/>
      <c r="T12" s="793"/>
      <c r="U12" s="793"/>
      <c r="V12" s="793"/>
    </row>
    <row r="13" spans="1:22" ht="6" customHeight="1">
      <c r="A13" s="808"/>
      <c r="B13" s="807"/>
      <c r="C13" s="793"/>
      <c r="D13" s="793"/>
      <c r="E13" s="793"/>
      <c r="F13" s="793"/>
      <c r="G13" s="793"/>
      <c r="H13" s="793"/>
      <c r="I13" s="793"/>
      <c r="J13" s="793"/>
      <c r="K13" s="793"/>
      <c r="L13" s="793"/>
      <c r="M13" s="793"/>
      <c r="N13" s="793"/>
      <c r="O13" s="793"/>
      <c r="P13" s="793"/>
      <c r="Q13" s="793"/>
      <c r="R13" s="793"/>
      <c r="S13" s="793"/>
      <c r="T13" s="793"/>
      <c r="U13" s="793"/>
      <c r="V13" s="793"/>
    </row>
    <row r="14" spans="1:22" ht="14.25" customHeight="1">
      <c r="A14" s="809" t="s">
        <v>292</v>
      </c>
      <c r="B14" s="810" t="s">
        <v>44</v>
      </c>
      <c r="C14" s="487">
        <v>3918441</v>
      </c>
      <c r="D14" s="487">
        <v>2387612</v>
      </c>
      <c r="E14" s="487">
        <v>2197734</v>
      </c>
      <c r="F14" s="487">
        <v>763849</v>
      </c>
      <c r="G14" s="487">
        <v>1054207</v>
      </c>
      <c r="H14" s="487">
        <v>52829</v>
      </c>
      <c r="I14" s="487">
        <v>326849</v>
      </c>
      <c r="J14" s="487">
        <v>189878</v>
      </c>
      <c r="K14" s="487">
        <v>4244</v>
      </c>
      <c r="L14" s="487">
        <v>23869</v>
      </c>
      <c r="M14" s="487">
        <v>16092</v>
      </c>
      <c r="N14" s="487">
        <v>48775</v>
      </c>
      <c r="O14" s="487">
        <v>7113</v>
      </c>
      <c r="P14" s="487">
        <v>19146</v>
      </c>
      <c r="Q14" s="487">
        <v>2297</v>
      </c>
      <c r="R14" s="487">
        <v>5847</v>
      </c>
      <c r="S14" s="487">
        <v>27446</v>
      </c>
      <c r="T14" s="487">
        <v>35049</v>
      </c>
      <c r="U14" s="487">
        <v>49282</v>
      </c>
      <c r="V14" s="487">
        <v>1470615</v>
      </c>
    </row>
    <row r="15" spans="1:22" ht="14.25" customHeight="1">
      <c r="A15" s="809" t="s">
        <v>291</v>
      </c>
      <c r="B15" s="810" t="s">
        <v>152</v>
      </c>
      <c r="C15" s="487">
        <v>8687999</v>
      </c>
      <c r="D15" s="487">
        <v>7045383</v>
      </c>
      <c r="E15" s="487">
        <v>6298269</v>
      </c>
      <c r="F15" s="487">
        <v>1527698</v>
      </c>
      <c r="G15" s="487">
        <v>3862596</v>
      </c>
      <c r="H15" s="487">
        <v>122427</v>
      </c>
      <c r="I15" s="487">
        <v>785548</v>
      </c>
      <c r="J15" s="487">
        <v>747114</v>
      </c>
      <c r="K15" s="487">
        <v>16976</v>
      </c>
      <c r="L15" s="487">
        <v>71607</v>
      </c>
      <c r="M15" s="487">
        <v>95241</v>
      </c>
      <c r="N15" s="487">
        <v>230091</v>
      </c>
      <c r="O15" s="487">
        <v>22708</v>
      </c>
      <c r="P15" s="487">
        <v>89345</v>
      </c>
      <c r="Q15" s="487">
        <v>10922</v>
      </c>
      <c r="R15" s="487">
        <v>38083</v>
      </c>
      <c r="S15" s="487">
        <v>57439</v>
      </c>
      <c r="T15" s="487">
        <v>114702</v>
      </c>
      <c r="U15" s="487">
        <v>140914</v>
      </c>
      <c r="V15" s="487">
        <v>1470615</v>
      </c>
    </row>
    <row r="16" spans="1:22" ht="8.25" customHeight="1">
      <c r="A16" s="809"/>
      <c r="B16" s="811"/>
      <c r="C16" s="812"/>
      <c r="D16" s="812"/>
      <c r="E16" s="812"/>
      <c r="F16" s="812"/>
      <c r="G16" s="812"/>
      <c r="H16" s="812"/>
      <c r="I16" s="812"/>
      <c r="J16" s="812"/>
      <c r="K16" s="812"/>
      <c r="L16" s="812"/>
      <c r="M16" s="812"/>
      <c r="N16" s="812"/>
      <c r="O16" s="812"/>
      <c r="P16" s="812"/>
      <c r="Q16" s="812"/>
      <c r="R16" s="812"/>
      <c r="S16" s="812"/>
      <c r="T16" s="812"/>
      <c r="U16" s="812"/>
      <c r="V16" s="812"/>
    </row>
    <row r="17" spans="1:22" s="41" customFormat="1" ht="14.25" customHeight="1">
      <c r="A17" s="813" t="s">
        <v>196</v>
      </c>
      <c r="B17" s="814"/>
      <c r="C17" s="812"/>
      <c r="D17" s="812"/>
      <c r="E17" s="812"/>
      <c r="F17" s="812"/>
      <c r="G17" s="812"/>
      <c r="H17" s="812"/>
      <c r="I17" s="812"/>
      <c r="J17" s="812"/>
      <c r="K17" s="812"/>
      <c r="L17" s="812"/>
      <c r="M17" s="812"/>
      <c r="N17" s="812"/>
      <c r="O17" s="812"/>
      <c r="P17" s="812"/>
      <c r="Q17" s="812"/>
      <c r="R17" s="812"/>
      <c r="S17" s="812"/>
      <c r="T17" s="812"/>
      <c r="U17" s="812"/>
      <c r="V17" s="812"/>
    </row>
    <row r="18" spans="1:22" s="41" customFormat="1" ht="6" customHeight="1">
      <c r="A18" s="815"/>
      <c r="B18" s="814"/>
      <c r="C18" s="812"/>
      <c r="D18" s="812"/>
      <c r="E18" s="812"/>
      <c r="F18" s="812"/>
      <c r="G18" s="812"/>
      <c r="H18" s="812"/>
      <c r="I18" s="812"/>
      <c r="J18" s="812"/>
      <c r="K18" s="812"/>
      <c r="L18" s="812"/>
      <c r="M18" s="812"/>
      <c r="N18" s="812"/>
      <c r="O18" s="812"/>
      <c r="P18" s="812"/>
      <c r="Q18" s="812"/>
      <c r="R18" s="812"/>
      <c r="S18" s="812"/>
      <c r="T18" s="812"/>
      <c r="U18" s="812"/>
      <c r="V18" s="812"/>
    </row>
    <row r="19" spans="1:22" s="41" customFormat="1" ht="14.25" customHeight="1">
      <c r="A19" s="816" t="s">
        <v>292</v>
      </c>
      <c r="B19" s="817" t="s">
        <v>44</v>
      </c>
      <c r="C19" s="127">
        <v>4126995</v>
      </c>
      <c r="D19" s="127">
        <v>2350796</v>
      </c>
      <c r="E19" s="127">
        <v>2192989</v>
      </c>
      <c r="F19" s="127">
        <v>774121</v>
      </c>
      <c r="G19" s="127">
        <v>1020391</v>
      </c>
      <c r="H19" s="127">
        <v>53727</v>
      </c>
      <c r="I19" s="127">
        <v>344750</v>
      </c>
      <c r="J19" s="127">
        <v>157807</v>
      </c>
      <c r="K19" s="127">
        <v>3372</v>
      </c>
      <c r="L19" s="127">
        <v>21381</v>
      </c>
      <c r="M19" s="127">
        <v>10343</v>
      </c>
      <c r="N19" s="127">
        <v>35606</v>
      </c>
      <c r="O19" s="127">
        <v>6502</v>
      </c>
      <c r="P19" s="127">
        <v>16576</v>
      </c>
      <c r="Q19" s="127">
        <v>1569</v>
      </c>
      <c r="R19" s="127">
        <v>3869</v>
      </c>
      <c r="S19" s="127">
        <v>25658</v>
      </c>
      <c r="T19" s="127">
        <v>32931</v>
      </c>
      <c r="U19" s="127">
        <v>37850</v>
      </c>
      <c r="V19" s="127">
        <v>1727107</v>
      </c>
    </row>
    <row r="20" spans="1:22" s="41" customFormat="1" ht="14.25" customHeight="1">
      <c r="A20" s="816" t="s">
        <v>291</v>
      </c>
      <c r="B20" s="817" t="s">
        <v>152</v>
      </c>
      <c r="C20" s="127">
        <v>8659723</v>
      </c>
      <c r="D20" s="127">
        <v>6814846</v>
      </c>
      <c r="E20" s="127">
        <v>6222852</v>
      </c>
      <c r="F20" s="127">
        <v>1548242</v>
      </c>
      <c r="G20" s="127">
        <v>3731677</v>
      </c>
      <c r="H20" s="127">
        <v>122483</v>
      </c>
      <c r="I20" s="127">
        <v>820450</v>
      </c>
      <c r="J20" s="127">
        <v>591994</v>
      </c>
      <c r="K20" s="127">
        <v>13488</v>
      </c>
      <c r="L20" s="127">
        <v>64143</v>
      </c>
      <c r="M20" s="127">
        <v>60685</v>
      </c>
      <c r="N20" s="127">
        <v>165425</v>
      </c>
      <c r="O20" s="127">
        <v>20646</v>
      </c>
      <c r="P20" s="127">
        <v>75937</v>
      </c>
      <c r="Q20" s="127">
        <v>7380</v>
      </c>
      <c r="R20" s="127">
        <v>25190</v>
      </c>
      <c r="S20" s="127">
        <v>53382</v>
      </c>
      <c r="T20" s="127">
        <v>105718</v>
      </c>
      <c r="U20" s="127">
        <v>89902</v>
      </c>
      <c r="V20" s="127">
        <v>1727107</v>
      </c>
    </row>
    <row r="21" spans="1:22" s="41" customFormat="1" ht="6" customHeight="1">
      <c r="A21" s="818" t="s">
        <v>37</v>
      </c>
      <c r="B21" s="819"/>
      <c r="C21" s="818"/>
      <c r="D21" s="818"/>
      <c r="E21" s="818"/>
      <c r="F21" s="818"/>
      <c r="G21" s="818"/>
      <c r="H21" s="818"/>
      <c r="I21" s="818"/>
      <c r="J21" s="818"/>
      <c r="K21" s="820"/>
      <c r="L21" s="820"/>
      <c r="M21" s="821"/>
      <c r="N21" s="821"/>
      <c r="O21" s="821"/>
      <c r="P21" s="821"/>
      <c r="Q21" s="821"/>
      <c r="R21" s="821"/>
      <c r="S21" s="821"/>
      <c r="T21" s="821"/>
      <c r="U21" s="821"/>
      <c r="V21" s="820"/>
    </row>
    <row r="22" spans="1:22" ht="15" customHeight="1">
      <c r="A22" s="822" t="s">
        <v>671</v>
      </c>
      <c r="B22" s="823"/>
      <c r="C22" s="757"/>
      <c r="D22" s="793"/>
      <c r="E22" s="793"/>
      <c r="F22" s="793"/>
      <c r="G22" s="793"/>
      <c r="H22" s="793"/>
      <c r="I22" s="793"/>
      <c r="J22" s="793"/>
      <c r="K22" s="757"/>
      <c r="L22" s="757"/>
      <c r="M22" s="793"/>
      <c r="N22" s="793"/>
      <c r="O22" s="793"/>
      <c r="P22" s="793"/>
      <c r="Q22" s="793"/>
      <c r="R22" s="793"/>
      <c r="S22" s="793"/>
      <c r="T22" s="793"/>
      <c r="U22" s="793"/>
      <c r="V22" s="757"/>
    </row>
    <row r="23" spans="1:22">
      <c r="A23" s="40"/>
      <c r="B23" s="40"/>
      <c r="C23" s="39"/>
      <c r="D23" s="39"/>
      <c r="E23" s="39"/>
      <c r="F23" s="39"/>
      <c r="G23" s="39"/>
      <c r="H23" s="39"/>
      <c r="I23" s="39"/>
      <c r="J23" s="39"/>
      <c r="K23" s="39"/>
      <c r="L23" s="39"/>
      <c r="M23" s="39"/>
      <c r="N23" s="39"/>
      <c r="O23" s="39"/>
      <c r="P23" s="39"/>
      <c r="Q23" s="39"/>
      <c r="R23" s="39"/>
      <c r="S23" s="39"/>
      <c r="T23" s="39"/>
      <c r="U23" s="39"/>
      <c r="V23" s="39"/>
    </row>
    <row r="24" spans="1:22">
      <c r="C24" s="38"/>
      <c r="D24" s="38"/>
      <c r="E24" s="38"/>
      <c r="F24" s="38"/>
      <c r="G24" s="38"/>
      <c r="H24" s="38"/>
      <c r="I24" s="38"/>
      <c r="J24" s="38"/>
      <c r="K24" s="38"/>
      <c r="L24" s="38"/>
      <c r="M24" s="38"/>
      <c r="N24" s="38"/>
      <c r="O24" s="38"/>
      <c r="P24" s="38"/>
      <c r="Q24" s="38"/>
      <c r="R24" s="38"/>
      <c r="S24" s="38"/>
      <c r="T24" s="38"/>
      <c r="U24" s="38"/>
      <c r="V24" s="38"/>
    </row>
    <row r="25" spans="1:22">
      <c r="C25" s="37"/>
      <c r="D25" s="37"/>
      <c r="E25" s="37"/>
      <c r="F25" s="37"/>
      <c r="G25" s="37"/>
      <c r="H25" s="37"/>
      <c r="I25" s="37"/>
      <c r="J25" s="37"/>
      <c r="K25" s="37"/>
      <c r="L25" s="37"/>
      <c r="M25" s="37"/>
      <c r="N25" s="37"/>
      <c r="O25" s="37"/>
      <c r="P25" s="37"/>
      <c r="Q25" s="37"/>
      <c r="R25" s="37"/>
      <c r="S25" s="37"/>
      <c r="T25" s="37"/>
      <c r="U25" s="37"/>
      <c r="V25" s="37"/>
    </row>
  </sheetData>
  <mergeCells count="27">
    <mergeCell ref="U4:U10"/>
    <mergeCell ref="V4:V10"/>
    <mergeCell ref="D5:D10"/>
    <mergeCell ref="E6:E10"/>
    <mergeCell ref="F6:F10"/>
    <mergeCell ref="G6:G10"/>
    <mergeCell ref="H6:H10"/>
    <mergeCell ref="I6:I10"/>
    <mergeCell ref="J6:J10"/>
    <mergeCell ref="K6:K10"/>
    <mergeCell ref="R6:R10"/>
    <mergeCell ref="A4:A10"/>
    <mergeCell ref="G1:K1"/>
    <mergeCell ref="L1:N1"/>
    <mergeCell ref="E5:I5"/>
    <mergeCell ref="L5:T5"/>
    <mergeCell ref="C4:C10"/>
    <mergeCell ref="B4:B10"/>
    <mergeCell ref="L6:L10"/>
    <mergeCell ref="D4:T4"/>
    <mergeCell ref="S6:S10"/>
    <mergeCell ref="M6:M10"/>
    <mergeCell ref="T6:T10"/>
    <mergeCell ref="N6:N10"/>
    <mergeCell ref="O6:O10"/>
    <mergeCell ref="P6:P10"/>
    <mergeCell ref="Q6:Q10"/>
  </mergeCells>
  <phoneticPr fontId="1"/>
  <hyperlinks>
    <hyperlink ref="A22" r:id="rId1" xr:uid="{D897DEC2-A19D-4DF6-821A-8F60E5F4AA53}"/>
  </hyperlinks>
  <printOptions gridLinesSet="0"/>
  <pageMargins left="0.59055118110236227" right="0.59055118110236227" top="0.59055118110236227" bottom="0.59055118110236227" header="0.39370078740157483" footer="0"/>
  <pageSetup paperSize="9" scale="68" orientation="portrait" r:id="rId2"/>
  <headerFooter differentOddEven="1" scaleWithDoc="0">
    <oddHeader>&amp;L&amp;"ＭＳ ゴシック,標準"&amp;8&amp;P      第 ３ 章  人    口</oddHeader>
    <evenHeader>&amp;R&amp;"ＭＳ ゴシック,標準"&amp;8第 ３ 章  人    口      &amp;P</even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8168D-1727-4638-A1B1-BC976D11331F}">
  <dimension ref="A1:K34"/>
  <sheetViews>
    <sheetView showGridLines="0" view="pageBreakPreview" zoomScale="75" zoomScaleNormal="75" zoomScaleSheetLayoutView="75" workbookViewId="0"/>
  </sheetViews>
  <sheetFormatPr defaultColWidth="9" defaultRowHeight="13.2"/>
  <cols>
    <col min="1" max="1" width="15" style="950" customWidth="1"/>
    <col min="2" max="2" width="0.88671875" style="950" customWidth="1"/>
    <col min="3" max="10" width="14.33203125" style="950" customWidth="1"/>
    <col min="11" max="16384" width="9" style="950"/>
  </cols>
  <sheetData>
    <row r="1" spans="1:11" ht="21.75" customHeight="1">
      <c r="A1" s="949"/>
      <c r="B1" s="949"/>
      <c r="C1" s="949"/>
      <c r="D1" s="949"/>
      <c r="E1" s="949"/>
      <c r="F1" s="949"/>
      <c r="G1" s="949"/>
      <c r="H1" s="949"/>
      <c r="I1" s="949"/>
      <c r="J1" s="949"/>
    </row>
    <row r="2" spans="1:11" ht="21.75" customHeight="1">
      <c r="A2" s="951" t="s">
        <v>885</v>
      </c>
      <c r="B2" s="952"/>
      <c r="C2" s="953"/>
      <c r="D2" s="1319" t="s">
        <v>886</v>
      </c>
      <c r="E2" s="1319"/>
      <c r="F2" s="1319"/>
      <c r="G2" s="1319"/>
      <c r="H2" s="1319"/>
      <c r="I2" s="1319"/>
      <c r="J2" s="1319"/>
      <c r="K2" s="954"/>
    </row>
    <row r="3" spans="1:11" ht="21.75" customHeight="1">
      <c r="A3" s="951"/>
      <c r="B3" s="952"/>
      <c r="C3" s="953"/>
      <c r="D3" s="955" t="s">
        <v>887</v>
      </c>
      <c r="E3" s="955"/>
      <c r="F3" s="955"/>
      <c r="G3" s="955"/>
      <c r="H3" s="955"/>
      <c r="I3" s="955"/>
      <c r="J3" s="955"/>
      <c r="K3" s="954"/>
    </row>
    <row r="4" spans="1:11" ht="24" customHeight="1">
      <c r="A4" s="949"/>
      <c r="B4" s="949"/>
      <c r="C4" s="949"/>
      <c r="D4" s="949"/>
      <c r="E4" s="949"/>
      <c r="F4" s="949"/>
      <c r="G4" s="953"/>
      <c r="H4" s="953"/>
      <c r="I4" s="953"/>
      <c r="J4" s="953"/>
    </row>
    <row r="5" spans="1:11" s="960" customFormat="1" ht="12" customHeight="1">
      <c r="A5" s="956"/>
      <c r="B5" s="957"/>
      <c r="C5" s="958"/>
      <c r="D5" s="959"/>
      <c r="E5" s="959"/>
      <c r="F5" s="959"/>
      <c r="G5" s="958"/>
      <c r="H5" s="958"/>
      <c r="I5" s="1320"/>
      <c r="J5" s="1320"/>
    </row>
    <row r="6" spans="1:11" s="960" customFormat="1" ht="12" customHeight="1">
      <c r="A6" s="961" t="s">
        <v>888</v>
      </c>
      <c r="B6" s="957"/>
      <c r="C6" s="958"/>
      <c r="D6" s="959"/>
      <c r="E6" s="959"/>
      <c r="F6" s="959"/>
      <c r="G6" s="958"/>
      <c r="H6" s="958"/>
      <c r="I6" s="962"/>
      <c r="J6" s="962"/>
    </row>
    <row r="7" spans="1:11" s="960" customFormat="1" ht="15" customHeight="1" thickBot="1">
      <c r="A7" s="956" t="s">
        <v>889</v>
      </c>
      <c r="B7" s="957"/>
      <c r="C7" s="958"/>
      <c r="D7" s="959"/>
      <c r="E7" s="959"/>
      <c r="F7" s="959"/>
      <c r="G7" s="958"/>
      <c r="H7" s="958"/>
      <c r="I7" s="963"/>
      <c r="J7" s="963" t="s">
        <v>288</v>
      </c>
    </row>
    <row r="8" spans="1:11" ht="15" customHeight="1">
      <c r="A8" s="1321" t="s">
        <v>890</v>
      </c>
      <c r="B8" s="1322"/>
      <c r="C8" s="1327" t="s">
        <v>133</v>
      </c>
      <c r="D8" s="1330" t="s">
        <v>891</v>
      </c>
      <c r="E8" s="1331"/>
      <c r="F8" s="1331"/>
      <c r="G8" s="1331"/>
      <c r="H8" s="1332"/>
      <c r="I8" s="1333" t="s">
        <v>892</v>
      </c>
      <c r="J8" s="1334" t="s">
        <v>893</v>
      </c>
    </row>
    <row r="9" spans="1:11" ht="12" customHeight="1">
      <c r="A9" s="1323"/>
      <c r="B9" s="1324"/>
      <c r="C9" s="1328"/>
      <c r="D9" s="1337" t="s">
        <v>894</v>
      </c>
      <c r="E9" s="1340" t="s">
        <v>895</v>
      </c>
      <c r="F9" s="1313" t="s">
        <v>896</v>
      </c>
      <c r="G9" s="1313" t="s">
        <v>897</v>
      </c>
      <c r="H9" s="1316" t="s">
        <v>898</v>
      </c>
      <c r="I9" s="1328"/>
      <c r="J9" s="1335"/>
    </row>
    <row r="10" spans="1:11" s="964" customFormat="1" ht="12" customHeight="1">
      <c r="A10" s="1323"/>
      <c r="B10" s="1324"/>
      <c r="C10" s="1328"/>
      <c r="D10" s="1338"/>
      <c r="E10" s="1341"/>
      <c r="F10" s="1314"/>
      <c r="G10" s="1314"/>
      <c r="H10" s="1317"/>
      <c r="I10" s="1328"/>
      <c r="J10" s="1335"/>
    </row>
    <row r="11" spans="1:11" s="960" customFormat="1" ht="12" customHeight="1">
      <c r="A11" s="1325"/>
      <c r="B11" s="1326"/>
      <c r="C11" s="1329"/>
      <c r="D11" s="1339"/>
      <c r="E11" s="1342"/>
      <c r="F11" s="1315"/>
      <c r="G11" s="1315"/>
      <c r="H11" s="1318"/>
      <c r="I11" s="1329"/>
      <c r="J11" s="1336"/>
    </row>
    <row r="12" spans="1:11" s="968" customFormat="1">
      <c r="A12" s="965"/>
      <c r="B12" s="966"/>
      <c r="C12" s="967" t="s">
        <v>18</v>
      </c>
      <c r="D12" s="967"/>
      <c r="E12" s="967"/>
      <c r="F12" s="967"/>
      <c r="G12" s="967"/>
      <c r="H12" s="967"/>
      <c r="I12" s="967"/>
      <c r="J12" s="967"/>
    </row>
    <row r="13" spans="1:11" s="964" customFormat="1" ht="16.5" customHeight="1">
      <c r="A13" s="969" t="s">
        <v>704</v>
      </c>
      <c r="B13" s="970"/>
      <c r="C13" s="971">
        <v>7610818</v>
      </c>
      <c r="D13" s="971">
        <v>7042796</v>
      </c>
      <c r="E13" s="971">
        <v>956594</v>
      </c>
      <c r="F13" s="971">
        <v>2564363</v>
      </c>
      <c r="G13" s="971">
        <v>914522</v>
      </c>
      <c r="H13" s="971">
        <v>1250311</v>
      </c>
      <c r="I13" s="971">
        <v>555827</v>
      </c>
      <c r="J13" s="971">
        <v>12195</v>
      </c>
    </row>
    <row r="14" spans="1:11" s="964" customFormat="1" ht="6.75" customHeight="1">
      <c r="A14" s="972"/>
      <c r="B14" s="973"/>
      <c r="C14" s="974"/>
      <c r="D14" s="974"/>
      <c r="E14" s="974"/>
      <c r="F14" s="974"/>
      <c r="G14" s="974"/>
      <c r="H14" s="974"/>
      <c r="I14" s="974"/>
      <c r="J14" s="974"/>
    </row>
    <row r="15" spans="1:11" s="978" customFormat="1" ht="16.5" customHeight="1">
      <c r="A15" s="975" t="s">
        <v>196</v>
      </c>
      <c r="B15" s="976"/>
      <c r="C15" s="977">
        <v>7561227</v>
      </c>
      <c r="D15" s="977">
        <v>6990683</v>
      </c>
      <c r="E15" s="977">
        <v>715268</v>
      </c>
      <c r="F15" s="977">
        <v>2246379</v>
      </c>
      <c r="G15" s="977">
        <v>920867</v>
      </c>
      <c r="H15" s="977">
        <v>1520620</v>
      </c>
      <c r="I15" s="977">
        <v>562029</v>
      </c>
      <c r="J15" s="977">
        <v>8515</v>
      </c>
    </row>
    <row r="16" spans="1:11" s="978" customFormat="1" ht="9" customHeight="1">
      <c r="A16" s="979"/>
      <c r="B16" s="980"/>
      <c r="C16" s="977"/>
      <c r="D16" s="977"/>
      <c r="E16" s="977"/>
      <c r="F16" s="977"/>
      <c r="G16" s="977"/>
      <c r="H16" s="977"/>
      <c r="I16" s="977"/>
      <c r="J16" s="977"/>
    </row>
    <row r="17" spans="1:10" s="978" customFormat="1" ht="16.5" customHeight="1">
      <c r="A17" s="979" t="s">
        <v>899</v>
      </c>
      <c r="B17" s="980"/>
      <c r="C17" s="977">
        <v>3579539</v>
      </c>
      <c r="D17" s="977">
        <v>3288154</v>
      </c>
      <c r="E17" s="981">
        <v>326291</v>
      </c>
      <c r="F17" s="977">
        <v>1021487</v>
      </c>
      <c r="G17" s="977">
        <v>208938</v>
      </c>
      <c r="H17" s="977">
        <v>960535</v>
      </c>
      <c r="I17" s="977">
        <v>288076</v>
      </c>
      <c r="J17" s="977">
        <v>3309</v>
      </c>
    </row>
    <row r="18" spans="1:10" s="978" customFormat="1" ht="16.5" customHeight="1">
      <c r="A18" s="979" t="s">
        <v>900</v>
      </c>
      <c r="B18" s="980"/>
      <c r="C18" s="977">
        <v>3981688</v>
      </c>
      <c r="D18" s="977">
        <v>3702529</v>
      </c>
      <c r="E18" s="981">
        <v>388977</v>
      </c>
      <c r="F18" s="977">
        <v>1224892</v>
      </c>
      <c r="G18" s="977">
        <v>711929</v>
      </c>
      <c r="H18" s="977">
        <v>560085</v>
      </c>
      <c r="I18" s="977">
        <v>273953</v>
      </c>
      <c r="J18" s="977">
        <v>5206</v>
      </c>
    </row>
    <row r="19" spans="1:10" s="964" customFormat="1" ht="9" customHeight="1">
      <c r="A19" s="982"/>
      <c r="B19" s="973"/>
      <c r="C19" s="971"/>
      <c r="D19" s="971"/>
      <c r="E19" s="971"/>
      <c r="F19" s="971"/>
      <c r="G19" s="971"/>
      <c r="H19" s="971"/>
      <c r="I19" s="971"/>
      <c r="J19" s="971"/>
    </row>
    <row r="20" spans="1:10" s="964" customFormat="1" ht="16.5" customHeight="1">
      <c r="A20" s="983" t="s">
        <v>870</v>
      </c>
      <c r="B20" s="970"/>
      <c r="C20" s="971">
        <v>400821</v>
      </c>
      <c r="D20" s="971">
        <v>34648</v>
      </c>
      <c r="E20" s="971">
        <v>5770</v>
      </c>
      <c r="F20" s="971">
        <v>28294</v>
      </c>
      <c r="G20" s="984">
        <v>0</v>
      </c>
      <c r="H20" s="984">
        <v>0</v>
      </c>
      <c r="I20" s="971">
        <v>366042</v>
      </c>
      <c r="J20" s="971">
        <v>131</v>
      </c>
    </row>
    <row r="21" spans="1:10" s="964" customFormat="1" ht="16.5" customHeight="1">
      <c r="A21" s="983" t="s">
        <v>871</v>
      </c>
      <c r="B21" s="970"/>
      <c r="C21" s="971">
        <v>467195</v>
      </c>
      <c r="D21" s="971">
        <v>289188</v>
      </c>
      <c r="E21" s="971">
        <v>9537</v>
      </c>
      <c r="F21" s="971">
        <v>98263</v>
      </c>
      <c r="G21" s="971">
        <v>45177</v>
      </c>
      <c r="H21" s="971">
        <v>70636</v>
      </c>
      <c r="I21" s="971">
        <v>177767</v>
      </c>
      <c r="J21" s="971">
        <v>240</v>
      </c>
    </row>
    <row r="22" spans="1:10" s="964" customFormat="1" ht="16.5" customHeight="1">
      <c r="A22" s="983" t="s">
        <v>872</v>
      </c>
      <c r="B22" s="970"/>
      <c r="C22" s="971">
        <v>457956</v>
      </c>
      <c r="D22" s="971">
        <v>448940</v>
      </c>
      <c r="E22" s="971">
        <v>13324</v>
      </c>
      <c r="F22" s="971">
        <v>82105</v>
      </c>
      <c r="G22" s="971">
        <v>54381</v>
      </c>
      <c r="H22" s="971">
        <v>166497</v>
      </c>
      <c r="I22" s="971">
        <v>8818</v>
      </c>
      <c r="J22" s="971">
        <v>198</v>
      </c>
    </row>
    <row r="23" spans="1:10" s="964" customFormat="1" ht="16.5" customHeight="1">
      <c r="A23" s="983" t="s">
        <v>873</v>
      </c>
      <c r="B23" s="970"/>
      <c r="C23" s="971">
        <v>467024</v>
      </c>
      <c r="D23" s="971">
        <v>463656</v>
      </c>
      <c r="E23" s="971">
        <v>17440</v>
      </c>
      <c r="F23" s="971">
        <v>92665</v>
      </c>
      <c r="G23" s="971">
        <v>62869</v>
      </c>
      <c r="H23" s="971">
        <v>163015</v>
      </c>
      <c r="I23" s="971">
        <v>3141</v>
      </c>
      <c r="J23" s="971">
        <v>227</v>
      </c>
    </row>
    <row r="24" spans="1:10" s="964" customFormat="1" ht="16.5" customHeight="1">
      <c r="A24" s="983" t="s">
        <v>874</v>
      </c>
      <c r="B24" s="970"/>
      <c r="C24" s="971">
        <v>501482</v>
      </c>
      <c r="D24" s="971">
        <v>499549</v>
      </c>
      <c r="E24" s="971">
        <v>20180</v>
      </c>
      <c r="F24" s="971">
        <v>112477</v>
      </c>
      <c r="G24" s="971">
        <v>78813</v>
      </c>
      <c r="H24" s="971">
        <v>156846</v>
      </c>
      <c r="I24" s="971">
        <v>1686</v>
      </c>
      <c r="J24" s="971">
        <v>247</v>
      </c>
    </row>
    <row r="25" spans="1:10" s="964" customFormat="1" ht="6.75" customHeight="1">
      <c r="A25" s="982"/>
      <c r="B25" s="973"/>
      <c r="C25" s="971"/>
      <c r="D25" s="971"/>
      <c r="E25" s="971"/>
      <c r="F25" s="971"/>
      <c r="G25" s="971"/>
      <c r="H25" s="971"/>
      <c r="I25" s="971"/>
      <c r="J25" s="971"/>
    </row>
    <row r="26" spans="1:10" s="964" customFormat="1" ht="16.5" customHeight="1">
      <c r="A26" s="983" t="s">
        <v>875</v>
      </c>
      <c r="B26" s="970"/>
      <c r="C26" s="971">
        <v>572362</v>
      </c>
      <c r="D26" s="971">
        <v>570830</v>
      </c>
      <c r="E26" s="971">
        <v>22356</v>
      </c>
      <c r="F26" s="971">
        <v>145400</v>
      </c>
      <c r="G26" s="971">
        <v>110406</v>
      </c>
      <c r="H26" s="971">
        <v>153280</v>
      </c>
      <c r="I26" s="971">
        <v>1232</v>
      </c>
      <c r="J26" s="971">
        <v>300</v>
      </c>
    </row>
    <row r="27" spans="1:10" s="964" customFormat="1" ht="16.5" customHeight="1">
      <c r="A27" s="983" t="s">
        <v>876</v>
      </c>
      <c r="B27" s="970"/>
      <c r="C27" s="971">
        <v>711919</v>
      </c>
      <c r="D27" s="971">
        <v>710425</v>
      </c>
      <c r="E27" s="971">
        <v>32408</v>
      </c>
      <c r="F27" s="971">
        <v>217586</v>
      </c>
      <c r="G27" s="971">
        <v>144881</v>
      </c>
      <c r="H27" s="971">
        <v>154371</v>
      </c>
      <c r="I27" s="971">
        <v>1023</v>
      </c>
      <c r="J27" s="971">
        <v>471</v>
      </c>
    </row>
    <row r="28" spans="1:10" s="964" customFormat="1" ht="16.5" customHeight="1">
      <c r="A28" s="983" t="s">
        <v>877</v>
      </c>
      <c r="B28" s="970"/>
      <c r="C28" s="971">
        <v>633679</v>
      </c>
      <c r="D28" s="971">
        <v>632521</v>
      </c>
      <c r="E28" s="971">
        <v>32367</v>
      </c>
      <c r="F28" s="971">
        <v>219053</v>
      </c>
      <c r="G28" s="971">
        <v>117868</v>
      </c>
      <c r="H28" s="971">
        <v>129576</v>
      </c>
      <c r="I28" s="971">
        <v>747</v>
      </c>
      <c r="J28" s="971">
        <v>411</v>
      </c>
    </row>
    <row r="29" spans="1:10" s="964" customFormat="1" ht="16.5" customHeight="1">
      <c r="A29" s="983" t="s">
        <v>878</v>
      </c>
      <c r="B29" s="970"/>
      <c r="C29" s="971">
        <v>538085</v>
      </c>
      <c r="D29" s="971">
        <v>537117</v>
      </c>
      <c r="E29" s="971">
        <v>26115</v>
      </c>
      <c r="F29" s="971">
        <v>199074</v>
      </c>
      <c r="G29" s="971">
        <v>92784</v>
      </c>
      <c r="H29" s="971">
        <v>122114</v>
      </c>
      <c r="I29" s="971">
        <v>567</v>
      </c>
      <c r="J29" s="971">
        <v>401</v>
      </c>
    </row>
    <row r="30" spans="1:10" s="964" customFormat="1" ht="16.5" customHeight="1">
      <c r="A30" s="983" t="s">
        <v>879</v>
      </c>
      <c r="B30" s="970"/>
      <c r="C30" s="971">
        <v>448981</v>
      </c>
      <c r="D30" s="971">
        <v>448235</v>
      </c>
      <c r="E30" s="971">
        <v>25865</v>
      </c>
      <c r="F30" s="971">
        <v>162365</v>
      </c>
      <c r="G30" s="971">
        <v>69773</v>
      </c>
      <c r="H30" s="971">
        <v>117008</v>
      </c>
      <c r="I30" s="971">
        <v>361</v>
      </c>
      <c r="J30" s="971">
        <v>385</v>
      </c>
    </row>
    <row r="31" spans="1:10" s="964" customFormat="1" ht="6.75" customHeight="1">
      <c r="A31" s="982"/>
      <c r="B31" s="973"/>
      <c r="C31" s="971"/>
      <c r="D31" s="971"/>
      <c r="E31" s="971"/>
      <c r="F31" s="971"/>
      <c r="G31" s="971"/>
      <c r="H31" s="971"/>
      <c r="I31" s="971"/>
      <c r="J31" s="971"/>
    </row>
    <row r="32" spans="1:10" s="964" customFormat="1" ht="16.5" customHeight="1">
      <c r="A32" s="983" t="s">
        <v>901</v>
      </c>
      <c r="B32" s="970"/>
      <c r="C32" s="971">
        <v>2361723</v>
      </c>
      <c r="D32" s="971">
        <v>2355574</v>
      </c>
      <c r="E32" s="971">
        <v>509906</v>
      </c>
      <c r="F32" s="971">
        <v>889097</v>
      </c>
      <c r="G32" s="971">
        <v>143915</v>
      </c>
      <c r="H32" s="971">
        <v>287277</v>
      </c>
      <c r="I32" s="971">
        <v>645</v>
      </c>
      <c r="J32" s="971">
        <v>5504</v>
      </c>
    </row>
    <row r="33" spans="1:10" ht="6" customHeight="1">
      <c r="A33" s="985"/>
      <c r="B33" s="986"/>
      <c r="C33" s="987"/>
      <c r="D33" s="987"/>
      <c r="E33" s="987"/>
      <c r="F33" s="987"/>
      <c r="G33" s="987"/>
      <c r="H33" s="987"/>
      <c r="I33" s="987"/>
      <c r="J33" s="987"/>
    </row>
    <row r="34" spans="1:10" ht="15" customHeight="1">
      <c r="A34" s="988" t="s">
        <v>671</v>
      </c>
      <c r="B34" s="989"/>
      <c r="C34" s="949"/>
      <c r="D34" s="949"/>
      <c r="E34" s="949"/>
      <c r="F34" s="949"/>
      <c r="G34" s="949"/>
      <c r="H34" s="949"/>
      <c r="I34" s="949"/>
      <c r="J34" s="949"/>
    </row>
  </sheetData>
  <mergeCells count="12">
    <mergeCell ref="G9:G11"/>
    <mergeCell ref="H9:H11"/>
    <mergeCell ref="D2:J2"/>
    <mergeCell ref="I5:J5"/>
    <mergeCell ref="A8:B11"/>
    <mergeCell ref="C8:C11"/>
    <mergeCell ref="D8:H8"/>
    <mergeCell ref="I8:I11"/>
    <mergeCell ref="J8:J11"/>
    <mergeCell ref="D9:D11"/>
    <mergeCell ref="E9:E11"/>
    <mergeCell ref="F9:F11"/>
  </mergeCells>
  <phoneticPr fontId="1"/>
  <hyperlinks>
    <hyperlink ref="A34" r:id="rId1" xr:uid="{493F3DE2-BA11-4563-AE40-33D9C07B4BC7}"/>
  </hyperlinks>
  <printOptions gridLinesSet="0"/>
  <pageMargins left="0.59055118110236227" right="0.59055118110236227" top="0.59055118110236227" bottom="0.59055118110236227" header="0.39370078740157483" footer="0"/>
  <pageSetup paperSize="9" scale="70" pageOrder="overThenDown" orientation="portrait" r:id="rId2"/>
  <headerFooter scaleWithDoc="0">
    <oddHeader>&amp;R&amp;"ＭＳ ゴシック,標準"&amp;8第 ３ 章  人    口      &amp;P</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9563A-5E6C-4C6B-8666-7CC816A28344}">
  <dimension ref="A1:O25"/>
  <sheetViews>
    <sheetView showGridLines="0" showZeros="0" view="pageBreakPreview" zoomScale="75" zoomScaleNormal="75" zoomScaleSheetLayoutView="75" workbookViewId="0"/>
  </sheetViews>
  <sheetFormatPr defaultColWidth="9" defaultRowHeight="13.2"/>
  <cols>
    <col min="1" max="1" width="12.109375" style="990" customWidth="1"/>
    <col min="2" max="14" width="9.109375" style="990" customWidth="1"/>
    <col min="15" max="16384" width="9" style="990"/>
  </cols>
  <sheetData>
    <row r="1" spans="1:15" ht="21.75" customHeight="1">
      <c r="O1" s="991"/>
    </row>
    <row r="2" spans="1:15" ht="21.75" customHeight="1">
      <c r="A2" s="992" t="s">
        <v>902</v>
      </c>
      <c r="B2" s="993"/>
      <c r="C2" s="993"/>
      <c r="D2" s="994"/>
      <c r="E2" s="1343" t="s">
        <v>903</v>
      </c>
      <c r="F2" s="1343"/>
      <c r="G2" s="1343"/>
      <c r="H2" s="1343"/>
      <c r="I2" s="1343"/>
      <c r="J2" s="1343"/>
      <c r="K2" s="1343"/>
      <c r="L2" s="1343"/>
      <c r="M2" s="995"/>
      <c r="N2" s="995"/>
      <c r="O2" s="991"/>
    </row>
    <row r="3" spans="1:15" ht="24" customHeight="1">
      <c r="A3" s="996"/>
      <c r="B3" s="996"/>
      <c r="C3" s="996"/>
      <c r="D3" s="996"/>
      <c r="E3" s="996"/>
      <c r="F3" s="993"/>
      <c r="G3" s="996"/>
      <c r="H3" s="996"/>
      <c r="I3" s="996"/>
      <c r="J3" s="996"/>
      <c r="K3" s="996"/>
      <c r="L3" s="996"/>
      <c r="M3" s="996"/>
      <c r="N3" s="996"/>
    </row>
    <row r="4" spans="1:15" ht="15" customHeight="1" thickBot="1">
      <c r="A4" s="997"/>
      <c r="B4" s="996"/>
      <c r="C4" s="996"/>
      <c r="D4" s="996"/>
      <c r="E4" s="996"/>
      <c r="F4" s="996"/>
      <c r="G4" s="998"/>
      <c r="H4" s="996"/>
      <c r="I4" s="996"/>
      <c r="J4" s="996"/>
      <c r="K4" s="996"/>
      <c r="L4" s="996"/>
      <c r="N4" s="999" t="s">
        <v>904</v>
      </c>
    </row>
    <row r="5" spans="1:15" ht="12" customHeight="1">
      <c r="A5" s="1344" t="s">
        <v>905</v>
      </c>
      <c r="B5" s="1347" t="s">
        <v>133</v>
      </c>
      <c r="C5" s="1350" t="s">
        <v>906</v>
      </c>
      <c r="D5" s="1350" t="s">
        <v>907</v>
      </c>
      <c r="E5" s="1350" t="s">
        <v>908</v>
      </c>
      <c r="F5" s="1353" t="s">
        <v>909</v>
      </c>
      <c r="G5" s="1350" t="s">
        <v>910</v>
      </c>
      <c r="H5" s="1358" t="s">
        <v>911</v>
      </c>
      <c r="I5" s="1350" t="s">
        <v>912</v>
      </c>
      <c r="J5" s="1347" t="s">
        <v>913</v>
      </c>
      <c r="K5" s="1361" t="s">
        <v>914</v>
      </c>
      <c r="L5" s="1350" t="s">
        <v>915</v>
      </c>
      <c r="M5" s="1347" t="s">
        <v>916</v>
      </c>
      <c r="N5" s="1353" t="s">
        <v>917</v>
      </c>
    </row>
    <row r="6" spans="1:15" s="1000" customFormat="1" ht="12" customHeight="1">
      <c r="A6" s="1345"/>
      <c r="B6" s="1348"/>
      <c r="C6" s="1351"/>
      <c r="D6" s="1351"/>
      <c r="E6" s="1351"/>
      <c r="F6" s="1354"/>
      <c r="G6" s="1356"/>
      <c r="H6" s="1359"/>
      <c r="I6" s="1351"/>
      <c r="J6" s="1348"/>
      <c r="K6" s="1362"/>
      <c r="L6" s="1351"/>
      <c r="M6" s="1348"/>
      <c r="N6" s="1354"/>
    </row>
    <row r="7" spans="1:15" s="1001" customFormat="1" ht="12" customHeight="1">
      <c r="A7" s="1346"/>
      <c r="B7" s="1349"/>
      <c r="C7" s="1352"/>
      <c r="D7" s="1352"/>
      <c r="E7" s="1352"/>
      <c r="F7" s="1355"/>
      <c r="G7" s="1357"/>
      <c r="H7" s="1360"/>
      <c r="I7" s="1352"/>
      <c r="J7" s="1349"/>
      <c r="K7" s="1363"/>
      <c r="L7" s="1352"/>
      <c r="M7" s="1349"/>
      <c r="N7" s="1355"/>
    </row>
    <row r="8" spans="1:15" s="1004" customFormat="1" ht="14.4" customHeight="1">
      <c r="A8" s="1002"/>
      <c r="B8" s="1003" t="s">
        <v>18</v>
      </c>
      <c r="C8" s="1003"/>
      <c r="D8" s="1003"/>
      <c r="E8" s="1003"/>
      <c r="F8" s="1003"/>
      <c r="G8" s="1003"/>
      <c r="H8" s="1003"/>
      <c r="I8" s="1003"/>
      <c r="J8" s="1003"/>
      <c r="K8" s="1003"/>
      <c r="L8" s="1003"/>
      <c r="M8" s="1003"/>
      <c r="N8" s="1003"/>
    </row>
    <row r="9" spans="1:15" s="1007" customFormat="1" ht="14.4" customHeight="1">
      <c r="A9" s="1005" t="s">
        <v>918</v>
      </c>
      <c r="B9" s="1006">
        <v>253814</v>
      </c>
      <c r="C9" s="1006">
        <v>94447</v>
      </c>
      <c r="D9" s="1006">
        <v>67229</v>
      </c>
      <c r="E9" s="1006">
        <v>39184</v>
      </c>
      <c r="F9" s="1006">
        <v>4130</v>
      </c>
      <c r="G9" s="1006">
        <v>9390</v>
      </c>
      <c r="H9" s="1006">
        <v>3981</v>
      </c>
      <c r="I9" s="1006">
        <v>1523</v>
      </c>
      <c r="J9" s="1006">
        <v>6285</v>
      </c>
      <c r="K9" s="1006">
        <v>3128</v>
      </c>
      <c r="L9" s="1006">
        <v>4301</v>
      </c>
      <c r="M9" s="1006">
        <v>2656</v>
      </c>
      <c r="N9" s="1006">
        <v>2769</v>
      </c>
    </row>
    <row r="10" spans="1:15" s="1007" customFormat="1" ht="14.4" customHeight="1">
      <c r="A10" s="1005" t="s">
        <v>919</v>
      </c>
      <c r="B10" s="1006">
        <v>246157</v>
      </c>
      <c r="C10" s="1006">
        <v>90873</v>
      </c>
      <c r="D10" s="1006">
        <v>64185</v>
      </c>
      <c r="E10" s="1006">
        <v>39836</v>
      </c>
      <c r="F10" s="1006">
        <v>4622</v>
      </c>
      <c r="G10" s="1006">
        <v>9247</v>
      </c>
      <c r="H10" s="1006">
        <v>3795</v>
      </c>
      <c r="I10" s="1006">
        <v>1502</v>
      </c>
      <c r="J10" s="1006">
        <v>5516</v>
      </c>
      <c r="K10" s="1006">
        <v>3032</v>
      </c>
      <c r="L10" s="1006">
        <v>4148</v>
      </c>
      <c r="M10" s="1006">
        <v>2395</v>
      </c>
      <c r="N10" s="1006">
        <v>2693</v>
      </c>
    </row>
    <row r="11" spans="1:15" s="1007" customFormat="1" ht="14.4" customHeight="1">
      <c r="A11" s="1005" t="s">
        <v>558</v>
      </c>
      <c r="B11" s="1006">
        <v>272449</v>
      </c>
      <c r="C11" s="1006">
        <v>89305</v>
      </c>
      <c r="D11" s="1006">
        <v>69101</v>
      </c>
      <c r="E11" s="1006">
        <v>47577</v>
      </c>
      <c r="F11" s="1006">
        <v>10069</v>
      </c>
      <c r="G11" s="1006">
        <v>10173</v>
      </c>
      <c r="H11" s="1006">
        <v>6361</v>
      </c>
      <c r="I11" s="1006">
        <v>2919</v>
      </c>
      <c r="J11" s="1006">
        <v>6070</v>
      </c>
      <c r="K11" s="1006">
        <v>3404</v>
      </c>
      <c r="L11" s="1006">
        <v>4001</v>
      </c>
      <c r="M11" s="1006">
        <v>2761</v>
      </c>
      <c r="N11" s="1006">
        <v>2731</v>
      </c>
    </row>
    <row r="12" spans="1:15" s="1007" customFormat="1" ht="14.4" customHeight="1">
      <c r="A12" s="1005" t="s">
        <v>616</v>
      </c>
      <c r="B12" s="1006">
        <v>301490</v>
      </c>
      <c r="C12" s="1006">
        <v>88077</v>
      </c>
      <c r="D12" s="1006">
        <v>77628</v>
      </c>
      <c r="E12" s="1006">
        <v>54784</v>
      </c>
      <c r="F12" s="1006">
        <v>15098</v>
      </c>
      <c r="G12" s="1006">
        <v>11362</v>
      </c>
      <c r="H12" s="1006">
        <v>8876</v>
      </c>
      <c r="I12" s="1006">
        <v>5058</v>
      </c>
      <c r="J12" s="1006">
        <v>7035</v>
      </c>
      <c r="K12" s="1006">
        <v>3671</v>
      </c>
      <c r="L12" s="1006">
        <v>3842</v>
      </c>
      <c r="M12" s="1006">
        <v>3014</v>
      </c>
      <c r="N12" s="1006">
        <v>2770</v>
      </c>
    </row>
    <row r="13" spans="1:15" ht="22.8" customHeight="1">
      <c r="A13" s="1008" t="s">
        <v>639</v>
      </c>
      <c r="B13" s="1009">
        <v>333564</v>
      </c>
      <c r="C13" s="1009">
        <v>87063</v>
      </c>
      <c r="D13" s="1009">
        <v>85758</v>
      </c>
      <c r="E13" s="1009">
        <v>62796</v>
      </c>
      <c r="F13" s="1009">
        <v>19864</v>
      </c>
      <c r="G13" s="1009">
        <v>12344</v>
      </c>
      <c r="H13" s="1009">
        <v>11380</v>
      </c>
      <c r="I13" s="1009">
        <v>9175</v>
      </c>
      <c r="J13" s="1009">
        <v>7964</v>
      </c>
      <c r="K13" s="1009">
        <v>3879</v>
      </c>
      <c r="L13" s="1009">
        <v>3686</v>
      </c>
      <c r="M13" s="1009">
        <v>3166</v>
      </c>
      <c r="N13" s="1009">
        <v>2787</v>
      </c>
    </row>
    <row r="14" spans="1:15" ht="6" customHeight="1" thickBot="1">
      <c r="A14" s="1008"/>
      <c r="B14" s="1010"/>
      <c r="C14" s="1010"/>
      <c r="D14" s="1010"/>
      <c r="E14" s="1010"/>
      <c r="F14" s="1010"/>
      <c r="G14" s="1010"/>
      <c r="H14" s="1010"/>
      <c r="J14" s="1010"/>
      <c r="K14" s="1010"/>
      <c r="L14" s="1010"/>
      <c r="M14" s="1010"/>
      <c r="N14" s="1010"/>
    </row>
    <row r="15" spans="1:15" ht="12" customHeight="1">
      <c r="A15" s="1344" t="s">
        <v>905</v>
      </c>
      <c r="B15" s="1358" t="s">
        <v>920</v>
      </c>
      <c r="C15" s="1361" t="s">
        <v>921</v>
      </c>
      <c r="D15" s="1347" t="s">
        <v>922</v>
      </c>
      <c r="E15" s="1361" t="s">
        <v>923</v>
      </c>
      <c r="F15" s="1347" t="s">
        <v>924</v>
      </c>
      <c r="G15" s="1361" t="s">
        <v>925</v>
      </c>
      <c r="H15" s="1366" t="s">
        <v>926</v>
      </c>
      <c r="I15" s="1350" t="s">
        <v>927</v>
      </c>
      <c r="J15" s="1373" t="s">
        <v>928</v>
      </c>
      <c r="K15" s="1347" t="s">
        <v>929</v>
      </c>
      <c r="L15" s="1361" t="s">
        <v>930</v>
      </c>
      <c r="M15" s="1350" t="s">
        <v>931</v>
      </c>
      <c r="N15" s="1366" t="s">
        <v>932</v>
      </c>
    </row>
    <row r="16" spans="1:15" s="1000" customFormat="1" ht="12" customHeight="1">
      <c r="A16" s="1345"/>
      <c r="B16" s="1359"/>
      <c r="C16" s="1364"/>
      <c r="D16" s="1348"/>
      <c r="E16" s="1362"/>
      <c r="F16" s="1356"/>
      <c r="G16" s="1362"/>
      <c r="H16" s="1371"/>
      <c r="I16" s="1351"/>
      <c r="J16" s="1374"/>
      <c r="K16" s="1356"/>
      <c r="L16" s="1364"/>
      <c r="M16" s="1351"/>
      <c r="N16" s="1367"/>
    </row>
    <row r="17" spans="1:15" s="1001" customFormat="1" ht="12" customHeight="1">
      <c r="A17" s="1346"/>
      <c r="B17" s="1360"/>
      <c r="C17" s="1365"/>
      <c r="D17" s="1349"/>
      <c r="E17" s="1363"/>
      <c r="F17" s="1357"/>
      <c r="G17" s="1363"/>
      <c r="H17" s="1372"/>
      <c r="I17" s="1352"/>
      <c r="J17" s="1375"/>
      <c r="K17" s="1357"/>
      <c r="L17" s="1365"/>
      <c r="M17" s="1352"/>
      <c r="N17" s="1368"/>
    </row>
    <row r="18" spans="1:15" s="1004" customFormat="1" ht="14.4" customHeight="1">
      <c r="A18" s="1002"/>
      <c r="B18" s="1003"/>
      <c r="C18" s="1003"/>
      <c r="D18" s="1003" t="s">
        <v>702</v>
      </c>
      <c r="E18" s="1003"/>
      <c r="F18" s="1003"/>
      <c r="G18" s="1003"/>
      <c r="H18" s="1003"/>
      <c r="I18" s="1003"/>
      <c r="J18" s="1003"/>
      <c r="K18" s="1003"/>
      <c r="L18" s="1003"/>
      <c r="M18" s="1003"/>
      <c r="N18" s="1003"/>
    </row>
    <row r="19" spans="1:15" s="1007" customFormat="1" ht="14.4" customHeight="1">
      <c r="A19" s="1005" t="s">
        <v>918</v>
      </c>
      <c r="B19" s="1006">
        <v>610</v>
      </c>
      <c r="C19" s="1006">
        <v>356</v>
      </c>
      <c r="D19" s="1006">
        <v>1399</v>
      </c>
      <c r="E19" s="1006">
        <v>1298</v>
      </c>
      <c r="F19" s="1006">
        <v>1033</v>
      </c>
      <c r="G19" s="1006">
        <v>672</v>
      </c>
      <c r="H19" s="1006">
        <v>457</v>
      </c>
      <c r="I19" s="1006">
        <v>584</v>
      </c>
      <c r="J19" s="1006">
        <v>801</v>
      </c>
      <c r="K19" s="1006">
        <v>679</v>
      </c>
      <c r="L19" s="1006">
        <v>403</v>
      </c>
      <c r="M19" s="1006">
        <v>726</v>
      </c>
      <c r="N19" s="1011">
        <v>6074</v>
      </c>
    </row>
    <row r="20" spans="1:15" s="1007" customFormat="1" ht="14.4" customHeight="1">
      <c r="A20" s="1005" t="s">
        <v>919</v>
      </c>
      <c r="B20" s="1006">
        <v>664</v>
      </c>
      <c r="C20" s="1006">
        <v>416</v>
      </c>
      <c r="D20" s="1006">
        <v>1356</v>
      </c>
      <c r="E20" s="1006">
        <v>1323</v>
      </c>
      <c r="F20" s="1006">
        <v>1009</v>
      </c>
      <c r="G20" s="1006">
        <v>603</v>
      </c>
      <c r="H20" s="1006">
        <v>492</v>
      </c>
      <c r="I20" s="1006">
        <v>421</v>
      </c>
      <c r="J20" s="1006">
        <v>727</v>
      </c>
      <c r="K20" s="1006">
        <v>653</v>
      </c>
      <c r="L20" s="1006">
        <v>389</v>
      </c>
      <c r="M20" s="1006">
        <v>657</v>
      </c>
      <c r="N20" s="1011">
        <v>5951</v>
      </c>
    </row>
    <row r="21" spans="1:15" s="1007" customFormat="1" ht="14.4" customHeight="1">
      <c r="A21" s="1005" t="s">
        <v>558</v>
      </c>
      <c r="B21" s="1006">
        <v>1243</v>
      </c>
      <c r="C21" s="1006">
        <v>974</v>
      </c>
      <c r="D21" s="1006">
        <v>1566</v>
      </c>
      <c r="E21" s="1006">
        <v>1352</v>
      </c>
      <c r="F21" s="1006">
        <v>1159</v>
      </c>
      <c r="G21" s="1006">
        <v>803</v>
      </c>
      <c r="H21" s="1006">
        <v>690</v>
      </c>
      <c r="I21" s="1006">
        <v>604</v>
      </c>
      <c r="J21" s="1006">
        <v>772</v>
      </c>
      <c r="K21" s="1006">
        <v>716</v>
      </c>
      <c r="L21" s="1006">
        <v>582</v>
      </c>
      <c r="M21" s="1006">
        <v>729</v>
      </c>
      <c r="N21" s="1011">
        <v>7834</v>
      </c>
    </row>
    <row r="22" spans="1:15" s="1007" customFormat="1" ht="14.4" customHeight="1">
      <c r="A22" s="1005" t="s">
        <v>616</v>
      </c>
      <c r="B22" s="1006">
        <v>1731</v>
      </c>
      <c r="C22" s="1006">
        <v>1374</v>
      </c>
      <c r="D22" s="1006">
        <v>1722</v>
      </c>
      <c r="E22" s="1006">
        <v>1345</v>
      </c>
      <c r="F22" s="1006">
        <v>1227</v>
      </c>
      <c r="G22" s="1006">
        <v>899</v>
      </c>
      <c r="H22" s="1006">
        <v>833</v>
      </c>
      <c r="I22" s="1006">
        <v>783</v>
      </c>
      <c r="J22" s="1006">
        <v>831</v>
      </c>
      <c r="K22" s="1006">
        <v>751</v>
      </c>
      <c r="L22" s="1006">
        <v>725</v>
      </c>
      <c r="M22" s="1006">
        <v>775</v>
      </c>
      <c r="N22" s="1011">
        <v>8821</v>
      </c>
    </row>
    <row r="23" spans="1:15" ht="22.2" customHeight="1">
      <c r="A23" s="1008" t="s">
        <v>639</v>
      </c>
      <c r="B23" s="1009">
        <v>2506</v>
      </c>
      <c r="C23" s="1009">
        <v>2086</v>
      </c>
      <c r="D23" s="1009">
        <v>1863</v>
      </c>
      <c r="E23" s="1009">
        <v>1350</v>
      </c>
      <c r="F23" s="1009">
        <v>1346</v>
      </c>
      <c r="G23" s="1009">
        <v>1023</v>
      </c>
      <c r="H23" s="1009">
        <v>1018</v>
      </c>
      <c r="I23" s="1009">
        <v>979</v>
      </c>
      <c r="J23" s="1009">
        <v>875</v>
      </c>
      <c r="K23" s="1009">
        <v>826</v>
      </c>
      <c r="L23" s="1009">
        <v>810</v>
      </c>
      <c r="M23" s="1009">
        <v>798</v>
      </c>
      <c r="N23" s="1009">
        <v>11526</v>
      </c>
    </row>
    <row r="24" spans="1:15" ht="6" customHeight="1">
      <c r="A24" s="1012"/>
      <c r="B24" s="1010"/>
      <c r="C24" s="1010"/>
      <c r="D24" s="1010"/>
      <c r="E24" s="1010"/>
      <c r="F24" s="1010"/>
      <c r="G24" s="1010"/>
      <c r="H24" s="1010"/>
      <c r="I24" s="1010"/>
      <c r="J24" s="1010"/>
      <c r="K24" s="1010"/>
      <c r="M24" s="1010"/>
      <c r="N24" s="1010"/>
      <c r="O24" s="1007"/>
    </row>
    <row r="25" spans="1:15" s="1001" customFormat="1" ht="15" customHeight="1">
      <c r="A25" s="1369" t="s">
        <v>933</v>
      </c>
      <c r="B25" s="1370"/>
      <c r="C25" s="1370"/>
      <c r="D25" s="1370"/>
      <c r="E25" s="1370"/>
      <c r="F25" s="1370"/>
      <c r="G25" s="1370"/>
      <c r="H25" s="1370"/>
      <c r="I25" s="1013"/>
      <c r="J25" s="1013"/>
      <c r="K25" s="1013"/>
      <c r="L25" s="1013"/>
      <c r="M25" s="1013"/>
      <c r="N25" s="1013"/>
    </row>
  </sheetData>
  <mergeCells count="30">
    <mergeCell ref="J15:J17"/>
    <mergeCell ref="K15:K17"/>
    <mergeCell ref="A15:A17"/>
    <mergeCell ref="B15:B17"/>
    <mergeCell ref="C15:C17"/>
    <mergeCell ref="D15:D17"/>
    <mergeCell ref="E15:E17"/>
    <mergeCell ref="A25:H25"/>
    <mergeCell ref="F15:F17"/>
    <mergeCell ref="G15:G17"/>
    <mergeCell ref="H15:H17"/>
    <mergeCell ref="I15:I17"/>
    <mergeCell ref="M5:M7"/>
    <mergeCell ref="N5:N7"/>
    <mergeCell ref="L15:L17"/>
    <mergeCell ref="M15:M17"/>
    <mergeCell ref="N15:N17"/>
    <mergeCell ref="E2:L2"/>
    <mergeCell ref="A5:A7"/>
    <mergeCell ref="B5:B7"/>
    <mergeCell ref="C5:C7"/>
    <mergeCell ref="D5:D7"/>
    <mergeCell ref="E5:E7"/>
    <mergeCell ref="F5:F7"/>
    <mergeCell ref="G5:G7"/>
    <mergeCell ref="H5:H7"/>
    <mergeCell ref="I5:I7"/>
    <mergeCell ref="J5:J7"/>
    <mergeCell ref="K5:K7"/>
    <mergeCell ref="L5:L7"/>
  </mergeCells>
  <phoneticPr fontId="1"/>
  <hyperlinks>
    <hyperlink ref="A25" r:id="rId1" display="資料　法務省「在留外国人統計(旧登録外国人統計)統計表」" xr:uid="{A75E548A-3933-43C4-B614-E4E541D395E0}"/>
    <hyperlink ref="A25:H25" r:id="rId2" display="　資料　法務省「在留外国人統計(旧登録外国人統計)」" xr:uid="{AA9A699A-7095-43E6-8CDC-C68FA051DC0E}"/>
  </hyperlinks>
  <printOptions gridLinesSet="0"/>
  <pageMargins left="0.59055118110236227" right="0.59055118110236227" top="0.59055118110236227" bottom="0.59055118110236227" header="0.39370078740157483" footer="0"/>
  <pageSetup paperSize="9" scale="70" fitToHeight="0" orientation="landscape" horizontalDpi="300" verticalDpi="300" r:id="rId3"/>
  <headerFooter scaleWithDoc="0">
    <oddHeader>&amp;R&amp;"ＭＳ ゴシック,標準"&amp;8第 ３ 章  人    口      &amp;P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3AD64-6469-49B2-825A-B8D5BCBD3F4D}">
  <dimension ref="A1:V63"/>
  <sheetViews>
    <sheetView showGridLines="0" view="pageBreakPreview" zoomScale="75" zoomScaleNormal="75" zoomScaleSheetLayoutView="75" workbookViewId="0"/>
  </sheetViews>
  <sheetFormatPr defaultColWidth="9" defaultRowHeight="13.2"/>
  <cols>
    <col min="1" max="1" width="2.33203125" style="370" customWidth="1"/>
    <col min="2" max="2" width="16.77734375" style="370" customWidth="1"/>
    <col min="3" max="6" width="15.77734375" style="370" customWidth="1"/>
    <col min="7" max="7" width="15.77734375" style="371" customWidth="1"/>
    <col min="8" max="9" width="15.77734375" style="370" customWidth="1"/>
    <col min="10" max="10" width="16.77734375" style="370" customWidth="1"/>
    <col min="11" max="11" width="0.44140625" style="370" customWidth="1"/>
    <col min="12" max="18" width="15.77734375" style="370" customWidth="1"/>
    <col min="19" max="19" width="8.6640625" style="370" customWidth="1"/>
    <col min="20" max="16384" width="9" style="370"/>
  </cols>
  <sheetData>
    <row r="1" spans="1:22" ht="21.75" customHeight="1">
      <c r="A1" s="422"/>
      <c r="B1" s="422"/>
      <c r="C1" s="422"/>
      <c r="D1" s="422"/>
      <c r="E1" s="422"/>
      <c r="F1" s="422"/>
      <c r="G1" s="422"/>
      <c r="H1" s="422"/>
      <c r="I1" s="422"/>
      <c r="J1" s="422"/>
      <c r="K1" s="422"/>
      <c r="L1" s="422"/>
      <c r="M1" s="422"/>
      <c r="N1" s="422"/>
      <c r="O1" s="422"/>
      <c r="P1" s="422"/>
      <c r="Q1" s="422"/>
      <c r="R1" s="422"/>
      <c r="S1" s="372"/>
    </row>
    <row r="2" spans="1:22" ht="21.75" customHeight="1">
      <c r="A2" s="112" t="s">
        <v>330</v>
      </c>
      <c r="B2" s="113"/>
      <c r="C2" s="750"/>
      <c r="D2" s="422"/>
      <c r="E2" s="422"/>
      <c r="F2" s="1014" t="s">
        <v>599</v>
      </c>
      <c r="G2" s="1279"/>
      <c r="H2" s="1279"/>
      <c r="I2" s="1279"/>
      <c r="J2" s="1376" t="s">
        <v>635</v>
      </c>
      <c r="K2" s="1377"/>
      <c r="L2" s="1377"/>
      <c r="M2" s="1377"/>
      <c r="N2" s="1377"/>
      <c r="O2" s="1377"/>
      <c r="P2" s="422"/>
      <c r="Q2" s="422"/>
      <c r="R2" s="422"/>
      <c r="S2" s="372"/>
    </row>
    <row r="3" spans="1:22" ht="24" customHeight="1">
      <c r="A3" s="114"/>
      <c r="B3" s="422"/>
      <c r="C3" s="422"/>
      <c r="D3" s="422"/>
      <c r="E3" s="422"/>
      <c r="F3" s="422"/>
      <c r="G3" s="422"/>
      <c r="H3" s="422"/>
      <c r="I3" s="422"/>
      <c r="J3" s="422"/>
      <c r="K3" s="422"/>
      <c r="L3" s="422"/>
      <c r="M3" s="422"/>
      <c r="N3" s="422"/>
      <c r="O3" s="422"/>
      <c r="P3" s="422"/>
      <c r="Q3" s="422"/>
      <c r="R3" s="422"/>
      <c r="T3" s="373"/>
      <c r="U3" s="374"/>
    </row>
    <row r="4" spans="1:22" s="375" customFormat="1" ht="13.8" thickBot="1">
      <c r="A4" s="115"/>
      <c r="B4" s="423"/>
      <c r="C4" s="423"/>
      <c r="D4" s="423"/>
      <c r="E4" s="423"/>
      <c r="F4" s="423"/>
      <c r="G4" s="423"/>
      <c r="H4" s="423"/>
      <c r="I4" s="423"/>
      <c r="J4" s="423"/>
      <c r="K4" s="423"/>
      <c r="L4" s="423"/>
      <c r="M4" s="423"/>
      <c r="N4" s="423"/>
      <c r="O4" s="423"/>
      <c r="P4" s="423"/>
      <c r="Q4" s="423"/>
      <c r="R4" s="423" t="s">
        <v>636</v>
      </c>
      <c r="T4" s="376"/>
    </row>
    <row r="5" spans="1:22" s="375" customFormat="1" ht="15" customHeight="1">
      <c r="A5" s="1041" t="s">
        <v>39</v>
      </c>
      <c r="B5" s="1042"/>
      <c r="C5" s="121"/>
      <c r="D5" s="480"/>
      <c r="E5" s="122"/>
      <c r="F5" s="121"/>
      <c r="G5" s="121"/>
      <c r="H5" s="121"/>
      <c r="I5" s="121"/>
      <c r="J5" s="1041" t="s">
        <v>39</v>
      </c>
      <c r="K5" s="1042"/>
      <c r="L5" s="121"/>
      <c r="M5" s="480"/>
      <c r="N5" s="122"/>
      <c r="O5" s="121"/>
      <c r="P5" s="121"/>
      <c r="Q5" s="121"/>
      <c r="R5" s="121"/>
    </row>
    <row r="6" spans="1:22" ht="19.5" customHeight="1">
      <c r="A6" s="1043"/>
      <c r="B6" s="1044"/>
      <c r="C6" s="123" t="s">
        <v>701</v>
      </c>
      <c r="D6" s="123" t="s">
        <v>40</v>
      </c>
      <c r="E6" s="124" t="s">
        <v>41</v>
      </c>
      <c r="F6" s="124" t="s">
        <v>42</v>
      </c>
      <c r="G6" s="123" t="s">
        <v>43</v>
      </c>
      <c r="H6" s="123" t="s">
        <v>485</v>
      </c>
      <c r="I6" s="125" t="s">
        <v>600</v>
      </c>
      <c r="J6" s="1043"/>
      <c r="K6" s="1044"/>
      <c r="L6" s="123" t="s">
        <v>701</v>
      </c>
      <c r="M6" s="123" t="s">
        <v>40</v>
      </c>
      <c r="N6" s="124" t="s">
        <v>41</v>
      </c>
      <c r="O6" s="124" t="s">
        <v>42</v>
      </c>
      <c r="P6" s="123" t="s">
        <v>43</v>
      </c>
      <c r="Q6" s="123" t="s">
        <v>485</v>
      </c>
      <c r="R6" s="125" t="s">
        <v>600</v>
      </c>
    </row>
    <row r="7" spans="1:22" s="377" customFormat="1" ht="19.5" customHeight="1">
      <c r="A7" s="1045"/>
      <c r="B7" s="1046"/>
      <c r="C7" s="481"/>
      <c r="D7" s="481"/>
      <c r="E7" s="482"/>
      <c r="F7" s="482"/>
      <c r="G7" s="481"/>
      <c r="H7" s="481"/>
      <c r="I7" s="481"/>
      <c r="J7" s="1045"/>
      <c r="K7" s="1046"/>
      <c r="L7" s="481"/>
      <c r="M7" s="481"/>
      <c r="N7" s="482"/>
      <c r="O7" s="482"/>
      <c r="P7" s="481"/>
      <c r="Q7" s="126"/>
      <c r="R7" s="481"/>
    </row>
    <row r="8" spans="1:22" ht="19.5" customHeight="1">
      <c r="A8" s="483"/>
      <c r="B8" s="484"/>
      <c r="C8" s="825" t="s">
        <v>702</v>
      </c>
      <c r="D8" s="485"/>
      <c r="E8" s="485"/>
      <c r="F8" s="485"/>
      <c r="G8" s="485"/>
      <c r="H8" s="485"/>
      <c r="I8" s="485"/>
      <c r="J8" s="485"/>
      <c r="K8" s="484"/>
      <c r="L8" s="485"/>
      <c r="M8" s="485"/>
      <c r="N8" s="485"/>
      <c r="O8" s="485"/>
      <c r="P8" s="485"/>
      <c r="Q8" s="485"/>
      <c r="R8" s="485"/>
    </row>
    <row r="9" spans="1:22" s="378" customFormat="1" ht="18.75" customHeight="1">
      <c r="A9" s="1047" t="s">
        <v>45</v>
      </c>
      <c r="B9" s="1048"/>
      <c r="C9" s="127">
        <v>239113</v>
      </c>
      <c r="D9" s="127">
        <v>255894</v>
      </c>
      <c r="E9" s="127">
        <v>253814</v>
      </c>
      <c r="F9" s="127">
        <v>246157</v>
      </c>
      <c r="G9" s="127">
        <v>272449</v>
      </c>
      <c r="H9" s="127">
        <v>301490</v>
      </c>
      <c r="I9" s="127">
        <f>SUM(I11:I18)</f>
        <v>333564</v>
      </c>
      <c r="J9" s="128" t="s">
        <v>46</v>
      </c>
      <c r="K9" s="486"/>
      <c r="L9" s="487">
        <v>2340</v>
      </c>
      <c r="M9" s="487">
        <v>2748</v>
      </c>
      <c r="N9" s="487">
        <v>2772</v>
      </c>
      <c r="O9" s="89">
        <v>2789</v>
      </c>
      <c r="P9" s="89">
        <v>3238</v>
      </c>
      <c r="Q9" s="89">
        <v>3787</v>
      </c>
      <c r="R9" s="89">
        <v>4298</v>
      </c>
    </row>
    <row r="10" spans="1:22" ht="20.25" customHeight="1">
      <c r="A10" s="488"/>
      <c r="B10" s="489"/>
      <c r="C10" s="89"/>
      <c r="D10" s="89"/>
      <c r="E10" s="89"/>
      <c r="F10" s="89"/>
      <c r="G10" s="89"/>
      <c r="H10" s="89"/>
      <c r="I10" s="127"/>
      <c r="J10" s="490" t="s">
        <v>47</v>
      </c>
      <c r="K10" s="486"/>
      <c r="L10" s="487">
        <v>5720</v>
      </c>
      <c r="M10" s="487">
        <v>6310</v>
      </c>
      <c r="N10" s="487">
        <v>6161</v>
      </c>
      <c r="O10" s="89">
        <v>6120</v>
      </c>
      <c r="P10" s="89">
        <v>6834</v>
      </c>
      <c r="Q10" s="89">
        <v>7327</v>
      </c>
      <c r="R10" s="89">
        <v>7940</v>
      </c>
    </row>
    <row r="11" spans="1:22" ht="20.25" customHeight="1">
      <c r="A11" s="488"/>
      <c r="B11" s="741" t="s">
        <v>48</v>
      </c>
      <c r="C11" s="127">
        <v>139134</v>
      </c>
      <c r="D11" s="127">
        <v>147535</v>
      </c>
      <c r="E11" s="127">
        <v>145835</v>
      </c>
      <c r="F11" s="127">
        <v>140483</v>
      </c>
      <c r="G11" s="127">
        <v>154838</v>
      </c>
      <c r="H11" s="127">
        <v>171892</v>
      </c>
      <c r="I11" s="127">
        <f>I20</f>
        <v>192151</v>
      </c>
      <c r="J11" s="490" t="s">
        <v>49</v>
      </c>
      <c r="K11" s="486"/>
      <c r="L11" s="487">
        <v>1964</v>
      </c>
      <c r="M11" s="487">
        <v>2124</v>
      </c>
      <c r="N11" s="487">
        <v>2119</v>
      </c>
      <c r="O11" s="89">
        <v>1859</v>
      </c>
      <c r="P11" s="89">
        <v>2193</v>
      </c>
      <c r="Q11" s="89">
        <v>2288</v>
      </c>
      <c r="R11" s="89">
        <v>2197</v>
      </c>
      <c r="S11" s="591"/>
      <c r="T11" s="591"/>
      <c r="U11" s="591"/>
      <c r="V11" s="591"/>
    </row>
    <row r="12" spans="1:22" ht="20.25" customHeight="1">
      <c r="A12" s="488"/>
      <c r="B12" s="741" t="s">
        <v>50</v>
      </c>
      <c r="C12" s="127">
        <v>13646</v>
      </c>
      <c r="D12" s="127">
        <v>14808</v>
      </c>
      <c r="E12" s="127">
        <v>14729</v>
      </c>
      <c r="F12" s="127">
        <v>14443</v>
      </c>
      <c r="G12" s="127">
        <v>16597</v>
      </c>
      <c r="H12" s="127">
        <v>18347</v>
      </c>
      <c r="I12" s="127">
        <f>SUM(R12,R15,R19,R35,R46)</f>
        <v>20193</v>
      </c>
      <c r="J12" s="490" t="s">
        <v>51</v>
      </c>
      <c r="K12" s="486"/>
      <c r="L12" s="487">
        <v>5446</v>
      </c>
      <c r="M12" s="487">
        <v>5826</v>
      </c>
      <c r="N12" s="487">
        <v>5720</v>
      </c>
      <c r="O12" s="89">
        <v>5598</v>
      </c>
      <c r="P12" s="89">
        <v>6501</v>
      </c>
      <c r="Q12" s="89">
        <v>7014</v>
      </c>
      <c r="R12" s="89">
        <v>7586</v>
      </c>
    </row>
    <row r="13" spans="1:22" ht="20.25" customHeight="1">
      <c r="A13" s="488"/>
      <c r="B13" s="741" t="s">
        <v>52</v>
      </c>
      <c r="C13" s="127">
        <v>10757</v>
      </c>
      <c r="D13" s="127">
        <v>11691</v>
      </c>
      <c r="E13" s="127">
        <v>11419</v>
      </c>
      <c r="F13" s="127">
        <v>11059</v>
      </c>
      <c r="G13" s="127">
        <v>12313</v>
      </c>
      <c r="H13" s="127">
        <v>13081</v>
      </c>
      <c r="I13" s="127">
        <f>SUM(R10,R11,R30,R47,R48)</f>
        <v>13745</v>
      </c>
      <c r="J13" s="491" t="s">
        <v>53</v>
      </c>
      <c r="K13" s="492"/>
      <c r="L13" s="487">
        <v>1306</v>
      </c>
      <c r="M13" s="487">
        <v>1415</v>
      </c>
      <c r="N13" s="487">
        <v>1486</v>
      </c>
      <c r="O13" s="89">
        <v>1430</v>
      </c>
      <c r="P13" s="89">
        <v>1539</v>
      </c>
      <c r="Q13" s="89">
        <v>1736</v>
      </c>
      <c r="R13" s="89">
        <v>1935</v>
      </c>
    </row>
    <row r="14" spans="1:22" ht="20.25" customHeight="1">
      <c r="A14" s="488"/>
      <c r="B14" s="741" t="s">
        <v>54</v>
      </c>
      <c r="C14" s="127">
        <v>16889</v>
      </c>
      <c r="D14" s="127">
        <v>18100</v>
      </c>
      <c r="E14" s="127">
        <v>18008</v>
      </c>
      <c r="F14" s="127">
        <v>17577</v>
      </c>
      <c r="G14" s="127">
        <v>19472</v>
      </c>
      <c r="H14" s="127">
        <v>21222</v>
      </c>
      <c r="I14" s="127">
        <f>SUM(R17,R18,R24,R28,R34,R41,R42)</f>
        <v>23195</v>
      </c>
      <c r="J14" s="422"/>
      <c r="K14" s="493"/>
      <c r="L14" s="422"/>
      <c r="M14" s="422"/>
      <c r="N14" s="422"/>
      <c r="O14" s="422"/>
      <c r="P14" s="422"/>
      <c r="Q14" s="422"/>
      <c r="R14" s="422"/>
    </row>
    <row r="15" spans="1:22" ht="20.25" customHeight="1">
      <c r="A15" s="488"/>
      <c r="B15" s="741" t="s">
        <v>55</v>
      </c>
      <c r="C15" s="127">
        <v>27024</v>
      </c>
      <c r="D15" s="127">
        <v>28416</v>
      </c>
      <c r="E15" s="127">
        <v>28244</v>
      </c>
      <c r="F15" s="127">
        <v>27947</v>
      </c>
      <c r="G15" s="127">
        <v>29487</v>
      </c>
      <c r="H15" s="127">
        <v>31604</v>
      </c>
      <c r="I15" s="127">
        <f>SUM(R21,R31,R39)</f>
        <v>34177</v>
      </c>
      <c r="J15" s="490" t="s">
        <v>56</v>
      </c>
      <c r="K15" s="486"/>
      <c r="L15" s="487">
        <v>3146</v>
      </c>
      <c r="M15" s="487">
        <v>3411</v>
      </c>
      <c r="N15" s="487">
        <v>3454</v>
      </c>
      <c r="O15" s="89">
        <v>3478</v>
      </c>
      <c r="P15" s="89">
        <v>3896</v>
      </c>
      <c r="Q15" s="89">
        <v>4371</v>
      </c>
      <c r="R15" s="89">
        <v>4849</v>
      </c>
    </row>
    <row r="16" spans="1:22" ht="20.25" customHeight="1">
      <c r="A16" s="488"/>
      <c r="B16" s="741" t="s">
        <v>57</v>
      </c>
      <c r="C16" s="127">
        <v>5697</v>
      </c>
      <c r="D16" s="127">
        <v>6637</v>
      </c>
      <c r="E16" s="127">
        <v>6906</v>
      </c>
      <c r="F16" s="127">
        <v>6851</v>
      </c>
      <c r="G16" s="127">
        <v>8186</v>
      </c>
      <c r="H16" s="127">
        <v>9610</v>
      </c>
      <c r="I16" s="127">
        <f>SUM(R23,R25,R27,R33,R37,R43,R54,R55,R56)</f>
        <v>10348</v>
      </c>
      <c r="J16" s="490" t="s">
        <v>58</v>
      </c>
      <c r="K16" s="486"/>
      <c r="L16" s="487">
        <v>834</v>
      </c>
      <c r="M16" s="487">
        <v>1093</v>
      </c>
      <c r="N16" s="487">
        <v>1102</v>
      </c>
      <c r="O16" s="89">
        <v>1066</v>
      </c>
      <c r="P16" s="89">
        <v>1309</v>
      </c>
      <c r="Q16" s="89">
        <v>1634</v>
      </c>
      <c r="R16" s="89">
        <v>1889</v>
      </c>
    </row>
    <row r="17" spans="1:18" ht="20.25" customHeight="1">
      <c r="A17" s="488"/>
      <c r="B17" s="741" t="s">
        <v>59</v>
      </c>
      <c r="C17" s="127">
        <v>19150</v>
      </c>
      <c r="D17" s="127">
        <v>20892</v>
      </c>
      <c r="E17" s="127">
        <v>20787</v>
      </c>
      <c r="F17" s="127">
        <v>20342</v>
      </c>
      <c r="G17" s="127">
        <v>22573</v>
      </c>
      <c r="H17" s="127">
        <v>24852</v>
      </c>
      <c r="I17" s="127">
        <f>SUM(I51,R13,R29,R36,R49)</f>
        <v>26989</v>
      </c>
      <c r="J17" s="490" t="s">
        <v>60</v>
      </c>
      <c r="K17" s="486"/>
      <c r="L17" s="487">
        <v>2512</v>
      </c>
      <c r="M17" s="487">
        <v>2737</v>
      </c>
      <c r="N17" s="487">
        <v>2714</v>
      </c>
      <c r="O17" s="89">
        <v>2623</v>
      </c>
      <c r="P17" s="89">
        <v>2823</v>
      </c>
      <c r="Q17" s="89">
        <v>3006</v>
      </c>
      <c r="R17" s="89">
        <v>3299</v>
      </c>
    </row>
    <row r="18" spans="1:18" ht="20.25" customHeight="1">
      <c r="A18" s="488"/>
      <c r="B18" s="741" t="s">
        <v>61</v>
      </c>
      <c r="C18" s="127">
        <v>6816</v>
      </c>
      <c r="D18" s="127">
        <v>7815</v>
      </c>
      <c r="E18" s="127">
        <v>7886</v>
      </c>
      <c r="F18" s="127">
        <v>7455</v>
      </c>
      <c r="G18" s="127">
        <v>8983</v>
      </c>
      <c r="H18" s="127">
        <v>10882</v>
      </c>
      <c r="I18" s="127">
        <f>SUM(R9,R16,R22,R40,R44,R50,R52,R53)</f>
        <v>12766</v>
      </c>
      <c r="J18" s="490" t="s">
        <v>62</v>
      </c>
      <c r="K18" s="486"/>
      <c r="L18" s="487">
        <v>4511</v>
      </c>
      <c r="M18" s="487">
        <v>4801</v>
      </c>
      <c r="N18" s="487">
        <v>4628</v>
      </c>
      <c r="O18" s="89">
        <v>4515</v>
      </c>
      <c r="P18" s="89">
        <v>5430</v>
      </c>
      <c r="Q18" s="89">
        <v>6045</v>
      </c>
      <c r="R18" s="89">
        <v>6594</v>
      </c>
    </row>
    <row r="19" spans="1:18" ht="20.25" customHeight="1">
      <c r="A19" s="488"/>
      <c r="B19" s="489"/>
      <c r="C19" s="127"/>
      <c r="D19" s="127"/>
      <c r="E19" s="127"/>
      <c r="F19" s="127"/>
      <c r="G19" s="487"/>
      <c r="H19" s="487"/>
      <c r="I19" s="127"/>
      <c r="J19" s="490" t="s">
        <v>63</v>
      </c>
      <c r="K19" s="486"/>
      <c r="L19" s="487">
        <v>3474</v>
      </c>
      <c r="M19" s="487">
        <v>3742</v>
      </c>
      <c r="N19" s="487">
        <v>3627</v>
      </c>
      <c r="O19" s="89">
        <v>3530</v>
      </c>
      <c r="P19" s="89">
        <v>4215</v>
      </c>
      <c r="Q19" s="89">
        <v>4728</v>
      </c>
      <c r="R19" s="89">
        <v>5285</v>
      </c>
    </row>
    <row r="20" spans="1:18" ht="20.25" customHeight="1">
      <c r="A20" s="1036" t="s">
        <v>64</v>
      </c>
      <c r="B20" s="1037"/>
      <c r="C20" s="89">
        <v>139134</v>
      </c>
      <c r="D20" s="89">
        <v>147535</v>
      </c>
      <c r="E20" s="89">
        <v>145835</v>
      </c>
      <c r="F20" s="89">
        <v>140483</v>
      </c>
      <c r="G20" s="487">
        <v>154838</v>
      </c>
      <c r="H20" s="487">
        <v>171892</v>
      </c>
      <c r="I20" s="89">
        <f>SUM(I22:I49)</f>
        <v>192151</v>
      </c>
      <c r="J20" s="422"/>
      <c r="K20" s="493"/>
      <c r="L20" s="422"/>
      <c r="M20" s="422"/>
      <c r="N20" s="422"/>
      <c r="O20" s="422"/>
      <c r="P20" s="422"/>
      <c r="Q20" s="422"/>
      <c r="R20" s="422"/>
    </row>
    <row r="21" spans="1:18" ht="20.25" customHeight="1">
      <c r="A21" s="488"/>
      <c r="B21" s="489"/>
      <c r="C21" s="89"/>
      <c r="D21" s="89"/>
      <c r="E21" s="89"/>
      <c r="F21" s="89"/>
      <c r="G21" s="487"/>
      <c r="H21" s="487"/>
      <c r="I21" s="127"/>
      <c r="J21" s="490" t="s">
        <v>65</v>
      </c>
      <c r="K21" s="486"/>
      <c r="L21" s="487">
        <v>7461</v>
      </c>
      <c r="M21" s="487">
        <v>7926</v>
      </c>
      <c r="N21" s="487">
        <v>7940</v>
      </c>
      <c r="O21" s="89">
        <v>7833</v>
      </c>
      <c r="P21" s="89">
        <v>8147</v>
      </c>
      <c r="Q21" s="89">
        <v>8775</v>
      </c>
      <c r="R21" s="89">
        <v>9411</v>
      </c>
    </row>
    <row r="22" spans="1:18" ht="20.25" customHeight="1">
      <c r="A22" s="488"/>
      <c r="B22" s="132" t="s">
        <v>486</v>
      </c>
      <c r="C22" s="89">
        <v>3195</v>
      </c>
      <c r="D22" s="89">
        <v>3464</v>
      </c>
      <c r="E22" s="89">
        <v>3449</v>
      </c>
      <c r="F22" s="89">
        <v>3282</v>
      </c>
      <c r="G22" s="487">
        <v>3611</v>
      </c>
      <c r="H22" s="487">
        <v>4115</v>
      </c>
      <c r="I22" s="89">
        <v>4694</v>
      </c>
      <c r="J22" s="491" t="s">
        <v>66</v>
      </c>
      <c r="K22" s="492"/>
      <c r="L22" s="487">
        <v>1979</v>
      </c>
      <c r="M22" s="487">
        <v>2204</v>
      </c>
      <c r="N22" s="487">
        <v>2047</v>
      </c>
      <c r="O22" s="89">
        <v>1889</v>
      </c>
      <c r="P22" s="89">
        <v>2178</v>
      </c>
      <c r="Q22" s="89">
        <v>2881</v>
      </c>
      <c r="R22" s="89">
        <v>3595</v>
      </c>
    </row>
    <row r="23" spans="1:18" ht="20.25" customHeight="1">
      <c r="A23" s="488"/>
      <c r="B23" s="132" t="s">
        <v>487</v>
      </c>
      <c r="C23" s="89">
        <v>1496</v>
      </c>
      <c r="D23" s="89">
        <v>1727</v>
      </c>
      <c r="E23" s="89">
        <v>1704</v>
      </c>
      <c r="F23" s="89">
        <v>1669</v>
      </c>
      <c r="G23" s="487">
        <v>1865</v>
      </c>
      <c r="H23" s="487">
        <v>2197</v>
      </c>
      <c r="I23" s="89">
        <v>2549</v>
      </c>
      <c r="J23" s="491" t="s">
        <v>67</v>
      </c>
      <c r="K23" s="492"/>
      <c r="L23" s="487">
        <v>1234</v>
      </c>
      <c r="M23" s="487">
        <v>1496</v>
      </c>
      <c r="N23" s="487">
        <v>1588</v>
      </c>
      <c r="O23" s="89">
        <v>1576</v>
      </c>
      <c r="P23" s="89">
        <v>2042</v>
      </c>
      <c r="Q23" s="89">
        <v>2676</v>
      </c>
      <c r="R23" s="89">
        <v>2463</v>
      </c>
    </row>
    <row r="24" spans="1:18" ht="20.25" customHeight="1">
      <c r="A24" s="488"/>
      <c r="B24" s="132" t="s">
        <v>488</v>
      </c>
      <c r="C24" s="89">
        <v>2066</v>
      </c>
      <c r="D24" s="89">
        <v>2160</v>
      </c>
      <c r="E24" s="89">
        <v>2112</v>
      </c>
      <c r="F24" s="89">
        <v>2012</v>
      </c>
      <c r="G24" s="487">
        <v>2393</v>
      </c>
      <c r="H24" s="487">
        <v>2727</v>
      </c>
      <c r="I24" s="89">
        <v>3000</v>
      </c>
      <c r="J24" s="491" t="s">
        <v>68</v>
      </c>
      <c r="K24" s="492"/>
      <c r="L24" s="487">
        <v>2917</v>
      </c>
      <c r="M24" s="487">
        <v>3152</v>
      </c>
      <c r="N24" s="487">
        <v>3190</v>
      </c>
      <c r="O24" s="89">
        <v>3163</v>
      </c>
      <c r="P24" s="89">
        <v>3351</v>
      </c>
      <c r="Q24" s="89">
        <v>3603</v>
      </c>
      <c r="R24" s="89">
        <v>3893</v>
      </c>
    </row>
    <row r="25" spans="1:18" ht="20.25" customHeight="1">
      <c r="A25" s="488"/>
      <c r="B25" s="132" t="s">
        <v>489</v>
      </c>
      <c r="C25" s="89">
        <v>4719</v>
      </c>
      <c r="D25" s="89">
        <v>5109</v>
      </c>
      <c r="E25" s="89">
        <v>4787</v>
      </c>
      <c r="F25" s="89">
        <v>4490</v>
      </c>
      <c r="G25" s="487">
        <v>5233</v>
      </c>
      <c r="H25" s="487">
        <v>6342</v>
      </c>
      <c r="I25" s="89">
        <v>7516</v>
      </c>
      <c r="J25" s="491" t="s">
        <v>69</v>
      </c>
      <c r="K25" s="492"/>
      <c r="L25" s="487">
        <v>583</v>
      </c>
      <c r="M25" s="487">
        <v>655</v>
      </c>
      <c r="N25" s="487">
        <v>714</v>
      </c>
      <c r="O25" s="89">
        <v>752</v>
      </c>
      <c r="P25" s="89">
        <v>883</v>
      </c>
      <c r="Q25" s="89">
        <v>979</v>
      </c>
      <c r="R25" s="89">
        <v>1113</v>
      </c>
    </row>
    <row r="26" spans="1:18" ht="20.25" customHeight="1">
      <c r="A26" s="488"/>
      <c r="B26" s="132" t="s">
        <v>490</v>
      </c>
      <c r="C26" s="89">
        <v>3030</v>
      </c>
      <c r="D26" s="89">
        <v>3332</v>
      </c>
      <c r="E26" s="89">
        <v>3361</v>
      </c>
      <c r="F26" s="89">
        <v>3164</v>
      </c>
      <c r="G26" s="487">
        <v>3575</v>
      </c>
      <c r="H26" s="487">
        <v>4175</v>
      </c>
      <c r="I26" s="89">
        <v>4952</v>
      </c>
      <c r="J26" s="422"/>
      <c r="K26" s="493"/>
      <c r="L26" s="422"/>
      <c r="M26" s="422"/>
      <c r="N26" s="422"/>
      <c r="O26" s="422"/>
      <c r="P26" s="422"/>
      <c r="Q26" s="422"/>
      <c r="R26" s="422"/>
    </row>
    <row r="27" spans="1:18" ht="20.25" customHeight="1">
      <c r="A27" s="488"/>
      <c r="B27" s="739"/>
      <c r="C27" s="89"/>
      <c r="D27" s="89"/>
      <c r="E27" s="89"/>
      <c r="F27" s="89"/>
      <c r="G27" s="487"/>
      <c r="H27" s="487"/>
      <c r="I27" s="89"/>
      <c r="J27" s="490" t="s">
        <v>70</v>
      </c>
      <c r="K27" s="486"/>
      <c r="L27" s="487">
        <v>1568</v>
      </c>
      <c r="M27" s="487">
        <v>1792</v>
      </c>
      <c r="N27" s="487">
        <v>1884</v>
      </c>
      <c r="O27" s="89">
        <v>1848</v>
      </c>
      <c r="P27" s="89">
        <v>2081</v>
      </c>
      <c r="Q27" s="89">
        <v>2377</v>
      </c>
      <c r="R27" s="89">
        <v>2711</v>
      </c>
    </row>
    <row r="28" spans="1:18" ht="20.25" customHeight="1">
      <c r="A28" s="488"/>
      <c r="B28" s="132" t="s">
        <v>491</v>
      </c>
      <c r="C28" s="89">
        <v>1571</v>
      </c>
      <c r="D28" s="89">
        <v>1700</v>
      </c>
      <c r="E28" s="89">
        <v>1775</v>
      </c>
      <c r="F28" s="89">
        <v>1709</v>
      </c>
      <c r="G28" s="487">
        <v>1964</v>
      </c>
      <c r="H28" s="487">
        <v>2142</v>
      </c>
      <c r="I28" s="89">
        <v>2589</v>
      </c>
      <c r="J28" s="490" t="s">
        <v>71</v>
      </c>
      <c r="K28" s="486"/>
      <c r="L28" s="487">
        <v>2833</v>
      </c>
      <c r="M28" s="487">
        <v>2935</v>
      </c>
      <c r="N28" s="487">
        <v>2887</v>
      </c>
      <c r="O28" s="89">
        <v>2754</v>
      </c>
      <c r="P28" s="89">
        <v>3035</v>
      </c>
      <c r="Q28" s="89">
        <v>3260</v>
      </c>
      <c r="R28" s="89">
        <v>3571</v>
      </c>
    </row>
    <row r="29" spans="1:18" ht="20.25" customHeight="1">
      <c r="A29" s="488"/>
      <c r="B29" s="132" t="s">
        <v>492</v>
      </c>
      <c r="C29" s="89">
        <v>4794</v>
      </c>
      <c r="D29" s="89">
        <v>4941</v>
      </c>
      <c r="E29" s="89">
        <v>4727</v>
      </c>
      <c r="F29" s="89">
        <v>4651</v>
      </c>
      <c r="G29" s="487">
        <v>5188</v>
      </c>
      <c r="H29" s="487">
        <v>5718</v>
      </c>
      <c r="I29" s="89">
        <v>6533</v>
      </c>
      <c r="J29" s="490" t="s">
        <v>72</v>
      </c>
      <c r="K29" s="486"/>
      <c r="L29" s="487">
        <v>2394</v>
      </c>
      <c r="M29" s="487">
        <v>2667</v>
      </c>
      <c r="N29" s="487">
        <v>2638</v>
      </c>
      <c r="O29" s="89">
        <v>2662</v>
      </c>
      <c r="P29" s="89">
        <v>3006</v>
      </c>
      <c r="Q29" s="89">
        <v>3289</v>
      </c>
      <c r="R29" s="89">
        <v>3703</v>
      </c>
    </row>
    <row r="30" spans="1:18" ht="20.25" customHeight="1">
      <c r="A30" s="488"/>
      <c r="B30" s="132" t="s">
        <v>493</v>
      </c>
      <c r="C30" s="89">
        <v>8895</v>
      </c>
      <c r="D30" s="89">
        <v>9727</v>
      </c>
      <c r="E30" s="89">
        <v>9336</v>
      </c>
      <c r="F30" s="89">
        <v>8843</v>
      </c>
      <c r="G30" s="487">
        <v>10359</v>
      </c>
      <c r="H30" s="487">
        <v>11842</v>
      </c>
      <c r="I30" s="89">
        <v>13249</v>
      </c>
      <c r="J30" s="490" t="s">
        <v>73</v>
      </c>
      <c r="K30" s="486"/>
      <c r="L30" s="487">
        <v>2895</v>
      </c>
      <c r="M30" s="487">
        <v>3051</v>
      </c>
      <c r="N30" s="487">
        <v>2915</v>
      </c>
      <c r="O30" s="89">
        <v>2850</v>
      </c>
      <c r="P30" s="89">
        <v>3042</v>
      </c>
      <c r="Q30" s="89">
        <v>3222</v>
      </c>
      <c r="R30" s="89">
        <v>3353</v>
      </c>
    </row>
    <row r="31" spans="1:18" ht="20.25" customHeight="1">
      <c r="A31" s="488"/>
      <c r="B31" s="132" t="s">
        <v>494</v>
      </c>
      <c r="C31" s="89">
        <v>3881</v>
      </c>
      <c r="D31" s="89">
        <v>4347</v>
      </c>
      <c r="E31" s="89">
        <v>4574</v>
      </c>
      <c r="F31" s="89">
        <v>4508</v>
      </c>
      <c r="G31" s="487">
        <v>5067</v>
      </c>
      <c r="H31" s="487">
        <v>5709</v>
      </c>
      <c r="I31" s="89">
        <v>6375</v>
      </c>
      <c r="J31" s="490" t="s">
        <v>74</v>
      </c>
      <c r="K31" s="486"/>
      <c r="L31" s="487">
        <v>1370</v>
      </c>
      <c r="M31" s="487">
        <v>1461</v>
      </c>
      <c r="N31" s="487">
        <v>1427</v>
      </c>
      <c r="O31" s="89">
        <v>1474</v>
      </c>
      <c r="P31" s="89">
        <v>1693</v>
      </c>
      <c r="Q31" s="89">
        <v>1941</v>
      </c>
      <c r="R31" s="89">
        <v>2093</v>
      </c>
    </row>
    <row r="32" spans="1:18" ht="20.25" customHeight="1">
      <c r="A32" s="488"/>
      <c r="B32" s="132" t="s">
        <v>495</v>
      </c>
      <c r="C32" s="89">
        <v>7066</v>
      </c>
      <c r="D32" s="89">
        <v>7535</v>
      </c>
      <c r="E32" s="89">
        <v>7236</v>
      </c>
      <c r="F32" s="89">
        <v>6856</v>
      </c>
      <c r="G32" s="487">
        <v>7493</v>
      </c>
      <c r="H32" s="487">
        <v>8235</v>
      </c>
      <c r="I32" s="89">
        <v>9127</v>
      </c>
      <c r="J32" s="422"/>
      <c r="K32" s="493"/>
      <c r="L32" s="422"/>
      <c r="M32" s="422"/>
      <c r="N32" s="422"/>
      <c r="O32" s="422"/>
      <c r="P32" s="422"/>
      <c r="Q32" s="422"/>
      <c r="R32" s="422"/>
    </row>
    <row r="33" spans="1:18" ht="20.25" customHeight="1">
      <c r="A33" s="488"/>
      <c r="B33" s="739"/>
      <c r="C33" s="89"/>
      <c r="D33" s="89"/>
      <c r="E33" s="89"/>
      <c r="F33" s="89"/>
      <c r="G33" s="487"/>
      <c r="H33" s="487"/>
      <c r="I33" s="89"/>
      <c r="J33" s="490" t="s">
        <v>75</v>
      </c>
      <c r="K33" s="486"/>
      <c r="L33" s="487">
        <v>989</v>
      </c>
      <c r="M33" s="487">
        <v>1140</v>
      </c>
      <c r="N33" s="487">
        <v>1160</v>
      </c>
      <c r="O33" s="89">
        <v>1174</v>
      </c>
      <c r="P33" s="89">
        <v>1396</v>
      </c>
      <c r="Q33" s="89">
        <v>1541</v>
      </c>
      <c r="R33" s="89">
        <v>1767</v>
      </c>
    </row>
    <row r="34" spans="1:18" ht="20.25" customHeight="1">
      <c r="A34" s="488"/>
      <c r="B34" s="740" t="s">
        <v>496</v>
      </c>
      <c r="C34" s="89">
        <v>7337</v>
      </c>
      <c r="D34" s="89">
        <v>7491</v>
      </c>
      <c r="E34" s="89">
        <v>7444</v>
      </c>
      <c r="F34" s="89">
        <v>6893</v>
      </c>
      <c r="G34" s="487">
        <v>7637</v>
      </c>
      <c r="H34" s="487">
        <v>8052</v>
      </c>
      <c r="I34" s="89">
        <v>8801</v>
      </c>
      <c r="J34" s="490" t="s">
        <v>76</v>
      </c>
      <c r="K34" s="486"/>
      <c r="L34" s="487">
        <v>3050</v>
      </c>
      <c r="M34" s="487">
        <v>3272</v>
      </c>
      <c r="N34" s="487">
        <v>3373</v>
      </c>
      <c r="O34" s="89">
        <v>3326</v>
      </c>
      <c r="P34" s="89">
        <v>3545</v>
      </c>
      <c r="Q34" s="89">
        <v>3891</v>
      </c>
      <c r="R34" s="89">
        <v>4269</v>
      </c>
    </row>
    <row r="35" spans="1:18" ht="20.25" customHeight="1">
      <c r="A35" s="488"/>
      <c r="B35" s="740" t="s">
        <v>497</v>
      </c>
      <c r="C35" s="89">
        <v>28064</v>
      </c>
      <c r="D35" s="89">
        <v>28395</v>
      </c>
      <c r="E35" s="89">
        <v>27830</v>
      </c>
      <c r="F35" s="89">
        <v>26797</v>
      </c>
      <c r="G35" s="487">
        <v>27727</v>
      </c>
      <c r="H35" s="487">
        <v>28767</v>
      </c>
      <c r="I35" s="89">
        <v>29841</v>
      </c>
      <c r="J35" s="490" t="s">
        <v>77</v>
      </c>
      <c r="K35" s="486"/>
      <c r="L35" s="487">
        <v>1383</v>
      </c>
      <c r="M35" s="487">
        <v>1606</v>
      </c>
      <c r="N35" s="487">
        <v>1683</v>
      </c>
      <c r="O35" s="89">
        <v>1597</v>
      </c>
      <c r="P35" s="89">
        <v>1721</v>
      </c>
      <c r="Q35" s="89">
        <v>1969</v>
      </c>
      <c r="R35" s="89">
        <v>2177</v>
      </c>
    </row>
    <row r="36" spans="1:18" ht="20.25" customHeight="1">
      <c r="A36" s="488"/>
      <c r="B36" s="740" t="s">
        <v>498</v>
      </c>
      <c r="C36" s="89">
        <v>2277</v>
      </c>
      <c r="D36" s="89">
        <v>2349</v>
      </c>
      <c r="E36" s="89">
        <v>2333</v>
      </c>
      <c r="F36" s="89">
        <v>2175</v>
      </c>
      <c r="G36" s="487">
        <v>2498</v>
      </c>
      <c r="H36" s="487">
        <v>2706</v>
      </c>
      <c r="I36" s="89">
        <v>2961</v>
      </c>
      <c r="J36" s="490" t="s">
        <v>78</v>
      </c>
      <c r="K36" s="486"/>
      <c r="L36" s="487">
        <v>537</v>
      </c>
      <c r="M36" s="487">
        <v>561</v>
      </c>
      <c r="N36" s="487">
        <v>562</v>
      </c>
      <c r="O36" s="89">
        <v>563</v>
      </c>
      <c r="P36" s="89">
        <v>605</v>
      </c>
      <c r="Q36" s="89">
        <v>737</v>
      </c>
      <c r="R36" s="89">
        <v>783</v>
      </c>
    </row>
    <row r="37" spans="1:18" ht="20.25" customHeight="1">
      <c r="A37" s="488"/>
      <c r="B37" s="740" t="s">
        <v>499</v>
      </c>
      <c r="C37" s="89">
        <v>5417</v>
      </c>
      <c r="D37" s="89">
        <v>5661</v>
      </c>
      <c r="E37" s="89">
        <v>5431</v>
      </c>
      <c r="F37" s="89">
        <v>5101</v>
      </c>
      <c r="G37" s="487">
        <v>5322</v>
      </c>
      <c r="H37" s="487">
        <v>5798</v>
      </c>
      <c r="I37" s="89">
        <v>6597</v>
      </c>
      <c r="J37" s="491" t="s">
        <v>79</v>
      </c>
      <c r="K37" s="492"/>
      <c r="L37" s="487">
        <v>692</v>
      </c>
      <c r="M37" s="487">
        <v>786</v>
      </c>
      <c r="N37" s="487">
        <v>791</v>
      </c>
      <c r="O37" s="89">
        <v>734</v>
      </c>
      <c r="P37" s="89">
        <v>942</v>
      </c>
      <c r="Q37" s="89">
        <v>1116</v>
      </c>
      <c r="R37" s="89">
        <v>1265</v>
      </c>
    </row>
    <row r="38" spans="1:18" ht="20.25" customHeight="1">
      <c r="A38" s="488"/>
      <c r="B38" s="740" t="s">
        <v>500</v>
      </c>
      <c r="C38" s="89">
        <v>3093</v>
      </c>
      <c r="D38" s="89">
        <v>3417</v>
      </c>
      <c r="E38" s="89">
        <v>3442</v>
      </c>
      <c r="F38" s="89">
        <v>3238</v>
      </c>
      <c r="G38" s="487">
        <v>3823</v>
      </c>
      <c r="H38" s="487">
        <v>4340</v>
      </c>
      <c r="I38" s="89">
        <v>5250</v>
      </c>
      <c r="J38" s="422"/>
      <c r="K38" s="493"/>
      <c r="L38" s="422"/>
      <c r="M38" s="422"/>
      <c r="N38" s="422"/>
      <c r="O38" s="422"/>
      <c r="P38" s="422"/>
      <c r="Q38" s="422"/>
      <c r="R38" s="422"/>
    </row>
    <row r="39" spans="1:18" ht="20.25" customHeight="1">
      <c r="A39" s="488"/>
      <c r="B39" s="739"/>
      <c r="C39" s="89"/>
      <c r="D39" s="89"/>
      <c r="E39" s="89"/>
      <c r="F39" s="89"/>
      <c r="G39" s="487"/>
      <c r="H39" s="487"/>
      <c r="I39" s="89"/>
      <c r="J39" s="491" t="s">
        <v>80</v>
      </c>
      <c r="K39" s="492"/>
      <c r="L39" s="487">
        <v>18193</v>
      </c>
      <c r="M39" s="487">
        <v>19029</v>
      </c>
      <c r="N39" s="487">
        <v>18877</v>
      </c>
      <c r="O39" s="89">
        <v>18640</v>
      </c>
      <c r="P39" s="89">
        <v>19647</v>
      </c>
      <c r="Q39" s="89">
        <v>20888</v>
      </c>
      <c r="R39" s="89">
        <v>22673</v>
      </c>
    </row>
    <row r="40" spans="1:18" ht="20.25" customHeight="1">
      <c r="A40" s="488"/>
      <c r="B40" s="740" t="s">
        <v>501</v>
      </c>
      <c r="C40" s="89">
        <v>4379</v>
      </c>
      <c r="D40" s="89">
        <v>4592</v>
      </c>
      <c r="E40" s="89">
        <v>4486</v>
      </c>
      <c r="F40" s="89">
        <v>4536</v>
      </c>
      <c r="G40" s="487">
        <v>4862</v>
      </c>
      <c r="H40" s="487">
        <v>5602</v>
      </c>
      <c r="I40" s="89">
        <v>6316</v>
      </c>
      <c r="J40" s="490" t="s">
        <v>81</v>
      </c>
      <c r="K40" s="486"/>
      <c r="L40" s="487">
        <v>720</v>
      </c>
      <c r="M40" s="487">
        <v>758</v>
      </c>
      <c r="N40" s="487">
        <v>777</v>
      </c>
      <c r="O40" s="89">
        <v>721</v>
      </c>
      <c r="P40" s="89">
        <v>928</v>
      </c>
      <c r="Q40" s="89">
        <v>972</v>
      </c>
      <c r="R40" s="89">
        <v>1173</v>
      </c>
    </row>
    <row r="41" spans="1:18" ht="20.25" customHeight="1">
      <c r="A41" s="488"/>
      <c r="B41" s="740" t="s">
        <v>502</v>
      </c>
      <c r="C41" s="89">
        <v>3536</v>
      </c>
      <c r="D41" s="89">
        <v>3779</v>
      </c>
      <c r="E41" s="89">
        <v>3862</v>
      </c>
      <c r="F41" s="89">
        <v>3841</v>
      </c>
      <c r="G41" s="487">
        <v>4326</v>
      </c>
      <c r="H41" s="487">
        <v>5126</v>
      </c>
      <c r="I41" s="89">
        <v>6236</v>
      </c>
      <c r="J41" s="491" t="s">
        <v>82</v>
      </c>
      <c r="K41" s="492"/>
      <c r="L41" s="487">
        <v>553</v>
      </c>
      <c r="M41" s="487">
        <v>637</v>
      </c>
      <c r="N41" s="487">
        <v>611</v>
      </c>
      <c r="O41" s="89">
        <v>588</v>
      </c>
      <c r="P41" s="89">
        <v>650</v>
      </c>
      <c r="Q41" s="89">
        <v>738</v>
      </c>
      <c r="R41" s="89">
        <v>795</v>
      </c>
    </row>
    <row r="42" spans="1:18" ht="20.25" customHeight="1">
      <c r="A42" s="488"/>
      <c r="B42" s="740" t="s">
        <v>503</v>
      </c>
      <c r="C42" s="89">
        <v>9227</v>
      </c>
      <c r="D42" s="89">
        <v>9935</v>
      </c>
      <c r="E42" s="89">
        <v>10175</v>
      </c>
      <c r="F42" s="89">
        <v>10382</v>
      </c>
      <c r="G42" s="487">
        <v>12024</v>
      </c>
      <c r="H42" s="487">
        <v>13735</v>
      </c>
      <c r="I42" s="89">
        <v>15423</v>
      </c>
      <c r="J42" s="490" t="s">
        <v>83</v>
      </c>
      <c r="K42" s="486"/>
      <c r="L42" s="487">
        <v>513</v>
      </c>
      <c r="M42" s="487">
        <v>566</v>
      </c>
      <c r="N42" s="487">
        <v>605</v>
      </c>
      <c r="O42" s="89">
        <v>608</v>
      </c>
      <c r="P42" s="89">
        <v>638</v>
      </c>
      <c r="Q42" s="89">
        <v>679</v>
      </c>
      <c r="R42" s="89">
        <v>774</v>
      </c>
    </row>
    <row r="43" spans="1:18" ht="20.25" customHeight="1">
      <c r="A43" s="488"/>
      <c r="B43" s="740" t="s">
        <v>504</v>
      </c>
      <c r="C43" s="89">
        <v>6888</v>
      </c>
      <c r="D43" s="89">
        <v>7593</v>
      </c>
      <c r="E43" s="89">
        <v>7522</v>
      </c>
      <c r="F43" s="89">
        <v>7339</v>
      </c>
      <c r="G43" s="487">
        <v>8098</v>
      </c>
      <c r="H43" s="487">
        <v>9281</v>
      </c>
      <c r="I43" s="89">
        <v>10535</v>
      </c>
      <c r="J43" s="491" t="s">
        <v>84</v>
      </c>
      <c r="K43" s="492"/>
      <c r="L43" s="487">
        <v>399</v>
      </c>
      <c r="M43" s="487">
        <v>480</v>
      </c>
      <c r="N43" s="487">
        <v>467</v>
      </c>
      <c r="O43" s="89">
        <v>481</v>
      </c>
      <c r="P43" s="89">
        <v>536</v>
      </c>
      <c r="Q43" s="89">
        <v>575</v>
      </c>
      <c r="R43" s="89">
        <v>655</v>
      </c>
    </row>
    <row r="44" spans="1:18" ht="20.25" customHeight="1">
      <c r="A44" s="488"/>
      <c r="B44" s="740" t="s">
        <v>505</v>
      </c>
      <c r="C44" s="89">
        <v>2019</v>
      </c>
      <c r="D44" s="89">
        <v>2065</v>
      </c>
      <c r="E44" s="89">
        <v>2118</v>
      </c>
      <c r="F44" s="89">
        <v>2091</v>
      </c>
      <c r="G44" s="487">
        <v>2144</v>
      </c>
      <c r="H44" s="487">
        <v>2240</v>
      </c>
      <c r="I44" s="89">
        <v>2463</v>
      </c>
      <c r="J44" s="490" t="s">
        <v>85</v>
      </c>
      <c r="K44" s="486"/>
      <c r="L44" s="487">
        <v>361</v>
      </c>
      <c r="M44" s="487">
        <v>401</v>
      </c>
      <c r="N44" s="487">
        <v>430</v>
      </c>
      <c r="O44" s="89">
        <v>426</v>
      </c>
      <c r="P44" s="89">
        <v>490</v>
      </c>
      <c r="Q44" s="89">
        <v>608</v>
      </c>
      <c r="R44" s="89">
        <v>719</v>
      </c>
    </row>
    <row r="45" spans="1:18" ht="20.25" customHeight="1">
      <c r="A45" s="488"/>
      <c r="B45" s="739"/>
      <c r="C45" s="89"/>
      <c r="D45" s="89"/>
      <c r="E45" s="89"/>
      <c r="F45" s="89"/>
      <c r="G45" s="487"/>
      <c r="H45" s="487"/>
      <c r="I45" s="89"/>
      <c r="J45" s="422"/>
      <c r="K45" s="493"/>
      <c r="L45" s="422"/>
      <c r="M45" s="422"/>
      <c r="N45" s="422"/>
      <c r="O45" s="422"/>
      <c r="P45" s="422"/>
      <c r="Q45" s="422"/>
      <c r="R45" s="422"/>
    </row>
    <row r="46" spans="1:18" ht="20.25" customHeight="1">
      <c r="A46" s="488"/>
      <c r="B46" s="740" t="s">
        <v>506</v>
      </c>
      <c r="C46" s="89">
        <v>3722</v>
      </c>
      <c r="D46" s="89">
        <v>4220</v>
      </c>
      <c r="E46" s="89">
        <v>4246</v>
      </c>
      <c r="F46" s="89">
        <v>4307</v>
      </c>
      <c r="G46" s="487">
        <v>4770</v>
      </c>
      <c r="H46" s="487">
        <v>5544</v>
      </c>
      <c r="I46" s="89">
        <v>6417</v>
      </c>
      <c r="J46" s="490" t="s">
        <v>86</v>
      </c>
      <c r="K46" s="486"/>
      <c r="L46" s="487">
        <v>197</v>
      </c>
      <c r="M46" s="487">
        <v>223</v>
      </c>
      <c r="N46" s="487">
        <v>245</v>
      </c>
      <c r="O46" s="89">
        <v>240</v>
      </c>
      <c r="P46" s="89">
        <v>264</v>
      </c>
      <c r="Q46" s="89">
        <v>265</v>
      </c>
      <c r="R46" s="89">
        <v>296</v>
      </c>
    </row>
    <row r="47" spans="1:18" ht="20.25" customHeight="1">
      <c r="A47" s="488"/>
      <c r="B47" s="740" t="s">
        <v>507</v>
      </c>
      <c r="C47" s="89">
        <v>8294</v>
      </c>
      <c r="D47" s="89">
        <v>8772</v>
      </c>
      <c r="E47" s="89">
        <v>8887</v>
      </c>
      <c r="F47" s="89">
        <v>8179</v>
      </c>
      <c r="G47" s="487">
        <v>8812</v>
      </c>
      <c r="H47" s="487">
        <v>9309</v>
      </c>
      <c r="I47" s="89">
        <v>9885</v>
      </c>
      <c r="J47" s="490" t="s">
        <v>87</v>
      </c>
      <c r="K47" s="486"/>
      <c r="L47" s="487">
        <v>93</v>
      </c>
      <c r="M47" s="487">
        <v>102</v>
      </c>
      <c r="N47" s="487">
        <v>110</v>
      </c>
      <c r="O47" s="89">
        <v>120</v>
      </c>
      <c r="P47" s="89">
        <v>137</v>
      </c>
      <c r="Q47" s="89">
        <v>136</v>
      </c>
      <c r="R47" s="89">
        <v>143</v>
      </c>
    </row>
    <row r="48" spans="1:18" ht="20.25" customHeight="1">
      <c r="A48" s="488"/>
      <c r="B48" s="740" t="s">
        <v>508</v>
      </c>
      <c r="C48" s="89">
        <v>5579</v>
      </c>
      <c r="D48" s="89">
        <v>5968</v>
      </c>
      <c r="E48" s="89">
        <v>5891</v>
      </c>
      <c r="F48" s="89">
        <v>5662</v>
      </c>
      <c r="G48" s="487">
        <v>6253</v>
      </c>
      <c r="H48" s="487">
        <v>7200</v>
      </c>
      <c r="I48" s="89">
        <v>8298</v>
      </c>
      <c r="J48" s="490" t="s">
        <v>88</v>
      </c>
      <c r="K48" s="486"/>
      <c r="L48" s="487">
        <v>85</v>
      </c>
      <c r="M48" s="487">
        <v>104</v>
      </c>
      <c r="N48" s="487">
        <v>114</v>
      </c>
      <c r="O48" s="89">
        <v>110</v>
      </c>
      <c r="P48" s="89">
        <v>107</v>
      </c>
      <c r="Q48" s="89">
        <v>108</v>
      </c>
      <c r="R48" s="89">
        <v>112</v>
      </c>
    </row>
    <row r="49" spans="1:18" ht="20.25" customHeight="1">
      <c r="A49" s="488"/>
      <c r="B49" s="740" t="s">
        <v>509</v>
      </c>
      <c r="C49" s="89">
        <v>8589</v>
      </c>
      <c r="D49" s="89">
        <v>9256</v>
      </c>
      <c r="E49" s="89">
        <v>9107</v>
      </c>
      <c r="F49" s="89">
        <v>8758</v>
      </c>
      <c r="G49" s="487">
        <v>9794</v>
      </c>
      <c r="H49" s="487">
        <v>10990</v>
      </c>
      <c r="I49" s="89">
        <v>12544</v>
      </c>
      <c r="J49" s="490" t="s">
        <v>89</v>
      </c>
      <c r="K49" s="486"/>
      <c r="L49" s="487">
        <v>532</v>
      </c>
      <c r="M49" s="487">
        <v>553</v>
      </c>
      <c r="N49" s="487">
        <v>543</v>
      </c>
      <c r="O49" s="89">
        <v>514</v>
      </c>
      <c r="P49" s="89">
        <v>548</v>
      </c>
      <c r="Q49" s="89">
        <v>581</v>
      </c>
      <c r="R49" s="89">
        <v>599</v>
      </c>
    </row>
    <row r="50" spans="1:18" ht="20.25" customHeight="1">
      <c r="A50" s="488"/>
      <c r="B50" s="489"/>
      <c r="C50" s="89"/>
      <c r="D50" s="89"/>
      <c r="E50" s="89"/>
      <c r="F50" s="89"/>
      <c r="G50" s="487"/>
      <c r="H50" s="487"/>
      <c r="I50" s="89"/>
      <c r="J50" s="490" t="s">
        <v>90</v>
      </c>
      <c r="K50" s="486"/>
      <c r="L50" s="487">
        <v>280</v>
      </c>
      <c r="M50" s="487">
        <v>304</v>
      </c>
      <c r="N50" s="487">
        <v>310</v>
      </c>
      <c r="O50" s="89">
        <v>308</v>
      </c>
      <c r="P50" s="89">
        <v>365</v>
      </c>
      <c r="Q50" s="89">
        <v>426</v>
      </c>
      <c r="R50" s="89">
        <v>479</v>
      </c>
    </row>
    <row r="51" spans="1:18" ht="20.25" customHeight="1">
      <c r="A51" s="1038" t="s">
        <v>91</v>
      </c>
      <c r="B51" s="1039"/>
      <c r="C51" s="89">
        <v>14381</v>
      </c>
      <c r="D51" s="89">
        <v>15696</v>
      </c>
      <c r="E51" s="89">
        <v>15558</v>
      </c>
      <c r="F51" s="89">
        <v>15173</v>
      </c>
      <c r="G51" s="487">
        <v>16875</v>
      </c>
      <c r="H51" s="487">
        <v>18509</v>
      </c>
      <c r="I51" s="89">
        <f>SUM(I53:I59)</f>
        <v>19969</v>
      </c>
      <c r="J51" s="422"/>
      <c r="K51" s="493"/>
      <c r="L51" s="422"/>
      <c r="M51" s="422"/>
      <c r="N51" s="422"/>
      <c r="O51" s="422"/>
      <c r="P51" s="422"/>
      <c r="Q51" s="422"/>
      <c r="R51" s="422"/>
    </row>
    <row r="52" spans="1:18" ht="20.25" customHeight="1">
      <c r="A52" s="494"/>
      <c r="B52" s="489"/>
      <c r="C52" s="89"/>
      <c r="D52" s="89"/>
      <c r="E52" s="89"/>
      <c r="F52" s="89"/>
      <c r="G52" s="487"/>
      <c r="H52" s="487"/>
      <c r="I52" s="89"/>
      <c r="J52" s="490" t="s">
        <v>92</v>
      </c>
      <c r="K52" s="486"/>
      <c r="L52" s="487">
        <v>150</v>
      </c>
      <c r="M52" s="487">
        <v>163</v>
      </c>
      <c r="N52" s="487">
        <v>116</v>
      </c>
      <c r="O52" s="89">
        <v>109</v>
      </c>
      <c r="P52" s="89">
        <v>137</v>
      </c>
      <c r="Q52" s="89">
        <v>200</v>
      </c>
      <c r="R52" s="89">
        <v>246</v>
      </c>
    </row>
    <row r="53" spans="1:18" ht="20.25" customHeight="1">
      <c r="A53" s="488"/>
      <c r="B53" s="740" t="s">
        <v>510</v>
      </c>
      <c r="C53" s="89">
        <v>4781</v>
      </c>
      <c r="D53" s="89">
        <v>5271</v>
      </c>
      <c r="E53" s="89">
        <v>5123</v>
      </c>
      <c r="F53" s="89">
        <v>4908</v>
      </c>
      <c r="G53" s="487">
        <v>5596</v>
      </c>
      <c r="H53" s="487">
        <v>6235</v>
      </c>
      <c r="I53" s="89">
        <v>6645</v>
      </c>
      <c r="J53" s="128" t="s">
        <v>93</v>
      </c>
      <c r="K53" s="486"/>
      <c r="L53" s="487">
        <v>152</v>
      </c>
      <c r="M53" s="487">
        <v>144</v>
      </c>
      <c r="N53" s="487">
        <v>332</v>
      </c>
      <c r="O53" s="89">
        <v>147</v>
      </c>
      <c r="P53" s="89">
        <v>338</v>
      </c>
      <c r="Q53" s="89">
        <v>374</v>
      </c>
      <c r="R53" s="89">
        <v>367</v>
      </c>
    </row>
    <row r="54" spans="1:18" ht="20.25" customHeight="1">
      <c r="A54" s="488"/>
      <c r="B54" s="740" t="s">
        <v>511</v>
      </c>
      <c r="C54" s="89">
        <v>1491</v>
      </c>
      <c r="D54" s="89">
        <v>1629</v>
      </c>
      <c r="E54" s="89">
        <v>1585</v>
      </c>
      <c r="F54" s="89">
        <v>1534</v>
      </c>
      <c r="G54" s="487">
        <v>1726</v>
      </c>
      <c r="H54" s="487">
        <v>1946</v>
      </c>
      <c r="I54" s="89">
        <v>2198</v>
      </c>
      <c r="J54" s="490" t="s">
        <v>94</v>
      </c>
      <c r="K54" s="486"/>
      <c r="L54" s="487">
        <v>93</v>
      </c>
      <c r="M54" s="487">
        <v>106</v>
      </c>
      <c r="N54" s="487">
        <v>129</v>
      </c>
      <c r="O54" s="89">
        <v>118</v>
      </c>
      <c r="P54" s="89">
        <v>130</v>
      </c>
      <c r="Q54" s="89">
        <v>143</v>
      </c>
      <c r="R54" s="89">
        <v>155</v>
      </c>
    </row>
    <row r="55" spans="1:18" ht="20.25" customHeight="1">
      <c r="A55" s="488"/>
      <c r="B55" s="740" t="s">
        <v>512</v>
      </c>
      <c r="C55" s="89">
        <v>759</v>
      </c>
      <c r="D55" s="89">
        <v>853</v>
      </c>
      <c r="E55" s="89">
        <v>880</v>
      </c>
      <c r="F55" s="89">
        <v>896</v>
      </c>
      <c r="G55" s="487">
        <v>1123</v>
      </c>
      <c r="H55" s="487">
        <v>1247</v>
      </c>
      <c r="I55" s="89">
        <v>1483</v>
      </c>
      <c r="J55" s="490" t="s">
        <v>95</v>
      </c>
      <c r="K55" s="486"/>
      <c r="L55" s="487">
        <v>118</v>
      </c>
      <c r="M55" s="487">
        <v>161</v>
      </c>
      <c r="N55" s="487">
        <v>154</v>
      </c>
      <c r="O55" s="89">
        <v>145</v>
      </c>
      <c r="P55" s="89">
        <v>150</v>
      </c>
      <c r="Q55" s="89">
        <v>177</v>
      </c>
      <c r="R55" s="89">
        <v>187</v>
      </c>
    </row>
    <row r="56" spans="1:18" ht="20.25" customHeight="1">
      <c r="A56" s="488"/>
      <c r="B56" s="740" t="s">
        <v>513</v>
      </c>
      <c r="C56" s="89">
        <v>1796</v>
      </c>
      <c r="D56" s="89">
        <v>2006</v>
      </c>
      <c r="E56" s="89">
        <v>1982</v>
      </c>
      <c r="F56" s="89">
        <v>1950</v>
      </c>
      <c r="G56" s="487">
        <v>2152</v>
      </c>
      <c r="H56" s="487">
        <v>2373</v>
      </c>
      <c r="I56" s="89">
        <v>2568</v>
      </c>
      <c r="J56" s="491" t="s">
        <v>96</v>
      </c>
      <c r="K56" s="492"/>
      <c r="L56" s="487">
        <v>21</v>
      </c>
      <c r="M56" s="487">
        <v>21</v>
      </c>
      <c r="N56" s="487">
        <v>19</v>
      </c>
      <c r="O56" s="89">
        <v>23</v>
      </c>
      <c r="P56" s="89">
        <v>26</v>
      </c>
      <c r="Q56" s="89">
        <v>26</v>
      </c>
      <c r="R56" s="89">
        <v>32</v>
      </c>
    </row>
    <row r="57" spans="1:18" ht="20.25" customHeight="1">
      <c r="A57" s="488"/>
      <c r="B57" s="740" t="s">
        <v>514</v>
      </c>
      <c r="C57" s="89">
        <v>2803</v>
      </c>
      <c r="D57" s="89">
        <v>2948</v>
      </c>
      <c r="E57" s="89">
        <v>2983</v>
      </c>
      <c r="F57" s="89">
        <v>2951</v>
      </c>
      <c r="G57" s="487">
        <v>3099</v>
      </c>
      <c r="H57" s="487">
        <v>3289</v>
      </c>
      <c r="I57" s="89">
        <v>3448</v>
      </c>
      <c r="J57" s="422"/>
      <c r="K57" s="493"/>
      <c r="L57" s="422"/>
      <c r="M57" s="422"/>
      <c r="N57" s="422"/>
      <c r="O57" s="422"/>
      <c r="P57" s="422"/>
      <c r="Q57" s="422"/>
      <c r="R57" s="422"/>
    </row>
    <row r="58" spans="1:18" ht="20.25" customHeight="1">
      <c r="A58" s="488"/>
      <c r="B58" s="740" t="s">
        <v>515</v>
      </c>
      <c r="C58" s="89">
        <v>2027</v>
      </c>
      <c r="D58" s="89">
        <v>2157</v>
      </c>
      <c r="E58" s="89">
        <v>2128</v>
      </c>
      <c r="F58" s="89">
        <v>2070</v>
      </c>
      <c r="G58" s="487">
        <v>2231</v>
      </c>
      <c r="H58" s="487">
        <v>2335</v>
      </c>
      <c r="I58" s="89">
        <v>2507</v>
      </c>
      <c r="J58" s="130" t="s">
        <v>97</v>
      </c>
      <c r="K58" s="492"/>
      <c r="L58" s="487"/>
      <c r="M58" s="487"/>
      <c r="N58" s="487"/>
      <c r="O58" s="487"/>
      <c r="P58" s="487"/>
      <c r="Q58" s="487"/>
      <c r="R58" s="487"/>
    </row>
    <row r="59" spans="1:18" ht="20.25" customHeight="1">
      <c r="A59" s="488"/>
      <c r="B59" s="740" t="s">
        <v>516</v>
      </c>
      <c r="C59" s="89">
        <v>724</v>
      </c>
      <c r="D59" s="89">
        <v>832</v>
      </c>
      <c r="E59" s="89">
        <v>877</v>
      </c>
      <c r="F59" s="89">
        <v>864</v>
      </c>
      <c r="G59" s="487">
        <v>948</v>
      </c>
      <c r="H59" s="487">
        <v>1084</v>
      </c>
      <c r="I59" s="89">
        <v>1120</v>
      </c>
      <c r="J59" s="491"/>
      <c r="K59" s="492"/>
      <c r="L59" s="495"/>
      <c r="M59" s="495"/>
      <c r="N59" s="495"/>
      <c r="O59" s="495"/>
      <c r="P59" s="495"/>
      <c r="Q59" s="495"/>
      <c r="R59" s="495"/>
    </row>
    <row r="60" spans="1:18" ht="20.25" customHeight="1">
      <c r="A60" s="496"/>
      <c r="B60" s="497"/>
      <c r="C60" s="498"/>
      <c r="D60" s="498"/>
      <c r="E60" s="498"/>
      <c r="F60" s="499"/>
      <c r="G60" s="499"/>
      <c r="H60" s="499"/>
      <c r="I60" s="499"/>
      <c r="J60" s="500"/>
      <c r="K60" s="501"/>
      <c r="L60" s="503"/>
      <c r="M60" s="503"/>
      <c r="N60" s="503"/>
      <c r="O60" s="502"/>
      <c r="P60" s="502"/>
      <c r="Q60" s="502"/>
      <c r="R60" s="502"/>
    </row>
    <row r="61" spans="1:18" s="695" customFormat="1" ht="18.75" customHeight="1">
      <c r="A61" s="750"/>
      <c r="B61" s="379" t="s">
        <v>660</v>
      </c>
      <c r="C61" s="784"/>
      <c r="D61" s="422"/>
      <c r="E61" s="422"/>
      <c r="F61" s="369"/>
      <c r="G61" s="422"/>
      <c r="H61" s="422"/>
      <c r="I61" s="422"/>
      <c r="J61" s="422"/>
      <c r="K61" s="422"/>
      <c r="L61" s="422"/>
      <c r="M61" s="422"/>
      <c r="N61" s="422"/>
      <c r="O61" s="422"/>
      <c r="P61" s="422"/>
      <c r="Q61" s="422"/>
      <c r="R61" s="422"/>
    </row>
    <row r="63" spans="1:18">
      <c r="E63" s="369"/>
      <c r="G63" s="370"/>
    </row>
  </sheetData>
  <mergeCells count="7">
    <mergeCell ref="A20:B20"/>
    <mergeCell ref="A51:B51"/>
    <mergeCell ref="F2:I2"/>
    <mergeCell ref="J2:O2"/>
    <mergeCell ref="A5:B7"/>
    <mergeCell ref="J5:K7"/>
    <mergeCell ref="A9:B9"/>
  </mergeCells>
  <phoneticPr fontId="1"/>
  <hyperlinks>
    <hyperlink ref="B61" r:id="rId1" xr:uid="{ECC051AB-322B-41F2-A17D-C09BC80A9926}"/>
  </hyperlinks>
  <printOptions gridLinesSet="0"/>
  <pageMargins left="0.59055118110236227" right="0.59055118110236227" top="0.59055118110236227" bottom="0.19685039370078741" header="0.39370078740157483" footer="0"/>
  <pageSetup paperSize="9" scale="68" firstPageNumber="52" fitToWidth="0" fitToHeight="0" orientation="portrait" r:id="rId2"/>
  <headerFooter differentOddEven="1" scaleWithDoc="0">
    <oddHeader>&amp;L&amp;"ＭＳ ゴシック,標準"&amp;8&amp;P      第 ３ 章  人    口</oddHeader>
    <evenHeader>&amp;R&amp;"ＭＳ ゴシック,標準"&amp;8第 ３ 章  人    口      &amp;P</evenHead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4"/>
  <sheetViews>
    <sheetView showGridLines="0" view="pageBreakPreview" zoomScale="75" zoomScaleNormal="75" zoomScaleSheetLayoutView="75" workbookViewId="0"/>
  </sheetViews>
  <sheetFormatPr defaultColWidth="9" defaultRowHeight="13.2"/>
  <cols>
    <col min="1" max="1" width="2.33203125" style="66" customWidth="1"/>
    <col min="2" max="2" width="14.21875" style="66" customWidth="1"/>
    <col min="3" max="11" width="12.88671875" style="66" customWidth="1"/>
    <col min="12" max="12" width="16.21875" style="66" customWidth="1"/>
    <col min="13" max="13" width="0.44140625" style="66" customWidth="1"/>
    <col min="14" max="22" width="12.77734375" style="66" customWidth="1"/>
    <col min="23" max="16384" width="9" style="66"/>
  </cols>
  <sheetData>
    <row r="1" spans="1:22" ht="21.75" customHeight="1">
      <c r="A1" s="422"/>
      <c r="B1" s="422"/>
      <c r="C1" s="422"/>
      <c r="D1" s="422"/>
      <c r="E1" s="422"/>
      <c r="F1" s="422"/>
      <c r="G1" s="422"/>
      <c r="H1" s="422"/>
      <c r="I1" s="422"/>
      <c r="J1" s="422"/>
      <c r="K1" s="422"/>
      <c r="L1" s="422"/>
      <c r="M1" s="422"/>
      <c r="N1" s="422"/>
      <c r="O1" s="422"/>
      <c r="P1" s="422"/>
      <c r="Q1" s="422"/>
      <c r="R1" s="422"/>
      <c r="S1" s="422"/>
      <c r="T1" s="422"/>
      <c r="U1" s="422"/>
      <c r="V1" s="422"/>
    </row>
    <row r="2" spans="1:22" ht="21.75" customHeight="1">
      <c r="A2" s="112" t="s">
        <v>33</v>
      </c>
      <c r="B2" s="113"/>
      <c r="C2" s="422"/>
      <c r="D2" s="422"/>
      <c r="E2" s="750"/>
      <c r="F2" s="422"/>
      <c r="G2" s="1014" t="s">
        <v>34</v>
      </c>
      <c r="H2" s="1014"/>
      <c r="I2" s="1014"/>
      <c r="J2" s="1014"/>
      <c r="K2" s="1014"/>
      <c r="L2" s="1014"/>
      <c r="M2" s="1014"/>
      <c r="N2" s="1014"/>
      <c r="O2" s="1014"/>
      <c r="P2" s="1014"/>
      <c r="Q2" s="422"/>
      <c r="R2" s="422"/>
      <c r="S2" s="422"/>
      <c r="T2" s="422"/>
      <c r="U2" s="422"/>
      <c r="V2" s="422"/>
    </row>
    <row r="3" spans="1:22" ht="24" customHeight="1">
      <c r="A3" s="114"/>
      <c r="B3" s="422"/>
      <c r="C3" s="422"/>
      <c r="D3" s="422"/>
      <c r="E3" s="422"/>
      <c r="F3" s="422"/>
      <c r="G3" s="422"/>
      <c r="H3" s="422"/>
      <c r="I3" s="422"/>
      <c r="J3" s="422"/>
      <c r="K3" s="422"/>
      <c r="L3" s="422"/>
      <c r="M3" s="422"/>
      <c r="N3" s="422"/>
      <c r="O3" s="422"/>
      <c r="P3" s="422"/>
      <c r="Q3" s="422"/>
      <c r="R3" s="422"/>
      <c r="S3" s="422"/>
      <c r="T3" s="422"/>
      <c r="U3" s="422"/>
      <c r="V3" s="422"/>
    </row>
    <row r="4" spans="1:22" s="116" customFormat="1" ht="12" customHeight="1">
      <c r="A4" s="115" t="s">
        <v>35</v>
      </c>
      <c r="B4" s="423"/>
      <c r="C4" s="423"/>
      <c r="D4" s="423"/>
      <c r="E4" s="423"/>
      <c r="F4" s="423"/>
      <c r="G4" s="423"/>
      <c r="H4" s="423"/>
      <c r="I4" s="423"/>
      <c r="J4" s="423"/>
      <c r="K4" s="423"/>
      <c r="L4" s="423"/>
      <c r="M4" s="423"/>
      <c r="N4" s="423"/>
      <c r="O4" s="423"/>
      <c r="P4" s="423"/>
      <c r="Q4" s="423"/>
      <c r="R4" s="423"/>
      <c r="S4" s="423"/>
      <c r="T4" s="423"/>
      <c r="U4" s="423"/>
      <c r="V4" s="423"/>
    </row>
    <row r="5" spans="1:22" s="116" customFormat="1" ht="15" customHeight="1" thickBot="1">
      <c r="A5" s="115" t="s">
        <v>36</v>
      </c>
      <c r="B5" s="117"/>
      <c r="C5" s="115"/>
      <c r="D5" s="115"/>
      <c r="E5" s="423"/>
      <c r="F5" s="423"/>
      <c r="G5" s="423"/>
      <c r="H5" s="423"/>
      <c r="I5" s="478"/>
      <c r="J5" s="478"/>
      <c r="K5" s="478"/>
      <c r="L5" s="423" t="s">
        <v>37</v>
      </c>
      <c r="M5" s="423"/>
      <c r="N5" s="423" t="s">
        <v>37</v>
      </c>
      <c r="O5" s="479" t="s">
        <v>37</v>
      </c>
      <c r="P5" s="479" t="s">
        <v>37</v>
      </c>
      <c r="Q5" s="479" t="s">
        <v>37</v>
      </c>
      <c r="R5" s="479" t="s">
        <v>37</v>
      </c>
      <c r="S5" s="479" t="s">
        <v>37</v>
      </c>
      <c r="T5" s="120"/>
      <c r="U5" s="1040" t="s">
        <v>38</v>
      </c>
      <c r="V5" s="1040"/>
    </row>
    <row r="6" spans="1:22" ht="19.5" customHeight="1">
      <c r="A6" s="1041" t="s">
        <v>39</v>
      </c>
      <c r="B6" s="1042"/>
      <c r="C6" s="121"/>
      <c r="D6" s="121"/>
      <c r="E6" s="121"/>
      <c r="F6" s="122" t="s">
        <v>106</v>
      </c>
      <c r="G6" s="122"/>
      <c r="H6" s="121"/>
      <c r="I6" s="121"/>
      <c r="J6" s="121"/>
      <c r="K6" s="121"/>
      <c r="L6" s="1041" t="s">
        <v>39</v>
      </c>
      <c r="M6" s="1042"/>
      <c r="N6" s="121"/>
      <c r="O6" s="121"/>
      <c r="P6" s="121"/>
      <c r="Q6" s="122" t="s">
        <v>106</v>
      </c>
      <c r="R6" s="122"/>
      <c r="S6" s="121"/>
      <c r="T6" s="121"/>
      <c r="U6" s="121"/>
      <c r="V6" s="121"/>
    </row>
    <row r="7" spans="1:22" s="76" customFormat="1" ht="19.5" customHeight="1">
      <c r="A7" s="1043"/>
      <c r="B7" s="1044"/>
      <c r="C7" s="123" t="s">
        <v>827</v>
      </c>
      <c r="D7" s="123" t="s">
        <v>828</v>
      </c>
      <c r="E7" s="123" t="s">
        <v>40</v>
      </c>
      <c r="F7" s="123" t="s">
        <v>41</v>
      </c>
      <c r="G7" s="124" t="s">
        <v>42</v>
      </c>
      <c r="H7" s="124" t="s">
        <v>43</v>
      </c>
      <c r="I7" s="123" t="s">
        <v>485</v>
      </c>
      <c r="J7" s="123" t="s">
        <v>600</v>
      </c>
      <c r="K7" s="125" t="s">
        <v>632</v>
      </c>
      <c r="L7" s="1043"/>
      <c r="M7" s="1044"/>
      <c r="N7" s="123" t="s">
        <v>827</v>
      </c>
      <c r="O7" s="123" t="s">
        <v>828</v>
      </c>
      <c r="P7" s="123" t="s">
        <v>40</v>
      </c>
      <c r="Q7" s="123" t="s">
        <v>41</v>
      </c>
      <c r="R7" s="124" t="s">
        <v>42</v>
      </c>
      <c r="S7" s="124" t="s">
        <v>43</v>
      </c>
      <c r="T7" s="123" t="s">
        <v>485</v>
      </c>
      <c r="U7" s="123" t="s">
        <v>600</v>
      </c>
      <c r="V7" s="125" t="s">
        <v>632</v>
      </c>
    </row>
    <row r="8" spans="1:22" ht="19.5" customHeight="1">
      <c r="A8" s="1045"/>
      <c r="B8" s="1046"/>
      <c r="C8" s="481"/>
      <c r="D8" s="481"/>
      <c r="E8" s="481"/>
      <c r="F8" s="481"/>
      <c r="G8" s="482"/>
      <c r="H8" s="482"/>
      <c r="I8" s="481"/>
      <c r="J8" s="481"/>
      <c r="K8" s="481"/>
      <c r="L8" s="1045"/>
      <c r="M8" s="1046"/>
      <c r="N8" s="481"/>
      <c r="O8" s="481"/>
      <c r="P8" s="481"/>
      <c r="Q8" s="481"/>
      <c r="R8" s="482"/>
      <c r="S8" s="482"/>
      <c r="T8" s="481"/>
      <c r="U8" s="126"/>
      <c r="V8" s="481"/>
    </row>
    <row r="9" spans="1:22" s="84" customFormat="1" ht="18.75" customHeight="1">
      <c r="A9" s="483"/>
      <c r="B9" s="484"/>
      <c r="C9" s="84" t="s">
        <v>44</v>
      </c>
      <c r="D9" s="485"/>
      <c r="E9" s="485"/>
      <c r="F9" s="485"/>
      <c r="G9" s="485"/>
      <c r="H9" s="485"/>
      <c r="I9" s="485"/>
      <c r="J9" s="485"/>
      <c r="K9" s="485"/>
      <c r="L9" s="485"/>
      <c r="M9" s="484"/>
      <c r="N9" s="82" t="s">
        <v>44</v>
      </c>
      <c r="O9" s="485"/>
      <c r="P9" s="485"/>
      <c r="Q9" s="485"/>
      <c r="R9" s="485"/>
      <c r="S9" s="485"/>
      <c r="T9" s="485"/>
      <c r="U9" s="485"/>
      <c r="V9" s="485"/>
    </row>
    <row r="10" spans="1:22" ht="20.25" customHeight="1">
      <c r="A10" s="1047" t="s">
        <v>45</v>
      </c>
      <c r="B10" s="1048"/>
      <c r="C10" s="127">
        <v>4002780</v>
      </c>
      <c r="D10" s="127">
        <v>4041022</v>
      </c>
      <c r="E10" s="127">
        <v>4090134</v>
      </c>
      <c r="F10" s="127">
        <v>4135879</v>
      </c>
      <c r="G10" s="127">
        <v>4164292</v>
      </c>
      <c r="H10" s="127">
        <v>4209056</v>
      </c>
      <c r="I10" s="127">
        <v>4253267</v>
      </c>
      <c r="J10" s="127">
        <v>4309429</v>
      </c>
      <c r="K10" s="127">
        <f>SUM(K12:K19)</f>
        <v>4366396</v>
      </c>
      <c r="L10" s="128" t="s">
        <v>46</v>
      </c>
      <c r="M10" s="486"/>
      <c r="N10" s="487">
        <v>76645</v>
      </c>
      <c r="O10" s="487">
        <v>77223</v>
      </c>
      <c r="P10" s="487">
        <v>78243</v>
      </c>
      <c r="Q10" s="487">
        <v>79073</v>
      </c>
      <c r="R10" s="487">
        <v>79272</v>
      </c>
      <c r="S10" s="89">
        <v>79856</v>
      </c>
      <c r="T10" s="89">
        <v>80509</v>
      </c>
      <c r="U10" s="89">
        <v>81146</v>
      </c>
      <c r="V10" s="859">
        <v>81951</v>
      </c>
    </row>
    <row r="11" spans="1:22" ht="20.25" customHeight="1">
      <c r="A11" s="488"/>
      <c r="B11" s="489"/>
      <c r="C11" s="89"/>
      <c r="D11" s="89"/>
      <c r="E11" s="89"/>
      <c r="F11" s="89"/>
      <c r="G11" s="89"/>
      <c r="H11" s="89"/>
      <c r="I11" s="89"/>
      <c r="J11" s="89"/>
      <c r="K11" s="127"/>
      <c r="L11" s="490" t="s">
        <v>47</v>
      </c>
      <c r="M11" s="486"/>
      <c r="N11" s="487">
        <v>172622</v>
      </c>
      <c r="O11" s="487">
        <v>173347</v>
      </c>
      <c r="P11" s="487">
        <v>175335</v>
      </c>
      <c r="Q11" s="487">
        <v>176967</v>
      </c>
      <c r="R11" s="487">
        <v>178091</v>
      </c>
      <c r="S11" s="89">
        <v>178693</v>
      </c>
      <c r="T11" s="89">
        <v>180070</v>
      </c>
      <c r="U11" s="89">
        <v>181292</v>
      </c>
      <c r="V11" s="859">
        <v>182745</v>
      </c>
    </row>
    <row r="12" spans="1:22" ht="20.25" customHeight="1">
      <c r="A12" s="488"/>
      <c r="B12" s="741" t="s">
        <v>48</v>
      </c>
      <c r="C12" s="127">
        <v>1397243</v>
      </c>
      <c r="D12" s="127">
        <v>1419499</v>
      </c>
      <c r="E12" s="127">
        <v>1446298</v>
      </c>
      <c r="F12" s="127">
        <v>1469718</v>
      </c>
      <c r="G12" s="127">
        <v>1483413</v>
      </c>
      <c r="H12" s="127">
        <v>1506249</v>
      </c>
      <c r="I12" s="127">
        <v>1530572</v>
      </c>
      <c r="J12" s="127">
        <v>1563504</v>
      </c>
      <c r="K12" s="127">
        <f>K21</f>
        <v>1595095</v>
      </c>
      <c r="L12" s="490" t="s">
        <v>49</v>
      </c>
      <c r="M12" s="486"/>
      <c r="N12" s="487">
        <v>47306</v>
      </c>
      <c r="O12" s="487">
        <v>47816</v>
      </c>
      <c r="P12" s="487">
        <v>48180</v>
      </c>
      <c r="Q12" s="487">
        <v>48611</v>
      </c>
      <c r="R12" s="487">
        <v>48942</v>
      </c>
      <c r="S12" s="89">
        <v>49256</v>
      </c>
      <c r="T12" s="89">
        <v>49612</v>
      </c>
      <c r="U12" s="89">
        <v>49929</v>
      </c>
      <c r="V12" s="859">
        <v>50562</v>
      </c>
    </row>
    <row r="13" spans="1:22" ht="20.25" customHeight="1">
      <c r="A13" s="488"/>
      <c r="B13" s="741" t="s">
        <v>50</v>
      </c>
      <c r="C13" s="127">
        <v>493180</v>
      </c>
      <c r="D13" s="127">
        <v>498171</v>
      </c>
      <c r="E13" s="127">
        <v>504072</v>
      </c>
      <c r="F13" s="127">
        <v>511047</v>
      </c>
      <c r="G13" s="127">
        <v>516465</v>
      </c>
      <c r="H13" s="127">
        <v>522785</v>
      </c>
      <c r="I13" s="127">
        <v>528501</v>
      </c>
      <c r="J13" s="127">
        <v>534323</v>
      </c>
      <c r="K13" s="127">
        <f>SUM(V13,V16,V20,V36,V47)</f>
        <v>540335</v>
      </c>
      <c r="L13" s="490" t="s">
        <v>51</v>
      </c>
      <c r="M13" s="486"/>
      <c r="N13" s="487">
        <v>173403</v>
      </c>
      <c r="O13" s="487">
        <v>175453</v>
      </c>
      <c r="P13" s="487">
        <v>177573</v>
      </c>
      <c r="Q13" s="487">
        <v>180099</v>
      </c>
      <c r="R13" s="487">
        <v>183112</v>
      </c>
      <c r="S13" s="89">
        <v>186240</v>
      </c>
      <c r="T13" s="89">
        <v>188560</v>
      </c>
      <c r="U13" s="89">
        <v>191034</v>
      </c>
      <c r="V13" s="859">
        <v>194115</v>
      </c>
    </row>
    <row r="14" spans="1:22" ht="20.25" customHeight="1">
      <c r="A14" s="488"/>
      <c r="B14" s="741" t="s">
        <v>52</v>
      </c>
      <c r="C14" s="127">
        <v>289016</v>
      </c>
      <c r="D14" s="127">
        <v>290269</v>
      </c>
      <c r="E14" s="127">
        <v>292614</v>
      </c>
      <c r="F14" s="127">
        <v>294891</v>
      </c>
      <c r="G14" s="127">
        <v>296968</v>
      </c>
      <c r="H14" s="127">
        <v>298313</v>
      </c>
      <c r="I14" s="127">
        <v>300487</v>
      </c>
      <c r="J14" s="127">
        <v>302626</v>
      </c>
      <c r="K14" s="127">
        <f>SUM(V11,V12,V31,V48,V49)</f>
        <v>305549</v>
      </c>
      <c r="L14" s="491" t="s">
        <v>53</v>
      </c>
      <c r="M14" s="492"/>
      <c r="N14" s="487">
        <v>31474</v>
      </c>
      <c r="O14" s="487">
        <v>31769</v>
      </c>
      <c r="P14" s="487">
        <v>32149</v>
      </c>
      <c r="Q14" s="487">
        <v>32516</v>
      </c>
      <c r="R14" s="487">
        <v>32681</v>
      </c>
      <c r="S14" s="89">
        <v>32837</v>
      </c>
      <c r="T14" s="89">
        <v>33173</v>
      </c>
      <c r="U14" s="89">
        <v>33416</v>
      </c>
      <c r="V14" s="859">
        <v>33722</v>
      </c>
    </row>
    <row r="15" spans="1:22" ht="20.25" customHeight="1">
      <c r="A15" s="488"/>
      <c r="B15" s="741" t="s">
        <v>54</v>
      </c>
      <c r="C15" s="127">
        <v>496467</v>
      </c>
      <c r="D15" s="127">
        <v>497982</v>
      </c>
      <c r="E15" s="127">
        <v>500606</v>
      </c>
      <c r="F15" s="127">
        <v>503700</v>
      </c>
      <c r="G15" s="127">
        <v>505876</v>
      </c>
      <c r="H15" s="127">
        <v>509683</v>
      </c>
      <c r="I15" s="127">
        <v>512230</v>
      </c>
      <c r="J15" s="127">
        <v>516222</v>
      </c>
      <c r="K15" s="127">
        <f>SUM(V18,V19,V25,V29,V35,V42,V43)</f>
        <v>520684</v>
      </c>
      <c r="L15" s="422"/>
      <c r="M15" s="493"/>
      <c r="N15" s="422"/>
      <c r="O15" s="422"/>
      <c r="P15" s="422"/>
      <c r="Q15" s="422"/>
      <c r="R15" s="422"/>
      <c r="S15" s="422"/>
      <c r="T15" s="422"/>
      <c r="U15" s="422"/>
      <c r="V15" s="860"/>
    </row>
    <row r="16" spans="1:22" ht="20.25" customHeight="1">
      <c r="A16" s="488"/>
      <c r="B16" s="741" t="s">
        <v>55</v>
      </c>
      <c r="C16" s="127">
        <v>367307</v>
      </c>
      <c r="D16" s="127">
        <v>369856</v>
      </c>
      <c r="E16" s="127">
        <v>373413</v>
      </c>
      <c r="F16" s="127">
        <v>376577</v>
      </c>
      <c r="G16" s="127">
        <v>378304</v>
      </c>
      <c r="H16" s="127">
        <v>381483</v>
      </c>
      <c r="I16" s="127">
        <v>384429</v>
      </c>
      <c r="J16" s="127">
        <v>388695</v>
      </c>
      <c r="K16" s="127">
        <f>SUM(V22,V32,V40)</f>
        <v>393282</v>
      </c>
      <c r="L16" s="490" t="s">
        <v>56</v>
      </c>
      <c r="M16" s="486"/>
      <c r="N16" s="487">
        <v>149883</v>
      </c>
      <c r="O16" s="487">
        <v>150552</v>
      </c>
      <c r="P16" s="487">
        <v>151433</v>
      </c>
      <c r="Q16" s="487">
        <v>152869</v>
      </c>
      <c r="R16" s="487">
        <v>153786</v>
      </c>
      <c r="S16" s="89">
        <v>154598</v>
      </c>
      <c r="T16" s="89">
        <v>155769</v>
      </c>
      <c r="U16" s="89">
        <v>156864</v>
      </c>
      <c r="V16" s="859">
        <v>157571</v>
      </c>
    </row>
    <row r="17" spans="1:22" ht="20.25" customHeight="1">
      <c r="A17" s="488"/>
      <c r="B17" s="741" t="s">
        <v>57</v>
      </c>
      <c r="C17" s="127">
        <v>247106</v>
      </c>
      <c r="D17" s="127">
        <v>247888</v>
      </c>
      <c r="E17" s="127">
        <v>249126</v>
      </c>
      <c r="F17" s="127">
        <v>250390</v>
      </c>
      <c r="G17" s="127">
        <v>251245</v>
      </c>
      <c r="H17" s="127">
        <v>253328</v>
      </c>
      <c r="I17" s="127">
        <v>254646</v>
      </c>
      <c r="J17" s="127">
        <v>255803</v>
      </c>
      <c r="K17" s="127">
        <f>SUM(V24,V26,V28,V34,V38,V44,V55,V56,V57)</f>
        <v>256873</v>
      </c>
      <c r="L17" s="490" t="s">
        <v>58</v>
      </c>
      <c r="M17" s="486"/>
      <c r="N17" s="487">
        <v>33385</v>
      </c>
      <c r="O17" s="487">
        <v>33161</v>
      </c>
      <c r="P17" s="487">
        <v>33329</v>
      </c>
      <c r="Q17" s="487">
        <v>33284</v>
      </c>
      <c r="R17" s="487">
        <v>33164</v>
      </c>
      <c r="S17" s="89">
        <v>33485</v>
      </c>
      <c r="T17" s="89">
        <v>33677</v>
      </c>
      <c r="U17" s="89">
        <v>33978</v>
      </c>
      <c r="V17" s="859">
        <v>34266</v>
      </c>
    </row>
    <row r="18" spans="1:22" ht="20.25" customHeight="1">
      <c r="A18" s="488"/>
      <c r="B18" s="741" t="s">
        <v>59</v>
      </c>
      <c r="C18" s="127">
        <v>489009</v>
      </c>
      <c r="D18" s="127">
        <v>492925</v>
      </c>
      <c r="E18" s="127">
        <v>497589</v>
      </c>
      <c r="F18" s="127">
        <v>502175</v>
      </c>
      <c r="G18" s="127">
        <v>504578</v>
      </c>
      <c r="H18" s="127">
        <v>507892</v>
      </c>
      <c r="I18" s="127">
        <v>510898</v>
      </c>
      <c r="J18" s="127">
        <v>514391</v>
      </c>
      <c r="K18" s="127">
        <f>SUM(K52,V14,V30,V37,V50)</f>
        <v>518460</v>
      </c>
      <c r="L18" s="490" t="s">
        <v>60</v>
      </c>
      <c r="M18" s="486"/>
      <c r="N18" s="487">
        <v>65870</v>
      </c>
      <c r="O18" s="487">
        <v>66230</v>
      </c>
      <c r="P18" s="487">
        <v>67050</v>
      </c>
      <c r="Q18" s="487">
        <v>67860</v>
      </c>
      <c r="R18" s="487">
        <v>68044</v>
      </c>
      <c r="S18" s="89">
        <v>68194</v>
      </c>
      <c r="T18" s="89">
        <v>68283</v>
      </c>
      <c r="U18" s="89">
        <v>68851</v>
      </c>
      <c r="V18" s="859">
        <v>69413</v>
      </c>
    </row>
    <row r="19" spans="1:22" ht="20.25" customHeight="1">
      <c r="A19" s="488"/>
      <c r="B19" s="741" t="s">
        <v>61</v>
      </c>
      <c r="C19" s="127">
        <v>223452</v>
      </c>
      <c r="D19" s="127">
        <v>224432</v>
      </c>
      <c r="E19" s="127">
        <v>226416</v>
      </c>
      <c r="F19" s="127">
        <v>227381</v>
      </c>
      <c r="G19" s="127">
        <v>227443</v>
      </c>
      <c r="H19" s="127">
        <v>229323</v>
      </c>
      <c r="I19" s="127">
        <v>231504</v>
      </c>
      <c r="J19" s="127">
        <v>233865</v>
      </c>
      <c r="K19" s="127">
        <f>SUM(V10,V17,V23,V41,V45,V51,V53,V54)</f>
        <v>236118</v>
      </c>
      <c r="L19" s="490" t="s">
        <v>62</v>
      </c>
      <c r="M19" s="486"/>
      <c r="N19" s="487">
        <v>169401</v>
      </c>
      <c r="O19" s="487">
        <v>170392</v>
      </c>
      <c r="P19" s="487">
        <v>171406</v>
      </c>
      <c r="Q19" s="487">
        <v>172253</v>
      </c>
      <c r="R19" s="487">
        <v>173108</v>
      </c>
      <c r="S19" s="89">
        <v>174928</v>
      </c>
      <c r="T19" s="89">
        <v>175992</v>
      </c>
      <c r="U19" s="89">
        <v>177083</v>
      </c>
      <c r="V19" s="859">
        <v>178758</v>
      </c>
    </row>
    <row r="20" spans="1:22" ht="20.25" customHeight="1">
      <c r="A20" s="488"/>
      <c r="B20" s="489"/>
      <c r="C20" s="487"/>
      <c r="D20" s="487"/>
      <c r="E20" s="127"/>
      <c r="F20" s="127"/>
      <c r="G20" s="127"/>
      <c r="H20" s="127"/>
      <c r="I20" s="487"/>
      <c r="J20" s="487"/>
      <c r="K20" s="127"/>
      <c r="L20" s="490" t="s">
        <v>63</v>
      </c>
      <c r="M20" s="486"/>
      <c r="N20" s="487">
        <v>120058</v>
      </c>
      <c r="O20" s="487">
        <v>121569</v>
      </c>
      <c r="P20" s="487">
        <v>122949</v>
      </c>
      <c r="Q20" s="487">
        <v>125089</v>
      </c>
      <c r="R20" s="487">
        <v>126104</v>
      </c>
      <c r="S20" s="89">
        <v>128126</v>
      </c>
      <c r="T20" s="89">
        <v>129966</v>
      </c>
      <c r="U20" s="89">
        <v>131597</v>
      </c>
      <c r="V20" s="859">
        <v>132770</v>
      </c>
    </row>
    <row r="21" spans="1:22" ht="20.25" customHeight="1">
      <c r="A21" s="1036" t="s">
        <v>64</v>
      </c>
      <c r="B21" s="1037"/>
      <c r="C21" s="487">
        <v>1397243</v>
      </c>
      <c r="D21" s="487">
        <v>1419499</v>
      </c>
      <c r="E21" s="89">
        <v>1446298</v>
      </c>
      <c r="F21" s="89">
        <v>1469718</v>
      </c>
      <c r="G21" s="89">
        <v>1483413</v>
      </c>
      <c r="H21" s="89">
        <v>1506249</v>
      </c>
      <c r="I21" s="487">
        <v>1530572</v>
      </c>
      <c r="J21" s="487">
        <v>1563504</v>
      </c>
      <c r="K21" s="127">
        <f>SUM(K23:K50)</f>
        <v>1595095</v>
      </c>
      <c r="L21" s="422"/>
      <c r="M21" s="493"/>
      <c r="N21" s="422"/>
      <c r="O21" s="422"/>
      <c r="P21" s="422"/>
      <c r="Q21" s="422"/>
      <c r="R21" s="422"/>
      <c r="S21" s="422"/>
      <c r="T21" s="422"/>
      <c r="U21" s="422"/>
      <c r="V21" s="860"/>
    </row>
    <row r="22" spans="1:22" ht="20.25" customHeight="1">
      <c r="A22" s="488"/>
      <c r="B22" s="489"/>
      <c r="C22" s="487"/>
      <c r="D22" s="487"/>
      <c r="E22" s="89"/>
      <c r="F22" s="89"/>
      <c r="G22" s="89"/>
      <c r="H22" s="89"/>
      <c r="I22" s="487"/>
      <c r="J22" s="487"/>
      <c r="K22" s="127"/>
      <c r="L22" s="490" t="s">
        <v>65</v>
      </c>
      <c r="M22" s="486"/>
      <c r="N22" s="487">
        <v>112033</v>
      </c>
      <c r="O22" s="487">
        <v>112729</v>
      </c>
      <c r="P22" s="487">
        <v>113681</v>
      </c>
      <c r="Q22" s="487">
        <v>114265</v>
      </c>
      <c r="R22" s="487">
        <v>114843</v>
      </c>
      <c r="S22" s="89">
        <v>115493</v>
      </c>
      <c r="T22" s="89">
        <v>116191</v>
      </c>
      <c r="U22" s="89">
        <v>116875</v>
      </c>
      <c r="V22" s="859">
        <v>117287</v>
      </c>
    </row>
    <row r="23" spans="1:22" ht="20.25" customHeight="1">
      <c r="A23" s="488"/>
      <c r="B23" s="132" t="s">
        <v>486</v>
      </c>
      <c r="C23" s="487">
        <v>54130</v>
      </c>
      <c r="D23" s="487">
        <v>54935</v>
      </c>
      <c r="E23" s="89">
        <v>56081</v>
      </c>
      <c r="F23" s="89">
        <v>56944</v>
      </c>
      <c r="G23" s="89">
        <v>57504</v>
      </c>
      <c r="H23" s="89">
        <v>58135</v>
      </c>
      <c r="I23" s="487">
        <v>59278</v>
      </c>
      <c r="J23" s="487">
        <v>60609</v>
      </c>
      <c r="K23" s="127">
        <v>61810</v>
      </c>
      <c r="L23" s="491" t="s">
        <v>66</v>
      </c>
      <c r="M23" s="492"/>
      <c r="N23" s="487">
        <v>42543</v>
      </c>
      <c r="O23" s="487">
        <v>43024</v>
      </c>
      <c r="P23" s="487">
        <v>43598</v>
      </c>
      <c r="Q23" s="487">
        <v>43864</v>
      </c>
      <c r="R23" s="487">
        <v>43904</v>
      </c>
      <c r="S23" s="89">
        <v>44468</v>
      </c>
      <c r="T23" s="89">
        <v>45577</v>
      </c>
      <c r="U23" s="89">
        <v>46640</v>
      </c>
      <c r="V23" s="859">
        <v>47718</v>
      </c>
    </row>
    <row r="24" spans="1:22" ht="20.25" customHeight="1">
      <c r="A24" s="488"/>
      <c r="B24" s="132" t="s">
        <v>487</v>
      </c>
      <c r="C24" s="487">
        <v>39071</v>
      </c>
      <c r="D24" s="487">
        <v>40204</v>
      </c>
      <c r="E24" s="89">
        <v>41453</v>
      </c>
      <c r="F24" s="89">
        <v>42631</v>
      </c>
      <c r="G24" s="89">
        <v>43242</v>
      </c>
      <c r="H24" s="89">
        <v>43957</v>
      </c>
      <c r="I24" s="487">
        <v>45333</v>
      </c>
      <c r="J24" s="487">
        <v>46650</v>
      </c>
      <c r="K24" s="127">
        <v>47294</v>
      </c>
      <c r="L24" s="491" t="s">
        <v>67</v>
      </c>
      <c r="M24" s="492"/>
      <c r="N24" s="487">
        <v>45634</v>
      </c>
      <c r="O24" s="487">
        <v>45592</v>
      </c>
      <c r="P24" s="487">
        <v>45760</v>
      </c>
      <c r="Q24" s="487">
        <v>45699</v>
      </c>
      <c r="R24" s="487">
        <v>45836</v>
      </c>
      <c r="S24" s="89">
        <v>46255</v>
      </c>
      <c r="T24" s="89">
        <v>46651</v>
      </c>
      <c r="U24" s="89">
        <v>46443</v>
      </c>
      <c r="V24" s="859">
        <v>46463</v>
      </c>
    </row>
    <row r="25" spans="1:22" ht="20.25" customHeight="1">
      <c r="A25" s="488"/>
      <c r="B25" s="132" t="s">
        <v>488</v>
      </c>
      <c r="C25" s="487">
        <v>31515</v>
      </c>
      <c r="D25" s="487">
        <v>31815</v>
      </c>
      <c r="E25" s="89">
        <v>31918</v>
      </c>
      <c r="F25" s="89">
        <v>32318</v>
      </c>
      <c r="G25" s="89">
        <v>32302</v>
      </c>
      <c r="H25" s="89">
        <v>32699</v>
      </c>
      <c r="I25" s="487">
        <v>32661</v>
      </c>
      <c r="J25" s="487">
        <v>32842</v>
      </c>
      <c r="K25" s="127">
        <v>32917</v>
      </c>
      <c r="L25" s="491" t="s">
        <v>68</v>
      </c>
      <c r="M25" s="492"/>
      <c r="N25" s="487">
        <v>101275</v>
      </c>
      <c r="O25" s="487">
        <v>100999</v>
      </c>
      <c r="P25" s="487">
        <v>101062</v>
      </c>
      <c r="Q25" s="487">
        <v>101538</v>
      </c>
      <c r="R25" s="487">
        <v>101974</v>
      </c>
      <c r="S25" s="89">
        <v>102854</v>
      </c>
      <c r="T25" s="89">
        <v>103265</v>
      </c>
      <c r="U25" s="89">
        <v>103968</v>
      </c>
      <c r="V25" s="859">
        <v>104602</v>
      </c>
    </row>
    <row r="26" spans="1:22" ht="20.25" customHeight="1">
      <c r="A26" s="488"/>
      <c r="B26" s="132" t="s">
        <v>489</v>
      </c>
      <c r="C26" s="487">
        <v>56568</v>
      </c>
      <c r="D26" s="487">
        <v>59153</v>
      </c>
      <c r="E26" s="89">
        <v>61696</v>
      </c>
      <c r="F26" s="89">
        <v>63874</v>
      </c>
      <c r="G26" s="89">
        <v>65219</v>
      </c>
      <c r="H26" s="89">
        <v>67188</v>
      </c>
      <c r="I26" s="487">
        <v>69264</v>
      </c>
      <c r="J26" s="487">
        <v>71720</v>
      </c>
      <c r="K26" s="127">
        <v>73750</v>
      </c>
      <c r="L26" s="491" t="s">
        <v>69</v>
      </c>
      <c r="M26" s="492"/>
      <c r="N26" s="487">
        <v>42266</v>
      </c>
      <c r="O26" s="487">
        <v>42257</v>
      </c>
      <c r="P26" s="487">
        <v>42319</v>
      </c>
      <c r="Q26" s="487">
        <v>42367</v>
      </c>
      <c r="R26" s="487">
        <v>42453</v>
      </c>
      <c r="S26" s="89">
        <v>42395</v>
      </c>
      <c r="T26" s="89">
        <v>42314</v>
      </c>
      <c r="U26" s="89">
        <v>42466</v>
      </c>
      <c r="V26" s="859">
        <v>42407</v>
      </c>
    </row>
    <row r="27" spans="1:22" ht="20.25" customHeight="1">
      <c r="A27" s="488"/>
      <c r="B27" s="132" t="s">
        <v>490</v>
      </c>
      <c r="C27" s="487">
        <v>40877</v>
      </c>
      <c r="D27" s="487">
        <v>41538</v>
      </c>
      <c r="E27" s="89">
        <v>42122</v>
      </c>
      <c r="F27" s="89">
        <v>42612</v>
      </c>
      <c r="G27" s="89">
        <v>42525</v>
      </c>
      <c r="H27" s="89">
        <v>42888</v>
      </c>
      <c r="I27" s="487">
        <v>43591</v>
      </c>
      <c r="J27" s="487">
        <v>44821</v>
      </c>
      <c r="K27" s="127">
        <v>45861</v>
      </c>
      <c r="L27" s="422"/>
      <c r="M27" s="493"/>
      <c r="N27" s="422"/>
      <c r="O27" s="422"/>
      <c r="P27" s="422"/>
      <c r="Q27" s="422"/>
      <c r="R27" s="422"/>
      <c r="S27" s="422"/>
      <c r="T27" s="422"/>
      <c r="U27" s="422"/>
      <c r="V27" s="860"/>
    </row>
    <row r="28" spans="1:22" ht="20.25" customHeight="1">
      <c r="A28" s="488"/>
      <c r="B28" s="739"/>
      <c r="C28" s="487"/>
      <c r="D28" s="487"/>
      <c r="E28" s="89"/>
      <c r="F28" s="89"/>
      <c r="G28" s="89"/>
      <c r="H28" s="89"/>
      <c r="I28" s="487"/>
      <c r="J28" s="487"/>
      <c r="K28" s="127"/>
      <c r="L28" s="490" t="s">
        <v>70</v>
      </c>
      <c r="M28" s="486"/>
      <c r="N28" s="487">
        <v>50727</v>
      </c>
      <c r="O28" s="487">
        <v>51097</v>
      </c>
      <c r="P28" s="487">
        <v>51429</v>
      </c>
      <c r="Q28" s="487">
        <v>51902</v>
      </c>
      <c r="R28" s="487">
        <v>52171</v>
      </c>
      <c r="S28" s="89">
        <v>52670</v>
      </c>
      <c r="T28" s="89">
        <v>53292</v>
      </c>
      <c r="U28" s="89">
        <v>54014</v>
      </c>
      <c r="V28" s="859">
        <v>54442</v>
      </c>
    </row>
    <row r="29" spans="1:22" ht="20.25" customHeight="1">
      <c r="A29" s="488"/>
      <c r="B29" s="132" t="s">
        <v>491</v>
      </c>
      <c r="C29" s="487">
        <v>29640</v>
      </c>
      <c r="D29" s="487">
        <v>29793</v>
      </c>
      <c r="E29" s="89">
        <v>29871</v>
      </c>
      <c r="F29" s="89">
        <v>29859</v>
      </c>
      <c r="G29" s="89">
        <v>29904</v>
      </c>
      <c r="H29" s="89">
        <v>29807</v>
      </c>
      <c r="I29" s="487">
        <v>29687</v>
      </c>
      <c r="J29" s="487">
        <v>30421</v>
      </c>
      <c r="K29" s="127">
        <v>31032</v>
      </c>
      <c r="L29" s="490" t="s">
        <v>71</v>
      </c>
      <c r="M29" s="486"/>
      <c r="N29" s="487">
        <v>52098</v>
      </c>
      <c r="O29" s="487">
        <v>52157</v>
      </c>
      <c r="P29" s="487">
        <v>52391</v>
      </c>
      <c r="Q29" s="487">
        <v>52686</v>
      </c>
      <c r="R29" s="487">
        <v>52848</v>
      </c>
      <c r="S29" s="89">
        <v>53122</v>
      </c>
      <c r="T29" s="89">
        <v>53352</v>
      </c>
      <c r="U29" s="89">
        <v>53899</v>
      </c>
      <c r="V29" s="859">
        <v>54226</v>
      </c>
    </row>
    <row r="30" spans="1:22" ht="20.25" customHeight="1">
      <c r="A30" s="488"/>
      <c r="B30" s="132" t="s">
        <v>492</v>
      </c>
      <c r="C30" s="487">
        <v>39665</v>
      </c>
      <c r="D30" s="487">
        <v>40158</v>
      </c>
      <c r="E30" s="89">
        <v>41221</v>
      </c>
      <c r="F30" s="89">
        <v>42163</v>
      </c>
      <c r="G30" s="89">
        <v>42966</v>
      </c>
      <c r="H30" s="89">
        <v>43959</v>
      </c>
      <c r="I30" s="487">
        <v>44688</v>
      </c>
      <c r="J30" s="487">
        <v>46009</v>
      </c>
      <c r="K30" s="127">
        <v>46915</v>
      </c>
      <c r="L30" s="490" t="s">
        <v>72</v>
      </c>
      <c r="M30" s="486"/>
      <c r="N30" s="487">
        <v>71817</v>
      </c>
      <c r="O30" s="487">
        <v>72458</v>
      </c>
      <c r="P30" s="487">
        <v>73169</v>
      </c>
      <c r="Q30" s="487">
        <v>73701</v>
      </c>
      <c r="R30" s="487">
        <v>74303</v>
      </c>
      <c r="S30" s="89">
        <v>74890</v>
      </c>
      <c r="T30" s="89">
        <v>75378</v>
      </c>
      <c r="U30" s="89">
        <v>76389</v>
      </c>
      <c r="V30" s="859">
        <v>77005</v>
      </c>
    </row>
    <row r="31" spans="1:22" ht="20.25" customHeight="1">
      <c r="A31" s="488"/>
      <c r="B31" s="132" t="s">
        <v>493</v>
      </c>
      <c r="C31" s="487">
        <v>49818</v>
      </c>
      <c r="D31" s="487">
        <v>50435</v>
      </c>
      <c r="E31" s="89">
        <v>52134</v>
      </c>
      <c r="F31" s="89">
        <v>53297</v>
      </c>
      <c r="G31" s="89">
        <v>54892</v>
      </c>
      <c r="H31" s="89">
        <v>57277</v>
      </c>
      <c r="I31" s="487">
        <v>59879</v>
      </c>
      <c r="J31" s="487">
        <v>62618</v>
      </c>
      <c r="K31" s="127">
        <v>63907</v>
      </c>
      <c r="L31" s="490" t="s">
        <v>73</v>
      </c>
      <c r="M31" s="486"/>
      <c r="N31" s="487">
        <v>57783</v>
      </c>
      <c r="O31" s="487">
        <v>57839</v>
      </c>
      <c r="P31" s="487">
        <v>57856</v>
      </c>
      <c r="Q31" s="487">
        <v>58088</v>
      </c>
      <c r="R31" s="487">
        <v>58692</v>
      </c>
      <c r="S31" s="89">
        <v>59114</v>
      </c>
      <c r="T31" s="89">
        <v>59596</v>
      </c>
      <c r="U31" s="89">
        <v>60248</v>
      </c>
      <c r="V31" s="859">
        <v>61154</v>
      </c>
    </row>
    <row r="32" spans="1:22" ht="20.25" customHeight="1">
      <c r="A32" s="488"/>
      <c r="B32" s="132" t="s">
        <v>494</v>
      </c>
      <c r="C32" s="487">
        <v>43913</v>
      </c>
      <c r="D32" s="487">
        <v>44623</v>
      </c>
      <c r="E32" s="89">
        <v>45505</v>
      </c>
      <c r="F32" s="89">
        <v>46266</v>
      </c>
      <c r="G32" s="89">
        <v>46756</v>
      </c>
      <c r="H32" s="89">
        <v>47610</v>
      </c>
      <c r="I32" s="487">
        <v>48677</v>
      </c>
      <c r="J32" s="487">
        <v>49966</v>
      </c>
      <c r="K32" s="127">
        <v>50991</v>
      </c>
      <c r="L32" s="490" t="s">
        <v>74</v>
      </c>
      <c r="M32" s="486"/>
      <c r="N32" s="487">
        <v>29299</v>
      </c>
      <c r="O32" s="487">
        <v>29480</v>
      </c>
      <c r="P32" s="487">
        <v>29704</v>
      </c>
      <c r="Q32" s="487">
        <v>30009</v>
      </c>
      <c r="R32" s="487">
        <v>30274</v>
      </c>
      <c r="S32" s="89">
        <v>30402</v>
      </c>
      <c r="T32" s="89">
        <v>30707</v>
      </c>
      <c r="U32" s="89">
        <v>31078</v>
      </c>
      <c r="V32" s="859">
        <v>31294</v>
      </c>
    </row>
    <row r="33" spans="1:22" ht="20.25" customHeight="1">
      <c r="A33" s="488"/>
      <c r="B33" s="132" t="s">
        <v>495</v>
      </c>
      <c r="C33" s="487">
        <v>95334</v>
      </c>
      <c r="D33" s="487">
        <v>96549</v>
      </c>
      <c r="E33" s="89">
        <v>98311</v>
      </c>
      <c r="F33" s="89">
        <v>99699</v>
      </c>
      <c r="G33" s="89">
        <v>99974</v>
      </c>
      <c r="H33" s="89">
        <v>100916</v>
      </c>
      <c r="I33" s="487">
        <v>102012</v>
      </c>
      <c r="J33" s="487">
        <v>103392</v>
      </c>
      <c r="K33" s="127">
        <v>105735</v>
      </c>
      <c r="L33" s="422"/>
      <c r="M33" s="493"/>
      <c r="N33" s="422"/>
      <c r="O33" s="422"/>
      <c r="P33" s="422"/>
      <c r="Q33" s="422"/>
      <c r="R33" s="422"/>
      <c r="S33" s="422"/>
      <c r="T33" s="422"/>
      <c r="U33" s="422"/>
      <c r="V33" s="860"/>
    </row>
    <row r="34" spans="1:22" ht="20.25" customHeight="1">
      <c r="A34" s="488"/>
      <c r="B34" s="739"/>
      <c r="C34" s="487"/>
      <c r="D34" s="487"/>
      <c r="E34" s="89"/>
      <c r="F34" s="89"/>
      <c r="G34" s="89"/>
      <c r="H34" s="89"/>
      <c r="I34" s="487"/>
      <c r="J34" s="487"/>
      <c r="K34" s="127"/>
      <c r="L34" s="490" t="s">
        <v>75</v>
      </c>
      <c r="M34" s="486"/>
      <c r="N34" s="487">
        <v>44473</v>
      </c>
      <c r="O34" s="487">
        <v>44557</v>
      </c>
      <c r="P34" s="487">
        <v>44765</v>
      </c>
      <c r="Q34" s="487">
        <v>45008</v>
      </c>
      <c r="R34" s="487">
        <v>45235</v>
      </c>
      <c r="S34" s="89">
        <v>45833</v>
      </c>
      <c r="T34" s="89">
        <v>46112</v>
      </c>
      <c r="U34" s="89">
        <v>46279</v>
      </c>
      <c r="V34" s="859">
        <v>46654</v>
      </c>
    </row>
    <row r="35" spans="1:22" ht="20.25" customHeight="1">
      <c r="A35" s="488"/>
      <c r="B35" s="740" t="s">
        <v>496</v>
      </c>
      <c r="C35" s="487">
        <v>42024</v>
      </c>
      <c r="D35" s="487">
        <v>43407</v>
      </c>
      <c r="E35" s="89">
        <v>44531</v>
      </c>
      <c r="F35" s="89">
        <v>45487</v>
      </c>
      <c r="G35" s="89">
        <v>46261</v>
      </c>
      <c r="H35" s="89">
        <v>47220</v>
      </c>
      <c r="I35" s="487">
        <v>48013</v>
      </c>
      <c r="J35" s="487">
        <v>49649</v>
      </c>
      <c r="K35" s="858">
        <v>51594</v>
      </c>
      <c r="L35" s="490" t="s">
        <v>76</v>
      </c>
      <c r="M35" s="486"/>
      <c r="N35" s="487">
        <v>56549</v>
      </c>
      <c r="O35" s="487">
        <v>56717</v>
      </c>
      <c r="P35" s="487">
        <v>57009</v>
      </c>
      <c r="Q35" s="487">
        <v>57379</v>
      </c>
      <c r="R35" s="487">
        <v>57635</v>
      </c>
      <c r="S35" s="89">
        <v>57714</v>
      </c>
      <c r="T35" s="89">
        <v>58152</v>
      </c>
      <c r="U35" s="89">
        <v>58804</v>
      </c>
      <c r="V35" s="859">
        <v>59320</v>
      </c>
    </row>
    <row r="36" spans="1:22" ht="20.25" customHeight="1">
      <c r="A36" s="488"/>
      <c r="B36" s="740" t="s">
        <v>497</v>
      </c>
      <c r="C36" s="487">
        <v>65471</v>
      </c>
      <c r="D36" s="487">
        <v>66309</v>
      </c>
      <c r="E36" s="89">
        <v>67322</v>
      </c>
      <c r="F36" s="89">
        <v>67616</v>
      </c>
      <c r="G36" s="89">
        <v>68138</v>
      </c>
      <c r="H36" s="89">
        <v>69352</v>
      </c>
      <c r="I36" s="487">
        <v>70346</v>
      </c>
      <c r="J36" s="487">
        <v>71753</v>
      </c>
      <c r="K36" s="858">
        <v>73410</v>
      </c>
      <c r="L36" s="490" t="s">
        <v>77</v>
      </c>
      <c r="M36" s="486"/>
      <c r="N36" s="487">
        <v>37778</v>
      </c>
      <c r="O36" s="487">
        <v>38503</v>
      </c>
      <c r="P36" s="487">
        <v>39552</v>
      </c>
      <c r="Q36" s="487">
        <v>40243</v>
      </c>
      <c r="R36" s="487">
        <v>40491</v>
      </c>
      <c r="S36" s="89">
        <v>40825</v>
      </c>
      <c r="T36" s="89">
        <v>41213</v>
      </c>
      <c r="U36" s="89">
        <v>41715</v>
      </c>
      <c r="V36" s="859">
        <v>42235</v>
      </c>
    </row>
    <row r="37" spans="1:22" ht="20.25" customHeight="1">
      <c r="A37" s="488"/>
      <c r="B37" s="740" t="s">
        <v>498</v>
      </c>
      <c r="C37" s="487">
        <v>44110</v>
      </c>
      <c r="D37" s="487">
        <v>44505</v>
      </c>
      <c r="E37" s="89">
        <v>44775</v>
      </c>
      <c r="F37" s="89">
        <v>45303</v>
      </c>
      <c r="G37" s="89">
        <v>45412</v>
      </c>
      <c r="H37" s="89">
        <v>45617</v>
      </c>
      <c r="I37" s="487">
        <v>46370</v>
      </c>
      <c r="J37" s="487">
        <v>47438</v>
      </c>
      <c r="K37" s="858">
        <v>48438</v>
      </c>
      <c r="L37" s="490" t="s">
        <v>78</v>
      </c>
      <c r="M37" s="486"/>
      <c r="N37" s="487">
        <v>22695</v>
      </c>
      <c r="O37" s="487">
        <v>22860</v>
      </c>
      <c r="P37" s="487">
        <v>23047</v>
      </c>
      <c r="Q37" s="487">
        <v>23130</v>
      </c>
      <c r="R37" s="487">
        <v>23213</v>
      </c>
      <c r="S37" s="89">
        <v>23452</v>
      </c>
      <c r="T37" s="89">
        <v>23538</v>
      </c>
      <c r="U37" s="89">
        <v>23667</v>
      </c>
      <c r="V37" s="859">
        <v>23900</v>
      </c>
    </row>
    <row r="38" spans="1:22" ht="20.25" customHeight="1">
      <c r="A38" s="488"/>
      <c r="B38" s="740" t="s">
        <v>499</v>
      </c>
      <c r="C38" s="487">
        <v>78932</v>
      </c>
      <c r="D38" s="487">
        <v>80129</v>
      </c>
      <c r="E38" s="89">
        <v>81695</v>
      </c>
      <c r="F38" s="89">
        <v>82712</v>
      </c>
      <c r="G38" s="89">
        <v>83182</v>
      </c>
      <c r="H38" s="89">
        <v>83697</v>
      </c>
      <c r="I38" s="487">
        <v>84229</v>
      </c>
      <c r="J38" s="487">
        <v>85440</v>
      </c>
      <c r="K38" s="858">
        <v>86937</v>
      </c>
      <c r="L38" s="491" t="s">
        <v>79</v>
      </c>
      <c r="M38" s="492"/>
      <c r="N38" s="487">
        <v>27278</v>
      </c>
      <c r="O38" s="487">
        <v>27401</v>
      </c>
      <c r="P38" s="487">
        <v>27561</v>
      </c>
      <c r="Q38" s="487">
        <v>27814</v>
      </c>
      <c r="R38" s="487">
        <v>27857</v>
      </c>
      <c r="S38" s="89">
        <v>28203</v>
      </c>
      <c r="T38" s="89">
        <v>28206</v>
      </c>
      <c r="U38" s="89">
        <v>28466</v>
      </c>
      <c r="V38" s="859">
        <v>28778</v>
      </c>
    </row>
    <row r="39" spans="1:22" ht="20.25" customHeight="1">
      <c r="A39" s="488"/>
      <c r="B39" s="740" t="s">
        <v>500</v>
      </c>
      <c r="C39" s="487">
        <v>51346</v>
      </c>
      <c r="D39" s="487">
        <v>51952</v>
      </c>
      <c r="E39" s="89">
        <v>53067</v>
      </c>
      <c r="F39" s="89">
        <v>53649</v>
      </c>
      <c r="G39" s="89">
        <v>54053</v>
      </c>
      <c r="H39" s="89">
        <v>54703</v>
      </c>
      <c r="I39" s="487">
        <v>55252</v>
      </c>
      <c r="J39" s="487">
        <v>56197</v>
      </c>
      <c r="K39" s="858">
        <v>57345</v>
      </c>
      <c r="L39" s="422"/>
      <c r="M39" s="493"/>
      <c r="N39" s="422"/>
      <c r="O39" s="422"/>
      <c r="P39" s="422"/>
      <c r="Q39" s="422"/>
      <c r="R39" s="422"/>
      <c r="S39" s="422"/>
      <c r="T39" s="422"/>
      <c r="U39" s="422"/>
      <c r="V39" s="860"/>
    </row>
    <row r="40" spans="1:22" ht="20.25" customHeight="1">
      <c r="A40" s="488"/>
      <c r="B40" s="739"/>
      <c r="C40" s="487"/>
      <c r="D40" s="487"/>
      <c r="E40" s="89"/>
      <c r="F40" s="89"/>
      <c r="G40" s="89"/>
      <c r="H40" s="89"/>
      <c r="I40" s="487"/>
      <c r="J40" s="487"/>
      <c r="K40" s="461"/>
      <c r="L40" s="491" t="s">
        <v>80</v>
      </c>
      <c r="M40" s="492"/>
      <c r="N40" s="487">
        <v>225975</v>
      </c>
      <c r="O40" s="487">
        <v>227647</v>
      </c>
      <c r="P40" s="487">
        <v>230028</v>
      </c>
      <c r="Q40" s="487">
        <v>232303</v>
      </c>
      <c r="R40" s="487">
        <v>233187</v>
      </c>
      <c r="S40" s="89">
        <v>235588</v>
      </c>
      <c r="T40" s="89">
        <v>237531</v>
      </c>
      <c r="U40" s="89">
        <v>240742</v>
      </c>
      <c r="V40" s="859">
        <v>244701</v>
      </c>
    </row>
    <row r="41" spans="1:22" ht="20.25" customHeight="1">
      <c r="A41" s="488"/>
      <c r="B41" s="740" t="s">
        <v>501</v>
      </c>
      <c r="C41" s="487">
        <v>73930</v>
      </c>
      <c r="D41" s="487">
        <v>75477</v>
      </c>
      <c r="E41" s="89">
        <v>76963</v>
      </c>
      <c r="F41" s="89">
        <v>78098</v>
      </c>
      <c r="G41" s="89">
        <v>78554</v>
      </c>
      <c r="H41" s="89">
        <v>79359</v>
      </c>
      <c r="I41" s="487">
        <v>80285</v>
      </c>
      <c r="J41" s="487">
        <v>81402</v>
      </c>
      <c r="K41" s="858">
        <v>82668</v>
      </c>
      <c r="L41" s="490" t="s">
        <v>81</v>
      </c>
      <c r="M41" s="486"/>
      <c r="N41" s="487">
        <v>22972</v>
      </c>
      <c r="O41" s="487">
        <v>23015</v>
      </c>
      <c r="P41" s="487">
        <v>23101</v>
      </c>
      <c r="Q41" s="487">
        <v>23123</v>
      </c>
      <c r="R41" s="487">
        <v>23178</v>
      </c>
      <c r="S41" s="89">
        <v>23311</v>
      </c>
      <c r="T41" s="89">
        <v>23339</v>
      </c>
      <c r="U41" s="89">
        <v>23467</v>
      </c>
      <c r="V41" s="859">
        <v>23528</v>
      </c>
    </row>
    <row r="42" spans="1:22" ht="20.25" customHeight="1">
      <c r="A42" s="488"/>
      <c r="B42" s="740" t="s">
        <v>502</v>
      </c>
      <c r="C42" s="487">
        <v>58967</v>
      </c>
      <c r="D42" s="487">
        <v>59662</v>
      </c>
      <c r="E42" s="89">
        <v>60753</v>
      </c>
      <c r="F42" s="89">
        <v>62025</v>
      </c>
      <c r="G42" s="89">
        <v>62351</v>
      </c>
      <c r="H42" s="89">
        <v>63209</v>
      </c>
      <c r="I42" s="487">
        <v>64285</v>
      </c>
      <c r="J42" s="487">
        <v>65861</v>
      </c>
      <c r="K42" s="858">
        <v>67554</v>
      </c>
      <c r="L42" s="491" t="s">
        <v>82</v>
      </c>
      <c r="M42" s="492"/>
      <c r="N42" s="487">
        <v>22104</v>
      </c>
      <c r="O42" s="487">
        <v>22197</v>
      </c>
      <c r="P42" s="487">
        <v>22346</v>
      </c>
      <c r="Q42" s="487">
        <v>22415</v>
      </c>
      <c r="R42" s="487">
        <v>22452</v>
      </c>
      <c r="S42" s="89">
        <v>22669</v>
      </c>
      <c r="T42" s="89">
        <v>22717</v>
      </c>
      <c r="U42" s="89">
        <v>22723</v>
      </c>
      <c r="V42" s="859">
        <v>23027</v>
      </c>
    </row>
    <row r="43" spans="1:22" ht="20.25" customHeight="1">
      <c r="A43" s="488"/>
      <c r="B43" s="740" t="s">
        <v>503</v>
      </c>
      <c r="C43" s="487">
        <v>68047</v>
      </c>
      <c r="D43" s="487">
        <v>67680</v>
      </c>
      <c r="E43" s="89">
        <v>66972</v>
      </c>
      <c r="F43" s="89">
        <v>66379</v>
      </c>
      <c r="G43" s="89">
        <v>66417</v>
      </c>
      <c r="H43" s="89">
        <v>67571</v>
      </c>
      <c r="I43" s="487">
        <v>67708</v>
      </c>
      <c r="J43" s="487">
        <v>68562</v>
      </c>
      <c r="K43" s="858">
        <v>69026</v>
      </c>
      <c r="L43" s="490" t="s">
        <v>83</v>
      </c>
      <c r="M43" s="486"/>
      <c r="N43" s="487">
        <v>29170</v>
      </c>
      <c r="O43" s="487">
        <v>29290</v>
      </c>
      <c r="P43" s="487">
        <v>29342</v>
      </c>
      <c r="Q43" s="487">
        <v>29569</v>
      </c>
      <c r="R43" s="487">
        <v>29815</v>
      </c>
      <c r="S43" s="89">
        <v>30202</v>
      </c>
      <c r="T43" s="89">
        <v>30469</v>
      </c>
      <c r="U43" s="89">
        <v>30894</v>
      </c>
      <c r="V43" s="859">
        <v>31338</v>
      </c>
    </row>
    <row r="44" spans="1:22" ht="20.25" customHeight="1">
      <c r="A44" s="488"/>
      <c r="B44" s="740" t="s">
        <v>504</v>
      </c>
      <c r="C44" s="487">
        <v>98186</v>
      </c>
      <c r="D44" s="487">
        <v>100171</v>
      </c>
      <c r="E44" s="89">
        <v>101959</v>
      </c>
      <c r="F44" s="89">
        <v>104193</v>
      </c>
      <c r="G44" s="89">
        <v>104978</v>
      </c>
      <c r="H44" s="89">
        <v>106754</v>
      </c>
      <c r="I44" s="487">
        <v>108677</v>
      </c>
      <c r="J44" s="487">
        <v>111275</v>
      </c>
      <c r="K44" s="858">
        <v>114491</v>
      </c>
      <c r="L44" s="491" t="s">
        <v>84</v>
      </c>
      <c r="M44" s="492"/>
      <c r="N44" s="487">
        <v>23444</v>
      </c>
      <c r="O44" s="487">
        <v>23692</v>
      </c>
      <c r="P44" s="487">
        <v>23976</v>
      </c>
      <c r="Q44" s="487">
        <v>24216</v>
      </c>
      <c r="R44" s="487">
        <v>24300</v>
      </c>
      <c r="S44" s="89">
        <v>24500</v>
      </c>
      <c r="T44" s="89">
        <v>24588</v>
      </c>
      <c r="U44" s="89">
        <v>24678</v>
      </c>
      <c r="V44" s="859">
        <v>24723</v>
      </c>
    </row>
    <row r="45" spans="1:22" ht="20.25" customHeight="1">
      <c r="A45" s="488"/>
      <c r="B45" s="740" t="s">
        <v>505</v>
      </c>
      <c r="C45" s="487">
        <v>47172</v>
      </c>
      <c r="D45" s="487">
        <v>47499</v>
      </c>
      <c r="E45" s="89">
        <v>48205</v>
      </c>
      <c r="F45" s="89">
        <v>48884</v>
      </c>
      <c r="G45" s="89">
        <v>49187</v>
      </c>
      <c r="H45" s="89">
        <v>49480</v>
      </c>
      <c r="I45" s="487">
        <v>49880</v>
      </c>
      <c r="J45" s="487">
        <v>50334</v>
      </c>
      <c r="K45" s="858">
        <v>50794</v>
      </c>
      <c r="L45" s="490" t="s">
        <v>85</v>
      </c>
      <c r="M45" s="486"/>
      <c r="N45" s="487">
        <v>20906</v>
      </c>
      <c r="O45" s="487">
        <v>20863</v>
      </c>
      <c r="P45" s="487">
        <v>20770</v>
      </c>
      <c r="Q45" s="487">
        <v>20774</v>
      </c>
      <c r="R45" s="487">
        <v>20722</v>
      </c>
      <c r="S45" s="89">
        <v>20731</v>
      </c>
      <c r="T45" s="89">
        <v>20736</v>
      </c>
      <c r="U45" s="89">
        <v>20746</v>
      </c>
      <c r="V45" s="859">
        <v>20780</v>
      </c>
    </row>
    <row r="46" spans="1:22" ht="20.25" customHeight="1">
      <c r="A46" s="488"/>
      <c r="B46" s="739"/>
      <c r="C46" s="487"/>
      <c r="D46" s="487"/>
      <c r="E46" s="89"/>
      <c r="F46" s="89"/>
      <c r="G46" s="89"/>
      <c r="H46" s="89"/>
      <c r="I46" s="487"/>
      <c r="J46" s="487"/>
      <c r="K46" s="461"/>
      <c r="L46" s="422"/>
      <c r="M46" s="493"/>
      <c r="N46" s="422"/>
      <c r="O46" s="422"/>
      <c r="P46" s="422"/>
      <c r="Q46" s="422"/>
      <c r="R46" s="422"/>
      <c r="S46" s="422"/>
      <c r="T46" s="422"/>
      <c r="U46" s="422"/>
      <c r="V46" s="860"/>
    </row>
    <row r="47" spans="1:22" ht="20.25" customHeight="1">
      <c r="A47" s="488"/>
      <c r="B47" s="740" t="s">
        <v>506</v>
      </c>
      <c r="C47" s="487">
        <v>58181</v>
      </c>
      <c r="D47" s="487">
        <v>58818</v>
      </c>
      <c r="E47" s="89">
        <v>59424</v>
      </c>
      <c r="F47" s="89">
        <v>59913</v>
      </c>
      <c r="G47" s="89">
        <v>59903</v>
      </c>
      <c r="H47" s="89">
        <v>60105</v>
      </c>
      <c r="I47" s="487">
        <v>60687</v>
      </c>
      <c r="J47" s="487">
        <v>61390</v>
      </c>
      <c r="K47" s="858">
        <v>62421</v>
      </c>
      <c r="L47" s="490" t="s">
        <v>86</v>
      </c>
      <c r="M47" s="486"/>
      <c r="N47" s="487">
        <v>12058</v>
      </c>
      <c r="O47" s="487">
        <v>12094</v>
      </c>
      <c r="P47" s="487">
        <v>12565</v>
      </c>
      <c r="Q47" s="487">
        <v>12747</v>
      </c>
      <c r="R47" s="487">
        <v>12972</v>
      </c>
      <c r="S47" s="89">
        <v>12996</v>
      </c>
      <c r="T47" s="89">
        <v>12993</v>
      </c>
      <c r="U47" s="89">
        <v>13113</v>
      </c>
      <c r="V47" s="859">
        <v>13644</v>
      </c>
    </row>
    <row r="48" spans="1:22" ht="20.25" customHeight="1">
      <c r="A48" s="488"/>
      <c r="B48" s="740" t="s">
        <v>507</v>
      </c>
      <c r="C48" s="487">
        <v>90548</v>
      </c>
      <c r="D48" s="487">
        <v>91197</v>
      </c>
      <c r="E48" s="89">
        <v>92452</v>
      </c>
      <c r="F48" s="89">
        <v>92872</v>
      </c>
      <c r="G48" s="89">
        <v>92962</v>
      </c>
      <c r="H48" s="89">
        <v>93540</v>
      </c>
      <c r="I48" s="487">
        <v>93989</v>
      </c>
      <c r="J48" s="487">
        <v>94697</v>
      </c>
      <c r="K48" s="858">
        <v>95794</v>
      </c>
      <c r="L48" s="490" t="s">
        <v>87</v>
      </c>
      <c r="M48" s="486"/>
      <c r="N48" s="487">
        <v>7672</v>
      </c>
      <c r="O48" s="487">
        <v>7623</v>
      </c>
      <c r="P48" s="487">
        <v>7607</v>
      </c>
      <c r="Q48" s="487">
        <v>7580</v>
      </c>
      <c r="R48" s="487">
        <v>7599</v>
      </c>
      <c r="S48" s="89">
        <v>7619</v>
      </c>
      <c r="T48" s="89">
        <v>7591</v>
      </c>
      <c r="U48" s="89">
        <v>7550</v>
      </c>
      <c r="V48" s="859">
        <v>7515</v>
      </c>
    </row>
    <row r="49" spans="1:22" ht="20.25" customHeight="1">
      <c r="A49" s="488"/>
      <c r="B49" s="740" t="s">
        <v>508</v>
      </c>
      <c r="C49" s="487">
        <v>78240</v>
      </c>
      <c r="D49" s="487">
        <v>80808</v>
      </c>
      <c r="E49" s="89">
        <v>83224</v>
      </c>
      <c r="F49" s="89">
        <v>85785</v>
      </c>
      <c r="G49" s="89">
        <v>87002</v>
      </c>
      <c r="H49" s="89">
        <v>88689</v>
      </c>
      <c r="I49" s="487">
        <v>90774</v>
      </c>
      <c r="J49" s="487">
        <v>92919</v>
      </c>
      <c r="K49" s="858">
        <v>95225</v>
      </c>
      <c r="L49" s="490" t="s">
        <v>88</v>
      </c>
      <c r="M49" s="486"/>
      <c r="N49" s="487">
        <v>3633</v>
      </c>
      <c r="O49" s="487">
        <v>3644</v>
      </c>
      <c r="P49" s="487">
        <v>3636</v>
      </c>
      <c r="Q49" s="487">
        <v>3645</v>
      </c>
      <c r="R49" s="487">
        <v>3644</v>
      </c>
      <c r="S49" s="89">
        <v>3631</v>
      </c>
      <c r="T49" s="89">
        <v>3618</v>
      </c>
      <c r="U49" s="89">
        <v>3607</v>
      </c>
      <c r="V49" s="859">
        <v>3573</v>
      </c>
    </row>
    <row r="50" spans="1:22" ht="20.25" customHeight="1">
      <c r="A50" s="488"/>
      <c r="B50" s="740" t="s">
        <v>509</v>
      </c>
      <c r="C50" s="487">
        <v>61558</v>
      </c>
      <c r="D50" s="487">
        <v>62682</v>
      </c>
      <c r="E50" s="89">
        <v>64644</v>
      </c>
      <c r="F50" s="89">
        <v>67139</v>
      </c>
      <c r="G50" s="89">
        <v>69729</v>
      </c>
      <c r="H50" s="89">
        <v>72517</v>
      </c>
      <c r="I50" s="487">
        <v>75007</v>
      </c>
      <c r="J50" s="487">
        <v>77539</v>
      </c>
      <c r="K50" s="858">
        <v>79186</v>
      </c>
      <c r="L50" s="490" t="s">
        <v>89</v>
      </c>
      <c r="M50" s="486"/>
      <c r="N50" s="487">
        <v>6731</v>
      </c>
      <c r="O50" s="487">
        <v>6701</v>
      </c>
      <c r="P50" s="487">
        <v>6734</v>
      </c>
      <c r="Q50" s="487">
        <v>6749</v>
      </c>
      <c r="R50" s="487">
        <v>6763</v>
      </c>
      <c r="S50" s="89">
        <v>6837</v>
      </c>
      <c r="T50" s="89">
        <v>6900</v>
      </c>
      <c r="U50" s="89">
        <v>6879</v>
      </c>
      <c r="V50" s="859">
        <v>6843</v>
      </c>
    </row>
    <row r="51" spans="1:22" ht="20.25" customHeight="1">
      <c r="A51" s="488"/>
      <c r="B51" s="489"/>
      <c r="C51" s="487"/>
      <c r="D51" s="487"/>
      <c r="E51" s="89"/>
      <c r="F51" s="89"/>
      <c r="G51" s="89"/>
      <c r="H51" s="89"/>
      <c r="I51" s="487"/>
      <c r="J51" s="487"/>
      <c r="K51" s="461"/>
      <c r="L51" s="490" t="s">
        <v>90</v>
      </c>
      <c r="M51" s="486"/>
      <c r="N51" s="487">
        <v>16748</v>
      </c>
      <c r="O51" s="487">
        <v>16961</v>
      </c>
      <c r="P51" s="487">
        <v>17096</v>
      </c>
      <c r="Q51" s="487">
        <v>17256</v>
      </c>
      <c r="R51" s="487">
        <v>17338</v>
      </c>
      <c r="S51" s="89">
        <v>17604</v>
      </c>
      <c r="T51" s="89">
        <v>17760</v>
      </c>
      <c r="U51" s="89">
        <v>17924</v>
      </c>
      <c r="V51" s="859">
        <v>17965</v>
      </c>
    </row>
    <row r="52" spans="1:22" ht="20.25" customHeight="1">
      <c r="A52" s="1038" t="s">
        <v>91</v>
      </c>
      <c r="B52" s="1039"/>
      <c r="C52" s="487">
        <v>356292</v>
      </c>
      <c r="D52" s="487">
        <v>359137</v>
      </c>
      <c r="E52" s="89">
        <v>362490</v>
      </c>
      <c r="F52" s="89">
        <v>366079</v>
      </c>
      <c r="G52" s="89">
        <v>367618</v>
      </c>
      <c r="H52" s="89">
        <v>369876</v>
      </c>
      <c r="I52" s="487">
        <v>371909</v>
      </c>
      <c r="J52" s="487">
        <v>374040</v>
      </c>
      <c r="K52" s="461">
        <f>SUM(K54:K60)</f>
        <v>376990</v>
      </c>
      <c r="L52" s="422"/>
      <c r="M52" s="493"/>
      <c r="N52" s="422"/>
      <c r="O52" s="422"/>
      <c r="P52" s="422"/>
      <c r="Q52" s="422"/>
      <c r="R52" s="422"/>
      <c r="S52" s="422"/>
      <c r="T52" s="422"/>
      <c r="U52" s="422"/>
      <c r="V52" s="860"/>
    </row>
    <row r="53" spans="1:22" ht="20.25" customHeight="1">
      <c r="A53" s="494"/>
      <c r="B53" s="489"/>
      <c r="C53" s="487"/>
      <c r="D53" s="487"/>
      <c r="E53" s="89"/>
      <c r="F53" s="89"/>
      <c r="G53" s="89"/>
      <c r="H53" s="89"/>
      <c r="I53" s="487"/>
      <c r="J53" s="487"/>
      <c r="K53" s="461"/>
      <c r="L53" s="490" t="s">
        <v>92</v>
      </c>
      <c r="M53" s="486"/>
      <c r="N53" s="487">
        <v>3817</v>
      </c>
      <c r="O53" s="487">
        <v>3795</v>
      </c>
      <c r="P53" s="487">
        <v>3760</v>
      </c>
      <c r="Q53" s="487">
        <v>3734</v>
      </c>
      <c r="R53" s="487">
        <v>3610</v>
      </c>
      <c r="S53" s="89">
        <v>3633</v>
      </c>
      <c r="T53" s="89">
        <v>3650</v>
      </c>
      <c r="U53" s="89">
        <v>3799</v>
      </c>
      <c r="V53" s="859">
        <v>3739</v>
      </c>
    </row>
    <row r="54" spans="1:22" ht="20.25" customHeight="1">
      <c r="A54" s="488"/>
      <c r="B54" s="740" t="s">
        <v>510</v>
      </c>
      <c r="C54" s="487">
        <v>70725</v>
      </c>
      <c r="D54" s="487">
        <v>71549</v>
      </c>
      <c r="E54" s="89">
        <v>72915</v>
      </c>
      <c r="F54" s="89">
        <v>73809</v>
      </c>
      <c r="G54" s="89">
        <v>74378</v>
      </c>
      <c r="H54" s="89">
        <v>75264</v>
      </c>
      <c r="I54" s="487">
        <v>76278</v>
      </c>
      <c r="J54" s="487">
        <v>76985</v>
      </c>
      <c r="K54" s="858">
        <v>78100</v>
      </c>
      <c r="L54" s="128" t="s">
        <v>93</v>
      </c>
      <c r="M54" s="486"/>
      <c r="N54" s="487">
        <v>6436</v>
      </c>
      <c r="O54" s="487">
        <v>6390</v>
      </c>
      <c r="P54" s="487">
        <v>6519</v>
      </c>
      <c r="Q54" s="487">
        <v>6273</v>
      </c>
      <c r="R54" s="487">
        <v>6255</v>
      </c>
      <c r="S54" s="89">
        <v>6235</v>
      </c>
      <c r="T54" s="89">
        <v>6256</v>
      </c>
      <c r="U54" s="89">
        <v>6165</v>
      </c>
      <c r="V54" s="859">
        <v>6171</v>
      </c>
    </row>
    <row r="55" spans="1:22" ht="20.25" customHeight="1">
      <c r="A55" s="488"/>
      <c r="B55" s="740" t="s">
        <v>511</v>
      </c>
      <c r="C55" s="487">
        <v>49318</v>
      </c>
      <c r="D55" s="487">
        <v>49651</v>
      </c>
      <c r="E55" s="89">
        <v>49907</v>
      </c>
      <c r="F55" s="89">
        <v>50213</v>
      </c>
      <c r="G55" s="89">
        <v>50458</v>
      </c>
      <c r="H55" s="89">
        <v>50779</v>
      </c>
      <c r="I55" s="487">
        <v>51026</v>
      </c>
      <c r="J55" s="487">
        <v>51281</v>
      </c>
      <c r="K55" s="858">
        <v>51535</v>
      </c>
      <c r="L55" s="490" t="s">
        <v>94</v>
      </c>
      <c r="M55" s="486"/>
      <c r="N55" s="487">
        <v>5054</v>
      </c>
      <c r="O55" s="487">
        <v>5025</v>
      </c>
      <c r="P55" s="487">
        <v>5016</v>
      </c>
      <c r="Q55" s="487">
        <v>5048</v>
      </c>
      <c r="R55" s="487">
        <v>5057</v>
      </c>
      <c r="S55" s="89">
        <v>5088</v>
      </c>
      <c r="T55" s="89">
        <v>5111</v>
      </c>
      <c r="U55" s="89">
        <v>5122</v>
      </c>
      <c r="V55" s="859">
        <v>5140</v>
      </c>
    </row>
    <row r="56" spans="1:22" ht="20.25" customHeight="1">
      <c r="A56" s="488"/>
      <c r="B56" s="740" t="s">
        <v>512</v>
      </c>
      <c r="C56" s="487">
        <v>35556</v>
      </c>
      <c r="D56" s="487">
        <v>36035</v>
      </c>
      <c r="E56" s="89">
        <v>36345</v>
      </c>
      <c r="F56" s="89">
        <v>36889</v>
      </c>
      <c r="G56" s="89">
        <v>37021</v>
      </c>
      <c r="H56" s="89">
        <v>37351</v>
      </c>
      <c r="I56" s="487">
        <v>37631</v>
      </c>
      <c r="J56" s="487">
        <v>38048</v>
      </c>
      <c r="K56" s="858">
        <v>38324</v>
      </c>
      <c r="L56" s="490" t="s">
        <v>95</v>
      </c>
      <c r="M56" s="486"/>
      <c r="N56" s="487">
        <v>6221</v>
      </c>
      <c r="O56" s="487">
        <v>6297</v>
      </c>
      <c r="P56" s="487">
        <v>6345</v>
      </c>
      <c r="Q56" s="487">
        <v>6392</v>
      </c>
      <c r="R56" s="487">
        <v>6404</v>
      </c>
      <c r="S56" s="89">
        <v>6463</v>
      </c>
      <c r="T56" s="89">
        <v>6454</v>
      </c>
      <c r="U56" s="89">
        <v>6420</v>
      </c>
      <c r="V56" s="859">
        <v>6409</v>
      </c>
    </row>
    <row r="57" spans="1:22" ht="20.25" customHeight="1">
      <c r="A57" s="488"/>
      <c r="B57" s="740" t="s">
        <v>513</v>
      </c>
      <c r="C57" s="487">
        <v>56234</v>
      </c>
      <c r="D57" s="487">
        <v>56810</v>
      </c>
      <c r="E57" s="89">
        <v>57393</v>
      </c>
      <c r="F57" s="89">
        <v>58120</v>
      </c>
      <c r="G57" s="89">
        <v>58249</v>
      </c>
      <c r="H57" s="89">
        <v>58693</v>
      </c>
      <c r="I57" s="487">
        <v>59111</v>
      </c>
      <c r="J57" s="487">
        <v>59473</v>
      </c>
      <c r="K57" s="858">
        <v>60010</v>
      </c>
      <c r="L57" s="491" t="s">
        <v>96</v>
      </c>
      <c r="M57" s="492"/>
      <c r="N57" s="487">
        <v>2009</v>
      </c>
      <c r="O57" s="487">
        <v>1970</v>
      </c>
      <c r="P57" s="487">
        <v>1955</v>
      </c>
      <c r="Q57" s="487">
        <v>1944</v>
      </c>
      <c r="R57" s="487">
        <v>1932</v>
      </c>
      <c r="S57" s="89">
        <v>1921</v>
      </c>
      <c r="T57" s="89">
        <v>1918</v>
      </c>
      <c r="U57" s="89">
        <v>1915</v>
      </c>
      <c r="V57" s="859">
        <v>1857</v>
      </c>
    </row>
    <row r="58" spans="1:22" ht="20.25" customHeight="1">
      <c r="A58" s="488"/>
      <c r="B58" s="740" t="s">
        <v>514</v>
      </c>
      <c r="C58" s="487">
        <v>59997</v>
      </c>
      <c r="D58" s="487">
        <v>59780</v>
      </c>
      <c r="E58" s="89">
        <v>59630</v>
      </c>
      <c r="F58" s="89">
        <v>59706</v>
      </c>
      <c r="G58" s="89">
        <v>59505</v>
      </c>
      <c r="H58" s="89">
        <v>59167</v>
      </c>
      <c r="I58" s="487">
        <v>58943</v>
      </c>
      <c r="J58" s="487">
        <v>58742</v>
      </c>
      <c r="K58" s="858">
        <v>58504</v>
      </c>
      <c r="L58" s="422"/>
      <c r="M58" s="493"/>
      <c r="N58" s="422"/>
      <c r="O58" s="422"/>
      <c r="P58" s="422"/>
      <c r="Q58" s="422"/>
      <c r="R58" s="422"/>
      <c r="S58" s="422"/>
      <c r="T58" s="422"/>
      <c r="U58" s="422"/>
      <c r="V58" s="422"/>
    </row>
    <row r="59" spans="1:22" ht="20.25" customHeight="1">
      <c r="A59" s="488"/>
      <c r="B59" s="740" t="s">
        <v>515</v>
      </c>
      <c r="C59" s="487">
        <v>69997</v>
      </c>
      <c r="D59" s="487">
        <v>70714</v>
      </c>
      <c r="E59" s="89">
        <v>71632</v>
      </c>
      <c r="F59" s="89">
        <v>72497</v>
      </c>
      <c r="G59" s="89">
        <v>73018</v>
      </c>
      <c r="H59" s="89">
        <v>73603</v>
      </c>
      <c r="I59" s="487">
        <v>73711</v>
      </c>
      <c r="J59" s="487">
        <v>74199</v>
      </c>
      <c r="K59" s="858">
        <v>75127</v>
      </c>
      <c r="L59" s="130" t="s">
        <v>97</v>
      </c>
      <c r="M59" s="492"/>
      <c r="N59" s="487"/>
      <c r="O59" s="487"/>
      <c r="P59" s="487"/>
      <c r="Q59" s="487"/>
      <c r="R59" s="487"/>
      <c r="S59" s="487"/>
      <c r="T59" s="487"/>
      <c r="U59" s="487"/>
      <c r="V59" s="487"/>
    </row>
    <row r="60" spans="1:22" ht="20.25" customHeight="1">
      <c r="A60" s="488"/>
      <c r="B60" s="740" t="s">
        <v>516</v>
      </c>
      <c r="C60" s="487">
        <v>14465</v>
      </c>
      <c r="D60" s="487">
        <v>14598</v>
      </c>
      <c r="E60" s="89">
        <v>14668</v>
      </c>
      <c r="F60" s="89">
        <v>14845</v>
      </c>
      <c r="G60" s="89">
        <v>14989</v>
      </c>
      <c r="H60" s="89">
        <v>15019</v>
      </c>
      <c r="I60" s="487">
        <v>15209</v>
      </c>
      <c r="J60" s="487">
        <v>15312</v>
      </c>
      <c r="K60" s="858">
        <v>15390</v>
      </c>
      <c r="L60" s="491"/>
      <c r="M60" s="492"/>
      <c r="N60" s="495"/>
      <c r="O60" s="495"/>
      <c r="P60" s="495"/>
      <c r="Q60" s="495"/>
      <c r="R60" s="495"/>
      <c r="S60" s="495"/>
      <c r="T60" s="495"/>
      <c r="U60" s="495"/>
      <c r="V60" s="495"/>
    </row>
    <row r="61" spans="1:22" ht="6" customHeight="1">
      <c r="A61" s="496"/>
      <c r="B61" s="497"/>
      <c r="C61" s="133"/>
      <c r="D61" s="498"/>
      <c r="E61" s="498"/>
      <c r="F61" s="498"/>
      <c r="G61" s="498"/>
      <c r="H61" s="499"/>
      <c r="I61" s="499"/>
      <c r="J61" s="499"/>
      <c r="K61" s="499"/>
      <c r="L61" s="500"/>
      <c r="M61" s="501"/>
      <c r="N61" s="502"/>
      <c r="O61" s="502"/>
      <c r="P61" s="503"/>
      <c r="Q61" s="503"/>
      <c r="R61" s="503"/>
      <c r="S61" s="502"/>
      <c r="T61" s="502"/>
      <c r="U61" s="502"/>
      <c r="V61" s="502"/>
    </row>
    <row r="62" spans="1:22" s="76" customFormat="1" ht="18.75" customHeight="1">
      <c r="A62" s="379" t="s">
        <v>666</v>
      </c>
      <c r="B62" s="770"/>
      <c r="C62" s="422"/>
      <c r="D62" s="422"/>
      <c r="E62" s="771" t="s">
        <v>654</v>
      </c>
      <c r="F62" s="422"/>
      <c r="G62" s="422"/>
      <c r="H62" s="772" t="s">
        <v>655</v>
      </c>
      <c r="I62" s="422"/>
      <c r="J62" s="422"/>
      <c r="K62" s="422"/>
      <c r="L62" s="422"/>
      <c r="M62" s="422"/>
      <c r="N62" s="422"/>
      <c r="O62" s="422"/>
      <c r="P62" s="422"/>
      <c r="Q62" s="422"/>
      <c r="R62" s="422"/>
      <c r="S62" s="422"/>
      <c r="T62" s="422"/>
      <c r="U62" s="422"/>
      <c r="V62" s="422"/>
    </row>
    <row r="64" spans="1:22">
      <c r="G64" s="136"/>
    </row>
  </sheetData>
  <mergeCells count="7">
    <mergeCell ref="A21:B21"/>
    <mergeCell ref="A52:B52"/>
    <mergeCell ref="G2:P2"/>
    <mergeCell ref="U5:V5"/>
    <mergeCell ref="A6:B8"/>
    <mergeCell ref="L6:M8"/>
    <mergeCell ref="A10:B10"/>
  </mergeCells>
  <phoneticPr fontId="1"/>
  <hyperlinks>
    <hyperlink ref="E62" r:id="rId1" xr:uid="{89F1D313-A3DE-4975-A79D-5997FC1CE853}"/>
    <hyperlink ref="H62" r:id="rId2" display="、「大阪府推計人口補正値」" xr:uid="{F5C5222E-8230-45BB-A9FF-D93E4A5E4C6D}"/>
    <hyperlink ref="A62" r:id="rId3" display="　　資料　総務省統計局「国勢調査」、" xr:uid="{796F8E66-F47F-4855-838D-A0F0CCB46EF7}"/>
  </hyperlinks>
  <printOptions gridLinesSet="0"/>
  <pageMargins left="0.59055118110236227" right="0.59055118110236227" top="0.59055118110236227" bottom="0.19685039370078741" header="0.39370078740157483" footer="0"/>
  <pageSetup paperSize="9" scale="68" firstPageNumber="26" orientation="portrait" r:id="rId4"/>
  <headerFooter differentOddEven="1" scaleWithDoc="0">
    <oddHeader>&amp;L&amp;"ＭＳ ゴシック,標準"&amp;8&amp;P      第 ３ 章  人    口</oddHeader>
    <evenHeader>&amp;R&amp;"ＭＳ ゴシック,標準"&amp;8第 ３ 章  人    口      &amp;P</even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dimension ref="A1:V124"/>
  <sheetViews>
    <sheetView showGridLines="0" view="pageBreakPreview" zoomScale="75" zoomScaleNormal="78" zoomScaleSheetLayoutView="75" workbookViewId="0"/>
  </sheetViews>
  <sheetFormatPr defaultColWidth="9" defaultRowHeight="13.2"/>
  <cols>
    <col min="1" max="1" width="2.5546875" style="278" customWidth="1"/>
    <col min="2" max="2" width="17.33203125" style="278" customWidth="1"/>
    <col min="3" max="3" width="17" style="278" customWidth="1"/>
    <col min="4" max="4" width="15.6640625" style="279" customWidth="1"/>
    <col min="5" max="5" width="6.109375" style="280" customWidth="1"/>
    <col min="6" max="6" width="10.109375" style="278" customWidth="1"/>
    <col min="7" max="8" width="15.6640625" style="278" customWidth="1"/>
    <col min="9" max="9" width="6.109375" style="278" customWidth="1"/>
    <col min="10" max="10" width="10.109375" style="278" customWidth="1"/>
    <col min="11" max="11" width="15.6640625" style="278" customWidth="1"/>
    <col min="12" max="17" width="16.33203125" style="278" customWidth="1"/>
    <col min="18" max="19" width="16.33203125" style="281" customWidth="1"/>
    <col min="20" max="16384" width="9" style="278"/>
  </cols>
  <sheetData>
    <row r="1" spans="1:22" ht="21.75" customHeight="1"/>
    <row r="2" spans="1:22" ht="21.75" customHeight="1">
      <c r="A2" s="282" t="s">
        <v>350</v>
      </c>
      <c r="B2" s="283"/>
      <c r="C2" s="750"/>
      <c r="F2" s="1397" t="s">
        <v>329</v>
      </c>
      <c r="G2" s="1397"/>
      <c r="H2" s="1397"/>
      <c r="I2" s="1397"/>
      <c r="J2" s="1397"/>
      <c r="K2" s="1397"/>
      <c r="L2" s="1397"/>
      <c r="M2" s="1397"/>
      <c r="N2" s="1397"/>
      <c r="O2" s="1397"/>
      <c r="P2" s="1397"/>
    </row>
    <row r="3" spans="1:22" ht="24" customHeight="1">
      <c r="R3" s="284"/>
      <c r="S3" s="284"/>
    </row>
    <row r="4" spans="1:22" s="286" customFormat="1" ht="12" customHeight="1">
      <c r="A4" s="285" t="s">
        <v>337</v>
      </c>
      <c r="D4" s="287"/>
      <c r="E4" s="288"/>
      <c r="R4" s="289"/>
      <c r="S4" s="289"/>
    </row>
    <row r="5" spans="1:22" s="286" customFormat="1" ht="12" customHeight="1">
      <c r="A5" s="290" t="s">
        <v>336</v>
      </c>
      <c r="B5" s="291"/>
      <c r="C5" s="145"/>
      <c r="D5" s="287"/>
      <c r="E5" s="288"/>
      <c r="R5" s="289"/>
      <c r="S5" s="289"/>
    </row>
    <row r="6" spans="1:22" s="286" customFormat="1" ht="12" customHeight="1">
      <c r="A6" s="381" t="s">
        <v>335</v>
      </c>
      <c r="B6" s="382"/>
      <c r="C6" s="383"/>
      <c r="D6" s="384"/>
      <c r="E6" s="288"/>
      <c r="R6" s="289"/>
      <c r="S6" s="289"/>
    </row>
    <row r="7" spans="1:22" s="286" customFormat="1" ht="12" customHeight="1">
      <c r="A7" s="381" t="s">
        <v>334</v>
      </c>
      <c r="B7" s="382"/>
      <c r="C7" s="383"/>
      <c r="D7" s="384"/>
      <c r="E7" s="288"/>
      <c r="R7" s="289"/>
      <c r="S7" s="289"/>
    </row>
    <row r="8" spans="1:22" s="286" customFormat="1" ht="15" customHeight="1" thickBot="1">
      <c r="A8" s="292" t="s">
        <v>333</v>
      </c>
      <c r="B8" s="293"/>
      <c r="C8" s="145"/>
      <c r="D8" s="294"/>
      <c r="E8" s="295"/>
      <c r="R8" s="289"/>
      <c r="S8" s="296" t="s">
        <v>328</v>
      </c>
    </row>
    <row r="9" spans="1:22" s="297" customFormat="1" ht="21" customHeight="1">
      <c r="A9" s="1378" t="s">
        <v>148</v>
      </c>
      <c r="B9" s="1379"/>
      <c r="C9" s="1384" t="s">
        <v>327</v>
      </c>
      <c r="D9" s="1385"/>
      <c r="E9" s="1386" t="s">
        <v>326</v>
      </c>
      <c r="F9" s="1387"/>
      <c r="G9" s="1387"/>
      <c r="H9" s="1388"/>
      <c r="I9" s="1386" t="s">
        <v>325</v>
      </c>
      <c r="J9" s="1387"/>
      <c r="K9" s="1387"/>
      <c r="L9" s="1388"/>
      <c r="M9" s="1401" t="s">
        <v>332</v>
      </c>
      <c r="N9" s="1402"/>
      <c r="O9" s="1403"/>
      <c r="P9" s="1401" t="s">
        <v>323</v>
      </c>
      <c r="Q9" s="1402"/>
      <c r="R9" s="1402"/>
      <c r="S9" s="1402"/>
    </row>
    <row r="10" spans="1:22" ht="20.85" customHeight="1">
      <c r="A10" s="1380"/>
      <c r="B10" s="1381"/>
      <c r="C10" s="1389" t="s">
        <v>133</v>
      </c>
      <c r="D10" s="1390" t="s">
        <v>187</v>
      </c>
      <c r="E10" s="1392" t="s">
        <v>133</v>
      </c>
      <c r="F10" s="1393"/>
      <c r="G10" s="1389" t="s">
        <v>322</v>
      </c>
      <c r="H10" s="1389" t="s">
        <v>321</v>
      </c>
      <c r="I10" s="1399" t="s">
        <v>133</v>
      </c>
      <c r="J10" s="1393"/>
      <c r="K10" s="1392" t="s">
        <v>322</v>
      </c>
      <c r="L10" s="1396" t="s">
        <v>321</v>
      </c>
      <c r="M10" s="1389" t="s">
        <v>133</v>
      </c>
      <c r="N10" s="1389" t="s">
        <v>322</v>
      </c>
      <c r="O10" s="1389" t="s">
        <v>321</v>
      </c>
      <c r="P10" s="1389" t="s">
        <v>133</v>
      </c>
      <c r="Q10" s="1406" t="s">
        <v>320</v>
      </c>
      <c r="R10" s="1407" t="s">
        <v>319</v>
      </c>
      <c r="S10" s="1404" t="s">
        <v>318</v>
      </c>
    </row>
    <row r="11" spans="1:22" s="286" customFormat="1" ht="17.25" customHeight="1">
      <c r="A11" s="1382"/>
      <c r="B11" s="1383"/>
      <c r="C11" s="1018"/>
      <c r="D11" s="1391"/>
      <c r="E11" s="1394"/>
      <c r="F11" s="1395"/>
      <c r="G11" s="1398"/>
      <c r="H11" s="1398"/>
      <c r="I11" s="1394"/>
      <c r="J11" s="1395"/>
      <c r="K11" s="1400"/>
      <c r="L11" s="1383"/>
      <c r="M11" s="1398"/>
      <c r="N11" s="1398"/>
      <c r="O11" s="1398"/>
      <c r="P11" s="1398"/>
      <c r="Q11" s="1018"/>
      <c r="R11" s="1408"/>
      <c r="S11" s="1405"/>
      <c r="T11" s="590"/>
      <c r="U11" s="590"/>
      <c r="V11" s="590"/>
    </row>
    <row r="12" spans="1:22" s="288" customFormat="1" ht="18.75" customHeight="1">
      <c r="A12" s="298"/>
      <c r="B12" s="299"/>
      <c r="C12" s="288" t="s">
        <v>18</v>
      </c>
      <c r="D12" s="300"/>
      <c r="F12" s="385" t="s">
        <v>152</v>
      </c>
      <c r="L12" s="298"/>
      <c r="M12" s="298"/>
      <c r="N12" s="298"/>
      <c r="O12" s="298"/>
      <c r="P12" s="298"/>
      <c r="Q12" s="301"/>
      <c r="R12" s="302"/>
      <c r="S12" s="302"/>
    </row>
    <row r="13" spans="1:22" ht="18.75" customHeight="1">
      <c r="A13" s="1413" t="s">
        <v>744</v>
      </c>
      <c r="B13" s="1414"/>
      <c r="C13" s="303">
        <v>8839469</v>
      </c>
      <c r="D13" s="304">
        <v>92.857495058275262</v>
      </c>
      <c r="E13" s="305" t="s">
        <v>20</v>
      </c>
      <c r="F13" s="303">
        <v>742534</v>
      </c>
      <c r="G13" s="303">
        <v>658517</v>
      </c>
      <c r="H13" s="303">
        <v>84017</v>
      </c>
      <c r="I13" s="305" t="s">
        <v>20</v>
      </c>
      <c r="J13" s="303">
        <v>336836</v>
      </c>
      <c r="K13" s="303">
        <v>264102</v>
      </c>
      <c r="L13" s="303">
        <v>72734</v>
      </c>
      <c r="M13" s="303">
        <v>405698</v>
      </c>
      <c r="N13" s="303">
        <v>394415</v>
      </c>
      <c r="O13" s="303">
        <v>11283</v>
      </c>
      <c r="P13" s="303">
        <v>9245167</v>
      </c>
      <c r="Q13" s="303">
        <v>4852.7494042432572</v>
      </c>
      <c r="R13" s="306">
        <v>104.58961958009016</v>
      </c>
      <c r="S13" s="306">
        <v>96.367218970026343</v>
      </c>
    </row>
    <row r="14" spans="1:22" ht="17.100000000000001" customHeight="1">
      <c r="A14" s="752" t="s">
        <v>37</v>
      </c>
      <c r="B14" s="753"/>
      <c r="C14" s="303"/>
      <c r="D14" s="304"/>
      <c r="E14" s="307"/>
      <c r="F14" s="303"/>
      <c r="G14" s="303"/>
      <c r="H14" s="303"/>
      <c r="I14" s="307"/>
      <c r="J14" s="303"/>
      <c r="K14" s="303"/>
      <c r="L14" s="303"/>
      <c r="M14" s="303"/>
      <c r="N14" s="303"/>
      <c r="O14" s="303"/>
      <c r="P14" s="303"/>
      <c r="Q14" s="303"/>
      <c r="R14" s="306"/>
      <c r="S14" s="306"/>
    </row>
    <row r="15" spans="1:22" s="311" customFormat="1" ht="18.75" customHeight="1">
      <c r="A15" s="1415" t="s">
        <v>196</v>
      </c>
      <c r="B15" s="1416"/>
      <c r="C15" s="308">
        <v>8837685</v>
      </c>
      <c r="D15" s="253">
        <v>92.051400680048729</v>
      </c>
      <c r="E15" s="309" t="s">
        <v>20</v>
      </c>
      <c r="F15" s="308">
        <v>716755</v>
      </c>
      <c r="G15" s="310">
        <v>643984</v>
      </c>
      <c r="H15" s="310">
        <v>72771</v>
      </c>
      <c r="I15" s="309" t="s">
        <v>20</v>
      </c>
      <c r="J15" s="308">
        <v>326575</v>
      </c>
      <c r="K15" s="310">
        <v>263484</v>
      </c>
      <c r="L15" s="310">
        <v>63091</v>
      </c>
      <c r="M15" s="308">
        <v>390180</v>
      </c>
      <c r="N15" s="308">
        <v>380500</v>
      </c>
      <c r="O15" s="308">
        <v>9680</v>
      </c>
      <c r="P15" s="308">
        <v>9227865</v>
      </c>
      <c r="Q15" s="308">
        <v>4843.2100644511156</v>
      </c>
      <c r="R15" s="250">
        <v>104.41495708434958</v>
      </c>
      <c r="S15" s="250">
        <v>95.045233274594864</v>
      </c>
    </row>
    <row r="16" spans="1:22" ht="17.100000000000001" customHeight="1">
      <c r="A16" s="312"/>
      <c r="B16" s="313"/>
      <c r="C16" s="308"/>
      <c r="D16" s="253"/>
      <c r="E16" s="314"/>
      <c r="F16" s="308"/>
      <c r="G16" s="308"/>
      <c r="H16" s="308"/>
      <c r="I16" s="314"/>
      <c r="J16" s="308"/>
      <c r="K16" s="308"/>
      <c r="L16" s="308"/>
      <c r="M16" s="308"/>
      <c r="N16" s="308"/>
      <c r="O16" s="308"/>
      <c r="P16" s="308"/>
      <c r="Q16" s="308"/>
      <c r="R16" s="250"/>
      <c r="S16" s="250"/>
    </row>
    <row r="17" spans="1:19" s="311" customFormat="1" ht="18.75" customHeight="1">
      <c r="A17" s="1415" t="s">
        <v>48</v>
      </c>
      <c r="B17" s="1416"/>
      <c r="C17" s="308">
        <v>2752412</v>
      </c>
      <c r="D17" s="315">
        <v>93.078959016847691</v>
      </c>
      <c r="E17" s="308" t="s">
        <v>32</v>
      </c>
      <c r="F17" s="308">
        <v>1230285</v>
      </c>
      <c r="G17" s="308">
        <v>1140036</v>
      </c>
      <c r="H17" s="308">
        <v>90249</v>
      </c>
      <c r="I17" s="308" t="s">
        <v>32</v>
      </c>
      <c r="J17" s="308">
        <v>336776</v>
      </c>
      <c r="K17" s="308">
        <v>282590</v>
      </c>
      <c r="L17" s="308">
        <v>54186</v>
      </c>
      <c r="M17" s="308">
        <v>893509</v>
      </c>
      <c r="N17" s="308">
        <v>857446</v>
      </c>
      <c r="O17" s="308">
        <v>36063</v>
      </c>
      <c r="P17" s="308">
        <v>3645921</v>
      </c>
      <c r="Q17" s="308">
        <v>16181.080241434405</v>
      </c>
      <c r="R17" s="250">
        <v>132.46276356882618</v>
      </c>
      <c r="S17" s="250">
        <v>107.16778567727036</v>
      </c>
    </row>
    <row r="18" spans="1:19" s="311" customFormat="1" ht="18.75" customHeight="1">
      <c r="A18" s="1415" t="s">
        <v>50</v>
      </c>
      <c r="B18" s="1416"/>
      <c r="C18" s="308">
        <v>1144378</v>
      </c>
      <c r="D18" s="315">
        <v>92.473476362511022</v>
      </c>
      <c r="E18" s="308" t="s">
        <v>32</v>
      </c>
      <c r="F18" s="308">
        <v>294885</v>
      </c>
      <c r="G18" s="308">
        <v>237624</v>
      </c>
      <c r="H18" s="308">
        <v>57261</v>
      </c>
      <c r="I18" s="308" t="s">
        <v>32</v>
      </c>
      <c r="J18" s="308">
        <v>371004</v>
      </c>
      <c r="K18" s="308">
        <v>327223</v>
      </c>
      <c r="L18" s="308">
        <v>43781</v>
      </c>
      <c r="M18" s="308">
        <v>-76119</v>
      </c>
      <c r="N18" s="308">
        <v>-89599</v>
      </c>
      <c r="O18" s="308">
        <v>13480</v>
      </c>
      <c r="P18" s="308">
        <v>1068259</v>
      </c>
      <c r="Q18" s="308">
        <v>4280.7413344019233</v>
      </c>
      <c r="R18" s="250">
        <v>93.348439064714626</v>
      </c>
      <c r="S18" s="250">
        <v>88.258380136859557</v>
      </c>
    </row>
    <row r="19" spans="1:19" s="311" customFormat="1" ht="18.75" customHeight="1">
      <c r="A19" s="1415" t="s">
        <v>52</v>
      </c>
      <c r="B19" s="1416"/>
      <c r="C19" s="308">
        <v>670777</v>
      </c>
      <c r="D19" s="315">
        <v>89.578746555500601</v>
      </c>
      <c r="E19" s="308" t="s">
        <v>32</v>
      </c>
      <c r="F19" s="308">
        <v>140246</v>
      </c>
      <c r="G19" s="308">
        <v>119071</v>
      </c>
      <c r="H19" s="308">
        <v>21175</v>
      </c>
      <c r="I19" s="308" t="s">
        <v>32</v>
      </c>
      <c r="J19" s="308">
        <v>224577</v>
      </c>
      <c r="K19" s="308">
        <v>194975</v>
      </c>
      <c r="L19" s="308">
        <v>29602</v>
      </c>
      <c r="M19" s="308">
        <v>-84331</v>
      </c>
      <c r="N19" s="308">
        <v>-75904</v>
      </c>
      <c r="O19" s="308">
        <v>-8427</v>
      </c>
      <c r="P19" s="308">
        <v>586446</v>
      </c>
      <c r="Q19" s="308">
        <v>2448.4218436873748</v>
      </c>
      <c r="R19" s="250">
        <v>87.427863507544231</v>
      </c>
      <c r="S19" s="250">
        <v>80.100792025084374</v>
      </c>
    </row>
    <row r="20" spans="1:19" s="311" customFormat="1" ht="18.75" customHeight="1">
      <c r="A20" s="1415" t="s">
        <v>54</v>
      </c>
      <c r="B20" s="1416"/>
      <c r="C20" s="308">
        <v>1139459</v>
      </c>
      <c r="D20" s="315">
        <v>92.477157823434922</v>
      </c>
      <c r="E20" s="308" t="s">
        <v>32</v>
      </c>
      <c r="F20" s="308">
        <v>254093</v>
      </c>
      <c r="G20" s="308">
        <v>212313</v>
      </c>
      <c r="H20" s="308">
        <v>41780</v>
      </c>
      <c r="I20" s="308" t="s">
        <v>32</v>
      </c>
      <c r="J20" s="308">
        <v>367726</v>
      </c>
      <c r="K20" s="308">
        <v>323866</v>
      </c>
      <c r="L20" s="308">
        <v>43860</v>
      </c>
      <c r="M20" s="308">
        <v>-113633</v>
      </c>
      <c r="N20" s="308">
        <v>-111553</v>
      </c>
      <c r="O20" s="308">
        <v>-2080</v>
      </c>
      <c r="P20" s="308">
        <v>1025826</v>
      </c>
      <c r="Q20" s="308">
        <v>5784.5156197135439</v>
      </c>
      <c r="R20" s="250">
        <v>90.027460400067056</v>
      </c>
      <c r="S20" s="250">
        <v>88.335536461775717</v>
      </c>
    </row>
    <row r="21" spans="1:19" s="311" customFormat="1" ht="18.75" customHeight="1">
      <c r="A21" s="1415" t="s">
        <v>55</v>
      </c>
      <c r="B21" s="1416"/>
      <c r="C21" s="308">
        <v>827357</v>
      </c>
      <c r="D21" s="315">
        <v>93.192156093551532</v>
      </c>
      <c r="E21" s="308" t="s">
        <v>32</v>
      </c>
      <c r="F21" s="308">
        <v>213203</v>
      </c>
      <c r="G21" s="308">
        <v>182013</v>
      </c>
      <c r="H21" s="308">
        <v>31190</v>
      </c>
      <c r="I21" s="308" t="s">
        <v>32</v>
      </c>
      <c r="J21" s="308">
        <v>220192</v>
      </c>
      <c r="K21" s="308">
        <v>191680</v>
      </c>
      <c r="L21" s="308">
        <v>28512</v>
      </c>
      <c r="M21" s="308">
        <v>-6989</v>
      </c>
      <c r="N21" s="308">
        <v>-9667</v>
      </c>
      <c r="O21" s="308">
        <v>2678</v>
      </c>
      <c r="P21" s="308">
        <v>820368</v>
      </c>
      <c r="Q21" s="308">
        <v>6367.8335791352956</v>
      </c>
      <c r="R21" s="250">
        <v>99.155261876070426</v>
      </c>
      <c r="S21" s="250">
        <v>99.063848992873318</v>
      </c>
    </row>
    <row r="22" spans="1:19" s="311" customFormat="1" ht="18.75" customHeight="1">
      <c r="A22" s="1415" t="s">
        <v>57</v>
      </c>
      <c r="B22" s="1416"/>
      <c r="C22" s="308">
        <v>592506</v>
      </c>
      <c r="D22" s="315">
        <v>89.302065528203329</v>
      </c>
      <c r="E22" s="308" t="s">
        <v>32</v>
      </c>
      <c r="F22" s="308">
        <v>124034</v>
      </c>
      <c r="G22" s="308">
        <v>100101</v>
      </c>
      <c r="H22" s="308">
        <v>23933</v>
      </c>
      <c r="I22" s="308" t="s">
        <v>32</v>
      </c>
      <c r="J22" s="308">
        <v>201247</v>
      </c>
      <c r="K22" s="308">
        <v>175312</v>
      </c>
      <c r="L22" s="308">
        <v>25935</v>
      </c>
      <c r="M22" s="308">
        <v>-77213</v>
      </c>
      <c r="N22" s="308">
        <v>-75211</v>
      </c>
      <c r="O22" s="308">
        <v>-2002</v>
      </c>
      <c r="P22" s="308">
        <v>515293</v>
      </c>
      <c r="Q22" s="308">
        <v>1776.8724137931038</v>
      </c>
      <c r="R22" s="250">
        <v>86.968402007743379</v>
      </c>
      <c r="S22" s="250">
        <v>79.924509591681385</v>
      </c>
    </row>
    <row r="23" spans="1:19" s="311" customFormat="1" ht="18.75" customHeight="1">
      <c r="A23" s="1415" t="s">
        <v>59</v>
      </c>
      <c r="B23" s="1416"/>
      <c r="C23" s="308">
        <v>1157270</v>
      </c>
      <c r="D23" s="315">
        <v>91.27386440078476</v>
      </c>
      <c r="E23" s="308" t="s">
        <v>32</v>
      </c>
      <c r="F23" s="308">
        <v>215847</v>
      </c>
      <c r="G23" s="308">
        <v>191255</v>
      </c>
      <c r="H23" s="308">
        <v>24592</v>
      </c>
      <c r="I23" s="308" t="s">
        <v>32</v>
      </c>
      <c r="J23" s="308">
        <v>312966</v>
      </c>
      <c r="K23" s="308">
        <v>271262</v>
      </c>
      <c r="L23" s="308">
        <v>41704</v>
      </c>
      <c r="M23" s="308">
        <v>-97119</v>
      </c>
      <c r="N23" s="308">
        <v>-80007</v>
      </c>
      <c r="O23" s="308">
        <v>-17112</v>
      </c>
      <c r="P23" s="308">
        <v>1060151</v>
      </c>
      <c r="Q23" s="308">
        <v>4009.4966151053277</v>
      </c>
      <c r="R23" s="250">
        <v>91.607922092510819</v>
      </c>
      <c r="S23" s="250">
        <v>88.333679746887157</v>
      </c>
    </row>
    <row r="24" spans="1:19" s="311" customFormat="1" ht="18.75" customHeight="1">
      <c r="A24" s="1415" t="s">
        <v>61</v>
      </c>
      <c r="B24" s="1416"/>
      <c r="C24" s="308">
        <v>553526</v>
      </c>
      <c r="D24" s="315">
        <v>91.186162018775775</v>
      </c>
      <c r="E24" s="308" t="s">
        <v>32</v>
      </c>
      <c r="F24" s="308">
        <v>124266</v>
      </c>
      <c r="G24" s="308">
        <v>112492</v>
      </c>
      <c r="H24" s="308">
        <v>11774</v>
      </c>
      <c r="I24" s="308" t="s">
        <v>32</v>
      </c>
      <c r="J24" s="308">
        <v>172191</v>
      </c>
      <c r="K24" s="308">
        <v>147497</v>
      </c>
      <c r="L24" s="308">
        <v>24694</v>
      </c>
      <c r="M24" s="308">
        <v>-47925</v>
      </c>
      <c r="N24" s="308">
        <v>-35005</v>
      </c>
      <c r="O24" s="308">
        <v>-12920</v>
      </c>
      <c r="P24" s="308">
        <v>505601</v>
      </c>
      <c r="Q24" s="308">
        <v>1530.5009838050551</v>
      </c>
      <c r="R24" s="250">
        <v>91.341870119922092</v>
      </c>
      <c r="S24" s="250">
        <v>85.820552682742175</v>
      </c>
    </row>
    <row r="25" spans="1:19" ht="17.100000000000001" customHeight="1">
      <c r="A25" s="752"/>
      <c r="B25" s="753"/>
      <c r="C25" s="303"/>
      <c r="D25" s="304"/>
      <c r="E25" s="307"/>
      <c r="F25" s="303"/>
      <c r="G25" s="303"/>
      <c r="H25" s="303"/>
      <c r="I25" s="307"/>
      <c r="J25" s="303"/>
      <c r="K25" s="303"/>
      <c r="L25" s="303"/>
      <c r="M25" s="308"/>
      <c r="N25" s="308"/>
      <c r="O25" s="308"/>
      <c r="P25" s="308"/>
      <c r="Q25" s="303"/>
      <c r="R25" s="250"/>
      <c r="S25" s="306"/>
    </row>
    <row r="26" spans="1:19" ht="18.75" customHeight="1">
      <c r="A26" s="1413" t="s">
        <v>64</v>
      </c>
      <c r="B26" s="1414"/>
      <c r="C26" s="303">
        <v>2752412</v>
      </c>
      <c r="D26" s="304">
        <v>93.078959016847691</v>
      </c>
      <c r="E26" s="307"/>
      <c r="F26" s="386">
        <v>1230285</v>
      </c>
      <c r="G26" s="386">
        <v>1140036</v>
      </c>
      <c r="H26" s="386">
        <v>90249</v>
      </c>
      <c r="I26" s="307"/>
      <c r="J26" s="386">
        <v>336776</v>
      </c>
      <c r="K26" s="386">
        <v>282590</v>
      </c>
      <c r="L26" s="386">
        <v>54186</v>
      </c>
      <c r="M26" s="303">
        <v>893509</v>
      </c>
      <c r="N26" s="303">
        <v>857446</v>
      </c>
      <c r="O26" s="303">
        <v>36063</v>
      </c>
      <c r="P26" s="303">
        <v>3645921</v>
      </c>
      <c r="Q26" s="303">
        <v>16181.080241434405</v>
      </c>
      <c r="R26" s="306">
        <v>132.46276356882618</v>
      </c>
      <c r="S26" s="306">
        <v>107.16778567727036</v>
      </c>
    </row>
    <row r="27" spans="1:19" ht="17.100000000000001" customHeight="1">
      <c r="A27" s="752"/>
      <c r="B27" s="753"/>
      <c r="C27" s="303"/>
      <c r="D27" s="304"/>
      <c r="E27" s="307"/>
      <c r="F27" s="303"/>
      <c r="G27" s="303"/>
      <c r="H27" s="303"/>
      <c r="I27" s="307"/>
      <c r="J27" s="303"/>
      <c r="K27" s="303"/>
      <c r="L27" s="303"/>
      <c r="M27" s="303"/>
      <c r="N27" s="303"/>
      <c r="O27" s="303"/>
      <c r="P27" s="303"/>
      <c r="Q27" s="303"/>
      <c r="R27" s="306"/>
      <c r="S27" s="306"/>
    </row>
    <row r="28" spans="1:19" ht="18.75" customHeight="1">
      <c r="A28" s="752"/>
      <c r="B28" s="316" t="s">
        <v>568</v>
      </c>
      <c r="C28" s="303">
        <v>107904</v>
      </c>
      <c r="D28" s="304">
        <v>92.201777666945731</v>
      </c>
      <c r="E28" s="307"/>
      <c r="F28" s="386">
        <v>35425</v>
      </c>
      <c r="G28" s="386">
        <v>32357</v>
      </c>
      <c r="H28" s="386">
        <v>3068</v>
      </c>
      <c r="I28" s="307"/>
      <c r="J28" s="386">
        <v>43412</v>
      </c>
      <c r="K28" s="386">
        <v>39184</v>
      </c>
      <c r="L28" s="386">
        <v>4228</v>
      </c>
      <c r="M28" s="303">
        <v>-7987</v>
      </c>
      <c r="N28" s="303">
        <v>-6827</v>
      </c>
      <c r="O28" s="303">
        <v>-1160</v>
      </c>
      <c r="P28" s="303">
        <v>99917</v>
      </c>
      <c r="Q28" s="303">
        <v>16433.717105263157</v>
      </c>
      <c r="R28" s="306">
        <v>92.598050118623959</v>
      </c>
      <c r="S28" s="306">
        <v>90.761388369162617</v>
      </c>
    </row>
    <row r="29" spans="1:19" ht="18.75" customHeight="1">
      <c r="A29" s="752"/>
      <c r="B29" s="316" t="s">
        <v>569</v>
      </c>
      <c r="C29" s="303">
        <v>79328</v>
      </c>
      <c r="D29" s="304">
        <v>90.257824679218132</v>
      </c>
      <c r="E29" s="307"/>
      <c r="F29" s="386">
        <v>46305</v>
      </c>
      <c r="G29" s="386">
        <v>44768</v>
      </c>
      <c r="H29" s="386">
        <v>1537</v>
      </c>
      <c r="I29" s="307"/>
      <c r="J29" s="386">
        <v>34240</v>
      </c>
      <c r="K29" s="386">
        <v>31135</v>
      </c>
      <c r="L29" s="386">
        <v>3105</v>
      </c>
      <c r="M29" s="303">
        <v>12065</v>
      </c>
      <c r="N29" s="303">
        <v>13633</v>
      </c>
      <c r="O29" s="303">
        <v>-1568</v>
      </c>
      <c r="P29" s="303">
        <v>91393</v>
      </c>
      <c r="Q29" s="303">
        <v>19570.235546038544</v>
      </c>
      <c r="R29" s="306">
        <v>115.20900564743847</v>
      </c>
      <c r="S29" s="306">
        <v>110.64604605066033</v>
      </c>
    </row>
    <row r="30" spans="1:19" ht="18.75" customHeight="1">
      <c r="A30" s="752"/>
      <c r="B30" s="316" t="s">
        <v>570</v>
      </c>
      <c r="C30" s="303">
        <v>65251</v>
      </c>
      <c r="D30" s="304">
        <v>93.962724056954315</v>
      </c>
      <c r="E30" s="307"/>
      <c r="F30" s="386">
        <v>42743</v>
      </c>
      <c r="G30" s="386">
        <v>41139</v>
      </c>
      <c r="H30" s="386">
        <v>1604</v>
      </c>
      <c r="I30" s="307"/>
      <c r="J30" s="386">
        <v>21476</v>
      </c>
      <c r="K30" s="386">
        <v>19062</v>
      </c>
      <c r="L30" s="386">
        <v>2414</v>
      </c>
      <c r="M30" s="303">
        <v>21267</v>
      </c>
      <c r="N30" s="303">
        <v>22077</v>
      </c>
      <c r="O30" s="303">
        <v>-810</v>
      </c>
      <c r="P30" s="303">
        <v>86518</v>
      </c>
      <c r="Q30" s="303">
        <v>4487.4481327800831</v>
      </c>
      <c r="R30" s="306">
        <v>132.59260394476712</v>
      </c>
      <c r="S30" s="306">
        <v>123.91366236186236</v>
      </c>
    </row>
    <row r="31" spans="1:19" ht="18.75" customHeight="1">
      <c r="A31" s="752"/>
      <c r="B31" s="316" t="s">
        <v>571</v>
      </c>
      <c r="C31" s="303">
        <v>105862</v>
      </c>
      <c r="D31" s="304">
        <v>88.112161489800272</v>
      </c>
      <c r="E31" s="307"/>
      <c r="F31" s="386">
        <v>127696</v>
      </c>
      <c r="G31" s="386">
        <v>123556</v>
      </c>
      <c r="H31" s="386">
        <v>4140</v>
      </c>
      <c r="I31" s="307"/>
      <c r="J31" s="386">
        <v>43298</v>
      </c>
      <c r="K31" s="386">
        <v>39615</v>
      </c>
      <c r="L31" s="386">
        <v>3683</v>
      </c>
      <c r="M31" s="303">
        <v>84398</v>
      </c>
      <c r="N31" s="303">
        <v>83941</v>
      </c>
      <c r="O31" s="303">
        <v>457</v>
      </c>
      <c r="P31" s="303">
        <v>190260</v>
      </c>
      <c r="Q31" s="303">
        <v>36518.234165067181</v>
      </c>
      <c r="R31" s="306">
        <v>179.72454705182219</v>
      </c>
      <c r="S31" s="306">
        <v>126.27641734952368</v>
      </c>
    </row>
    <row r="32" spans="1:19" ht="18.75" customHeight="1">
      <c r="A32" s="752"/>
      <c r="B32" s="316" t="s">
        <v>572</v>
      </c>
      <c r="C32" s="303">
        <v>80948</v>
      </c>
      <c r="D32" s="304">
        <v>95.290711700844383</v>
      </c>
      <c r="E32" s="307"/>
      <c r="F32" s="386">
        <v>30619</v>
      </c>
      <c r="G32" s="386">
        <v>28904</v>
      </c>
      <c r="H32" s="386">
        <v>1715</v>
      </c>
      <c r="I32" s="307"/>
      <c r="J32" s="386">
        <v>28272</v>
      </c>
      <c r="K32" s="386">
        <v>25109</v>
      </c>
      <c r="L32" s="386">
        <v>3163</v>
      </c>
      <c r="M32" s="303">
        <v>2347</v>
      </c>
      <c r="N32" s="303">
        <v>3795</v>
      </c>
      <c r="O32" s="303">
        <v>-1448</v>
      </c>
      <c r="P32" s="303">
        <v>83295</v>
      </c>
      <c r="Q32" s="303">
        <v>10597.32824427481</v>
      </c>
      <c r="R32" s="306">
        <v>102.89939220240154</v>
      </c>
      <c r="S32" s="306">
        <v>115.29375274625863</v>
      </c>
    </row>
    <row r="33" spans="1:19" ht="17.100000000000001" customHeight="1">
      <c r="A33" s="752"/>
      <c r="B33" s="753"/>
      <c r="C33" s="303"/>
      <c r="D33" s="304"/>
      <c r="E33" s="307"/>
      <c r="F33" s="303"/>
      <c r="G33" s="303"/>
      <c r="H33" s="303"/>
      <c r="I33" s="307"/>
      <c r="J33" s="303"/>
      <c r="K33" s="303"/>
      <c r="L33" s="303"/>
      <c r="M33" s="303"/>
      <c r="N33" s="303"/>
      <c r="O33" s="303"/>
      <c r="P33" s="303"/>
      <c r="Q33" s="303"/>
      <c r="R33" s="306"/>
      <c r="S33" s="306"/>
    </row>
    <row r="34" spans="1:19" ht="18.75" customHeight="1">
      <c r="A34" s="752"/>
      <c r="B34" s="316" t="s">
        <v>573</v>
      </c>
      <c r="C34" s="303">
        <v>62083</v>
      </c>
      <c r="D34" s="304">
        <v>94.501707446975161</v>
      </c>
      <c r="E34" s="307"/>
      <c r="F34" s="386">
        <v>21937</v>
      </c>
      <c r="G34" s="386">
        <v>21261</v>
      </c>
      <c r="H34" s="386">
        <v>676</v>
      </c>
      <c r="I34" s="307"/>
      <c r="J34" s="386">
        <v>18733</v>
      </c>
      <c r="K34" s="386">
        <v>16295</v>
      </c>
      <c r="L34" s="386">
        <v>2438</v>
      </c>
      <c r="M34" s="303">
        <v>3204</v>
      </c>
      <c r="N34" s="303">
        <v>4966</v>
      </c>
      <c r="O34" s="303">
        <v>-1762</v>
      </c>
      <c r="P34" s="303">
        <v>65287</v>
      </c>
      <c r="Q34" s="303">
        <v>6923.3297985153768</v>
      </c>
      <c r="R34" s="306">
        <v>105.1608330782984</v>
      </c>
      <c r="S34" s="306">
        <v>116.91474516579174</v>
      </c>
    </row>
    <row r="35" spans="1:19" ht="18.75" customHeight="1">
      <c r="A35" s="752"/>
      <c r="B35" s="316" t="s">
        <v>574</v>
      </c>
      <c r="C35" s="303">
        <v>82148</v>
      </c>
      <c r="D35" s="304">
        <v>86.023550724637673</v>
      </c>
      <c r="E35" s="307"/>
      <c r="F35" s="386">
        <v>78029</v>
      </c>
      <c r="G35" s="386">
        <v>54251</v>
      </c>
      <c r="H35" s="386">
        <v>23778</v>
      </c>
      <c r="I35" s="307"/>
      <c r="J35" s="386">
        <v>33754</v>
      </c>
      <c r="K35" s="386">
        <v>29830</v>
      </c>
      <c r="L35" s="386">
        <v>3924</v>
      </c>
      <c r="M35" s="303">
        <v>44275</v>
      </c>
      <c r="N35" s="303">
        <v>24421</v>
      </c>
      <c r="O35" s="303">
        <v>19854</v>
      </c>
      <c r="P35" s="303">
        <v>126423</v>
      </c>
      <c r="Q35" s="303">
        <v>26120.454545454548</v>
      </c>
      <c r="R35" s="306">
        <v>153.89662560257099</v>
      </c>
      <c r="S35" s="306">
        <v>96.565395857951358</v>
      </c>
    </row>
    <row r="36" spans="1:19" ht="18.75" customHeight="1">
      <c r="A36" s="752"/>
      <c r="B36" s="316" t="s">
        <v>575</v>
      </c>
      <c r="C36" s="303">
        <v>75504</v>
      </c>
      <c r="D36" s="304">
        <v>103.45450136078252</v>
      </c>
      <c r="E36" s="307"/>
      <c r="F36" s="386">
        <v>57972</v>
      </c>
      <c r="G36" s="386">
        <v>54800</v>
      </c>
      <c r="H36" s="386">
        <v>3172</v>
      </c>
      <c r="I36" s="307"/>
      <c r="J36" s="386">
        <v>29843</v>
      </c>
      <c r="K36" s="386">
        <v>27597</v>
      </c>
      <c r="L36" s="386">
        <v>2246</v>
      </c>
      <c r="M36" s="303">
        <v>28129</v>
      </c>
      <c r="N36" s="303">
        <v>27203</v>
      </c>
      <c r="O36" s="303">
        <v>926</v>
      </c>
      <c r="P36" s="303">
        <v>103633</v>
      </c>
      <c r="Q36" s="303">
        <v>23606.605922551254</v>
      </c>
      <c r="R36" s="306">
        <v>137.25497986861623</v>
      </c>
      <c r="S36" s="306">
        <v>122.13576833215443</v>
      </c>
    </row>
    <row r="37" spans="1:19" ht="18.75" customHeight="1">
      <c r="A37" s="752"/>
      <c r="B37" s="316" t="s">
        <v>576</v>
      </c>
      <c r="C37" s="303">
        <v>95864</v>
      </c>
      <c r="D37" s="304">
        <v>96.454700084021567</v>
      </c>
      <c r="E37" s="307"/>
      <c r="F37" s="386">
        <v>36813</v>
      </c>
      <c r="G37" s="386">
        <v>35169</v>
      </c>
      <c r="H37" s="386">
        <v>1644</v>
      </c>
      <c r="I37" s="307"/>
      <c r="J37" s="386">
        <v>33403</v>
      </c>
      <c r="K37" s="386">
        <v>29192</v>
      </c>
      <c r="L37" s="386">
        <v>4211</v>
      </c>
      <c r="M37" s="303">
        <v>3410</v>
      </c>
      <c r="N37" s="303">
        <v>5977</v>
      </c>
      <c r="O37" s="303">
        <v>-2567</v>
      </c>
      <c r="P37" s="303">
        <v>99274</v>
      </c>
      <c r="Q37" s="303">
        <v>6986.2068965517237</v>
      </c>
      <c r="R37" s="306">
        <v>103.55712259033632</v>
      </c>
      <c r="S37" s="306">
        <v>117.47721696459867</v>
      </c>
    </row>
    <row r="38" spans="1:19" ht="18.75" customHeight="1">
      <c r="A38" s="752"/>
      <c r="B38" s="316" t="s">
        <v>577</v>
      </c>
      <c r="C38" s="303">
        <v>177120</v>
      </c>
      <c r="D38" s="304">
        <v>95.799248286535487</v>
      </c>
      <c r="E38" s="307"/>
      <c r="F38" s="386">
        <v>46537</v>
      </c>
      <c r="G38" s="386">
        <v>36485</v>
      </c>
      <c r="H38" s="386">
        <v>10052</v>
      </c>
      <c r="I38" s="307"/>
      <c r="J38" s="386">
        <v>65621</v>
      </c>
      <c r="K38" s="386">
        <v>59578</v>
      </c>
      <c r="L38" s="386">
        <v>6043</v>
      </c>
      <c r="M38" s="303">
        <v>-19084</v>
      </c>
      <c r="N38" s="303">
        <v>-23093</v>
      </c>
      <c r="O38" s="303">
        <v>4009</v>
      </c>
      <c r="P38" s="303">
        <v>158036</v>
      </c>
      <c r="Q38" s="303">
        <v>11909.269027882441</v>
      </c>
      <c r="R38" s="306">
        <v>89.225383920505877</v>
      </c>
      <c r="S38" s="306">
        <v>92.978642863248382</v>
      </c>
    </row>
    <row r="39" spans="1:19" ht="17.100000000000001" customHeight="1">
      <c r="A39" s="752"/>
      <c r="B39" s="753"/>
      <c r="C39" s="303"/>
      <c r="D39" s="304"/>
      <c r="E39" s="307"/>
      <c r="F39" s="303"/>
      <c r="G39" s="303"/>
      <c r="H39" s="303"/>
      <c r="I39" s="307"/>
      <c r="J39" s="303"/>
      <c r="K39" s="303"/>
      <c r="L39" s="303"/>
      <c r="M39" s="303"/>
      <c r="N39" s="303"/>
      <c r="O39" s="303"/>
      <c r="P39" s="303"/>
      <c r="Q39" s="303"/>
      <c r="R39" s="306"/>
      <c r="S39" s="306"/>
    </row>
    <row r="40" spans="1:19" ht="18.75" customHeight="1">
      <c r="A40" s="752"/>
      <c r="B40" s="317" t="s">
        <v>578</v>
      </c>
      <c r="C40" s="303">
        <v>84906</v>
      </c>
      <c r="D40" s="304">
        <v>90.521709861999327</v>
      </c>
      <c r="E40" s="307"/>
      <c r="F40" s="386">
        <v>26394</v>
      </c>
      <c r="G40" s="386">
        <v>25643</v>
      </c>
      <c r="H40" s="386">
        <v>751</v>
      </c>
      <c r="I40" s="307"/>
      <c r="J40" s="386">
        <v>34818</v>
      </c>
      <c r="K40" s="386">
        <v>31343</v>
      </c>
      <c r="L40" s="386">
        <v>3475</v>
      </c>
      <c r="M40" s="303">
        <v>-8424</v>
      </c>
      <c r="N40" s="303">
        <v>-5700</v>
      </c>
      <c r="O40" s="303">
        <v>-2724</v>
      </c>
      <c r="P40" s="303">
        <v>76482</v>
      </c>
      <c r="Q40" s="303">
        <v>16846.255506607929</v>
      </c>
      <c r="R40" s="306">
        <v>90.078439686241254</v>
      </c>
      <c r="S40" s="306">
        <v>97.413659594238808</v>
      </c>
    </row>
    <row r="41" spans="1:19" ht="18.75" customHeight="1">
      <c r="A41" s="752"/>
      <c r="B41" s="317" t="s">
        <v>579</v>
      </c>
      <c r="C41" s="303">
        <v>127309</v>
      </c>
      <c r="D41" s="304">
        <v>90.013432835820893</v>
      </c>
      <c r="E41" s="307"/>
      <c r="F41" s="386">
        <v>29915</v>
      </c>
      <c r="G41" s="386">
        <v>25808</v>
      </c>
      <c r="H41" s="386">
        <v>4107</v>
      </c>
      <c r="I41" s="307"/>
      <c r="J41" s="386">
        <v>39971</v>
      </c>
      <c r="K41" s="386">
        <v>35148</v>
      </c>
      <c r="L41" s="386">
        <v>4823</v>
      </c>
      <c r="M41" s="303">
        <v>-10056</v>
      </c>
      <c r="N41" s="303">
        <v>-9340</v>
      </c>
      <c r="O41" s="303">
        <v>-716</v>
      </c>
      <c r="P41" s="303">
        <v>117253</v>
      </c>
      <c r="Q41" s="303">
        <v>14008.721624850659</v>
      </c>
      <c r="R41" s="306">
        <v>92.101108326983947</v>
      </c>
      <c r="S41" s="306">
        <v>88.977532798246457</v>
      </c>
    </row>
    <row r="42" spans="1:19" ht="18.75" customHeight="1">
      <c r="A42" s="752"/>
      <c r="B42" s="317" t="s">
        <v>580</v>
      </c>
      <c r="C42" s="303">
        <v>89670</v>
      </c>
      <c r="D42" s="304">
        <v>90.811592969315242</v>
      </c>
      <c r="E42" s="307"/>
      <c r="F42" s="386">
        <v>22150</v>
      </c>
      <c r="G42" s="386">
        <v>15739</v>
      </c>
      <c r="H42" s="386">
        <v>6411</v>
      </c>
      <c r="I42" s="307"/>
      <c r="J42" s="386">
        <v>32978</v>
      </c>
      <c r="K42" s="386">
        <v>29547</v>
      </c>
      <c r="L42" s="386">
        <v>3431</v>
      </c>
      <c r="M42" s="303">
        <v>-10828</v>
      </c>
      <c r="N42" s="303">
        <v>-13808</v>
      </c>
      <c r="O42" s="303">
        <v>2980</v>
      </c>
      <c r="P42" s="303">
        <v>78842</v>
      </c>
      <c r="Q42" s="303">
        <v>12475</v>
      </c>
      <c r="R42" s="306">
        <v>87.92461246793799</v>
      </c>
      <c r="S42" s="306">
        <v>90.637618782793723</v>
      </c>
    </row>
    <row r="43" spans="1:19" ht="18.75" customHeight="1">
      <c r="A43" s="752"/>
      <c r="B43" s="317" t="s">
        <v>581</v>
      </c>
      <c r="C43" s="303">
        <v>169043</v>
      </c>
      <c r="D43" s="304">
        <v>90.314445582788238</v>
      </c>
      <c r="E43" s="307"/>
      <c r="F43" s="386">
        <v>40497</v>
      </c>
      <c r="G43" s="386">
        <v>35966</v>
      </c>
      <c r="H43" s="386">
        <v>4531</v>
      </c>
      <c r="I43" s="307"/>
      <c r="J43" s="386">
        <v>67823</v>
      </c>
      <c r="K43" s="386">
        <v>60401</v>
      </c>
      <c r="L43" s="386">
        <v>7422</v>
      </c>
      <c r="M43" s="303">
        <v>-27326</v>
      </c>
      <c r="N43" s="303">
        <v>-24435</v>
      </c>
      <c r="O43" s="303">
        <v>-2891</v>
      </c>
      <c r="P43" s="303">
        <v>141717</v>
      </c>
      <c r="Q43" s="303">
        <v>16911.336515513125</v>
      </c>
      <c r="R43" s="306">
        <v>83.834882248895255</v>
      </c>
      <c r="S43" s="306">
        <v>87.426598952547224</v>
      </c>
    </row>
    <row r="44" spans="1:19" ht="18.75" customHeight="1">
      <c r="A44" s="752"/>
      <c r="B44" s="317" t="s">
        <v>582</v>
      </c>
      <c r="C44" s="303">
        <v>110995</v>
      </c>
      <c r="D44" s="304">
        <v>85.501796607336843</v>
      </c>
      <c r="E44" s="307"/>
      <c r="F44" s="386">
        <v>51745</v>
      </c>
      <c r="G44" s="386">
        <v>40930</v>
      </c>
      <c r="H44" s="386">
        <v>10815</v>
      </c>
      <c r="I44" s="307"/>
      <c r="J44" s="386">
        <v>43517</v>
      </c>
      <c r="K44" s="386">
        <v>38209</v>
      </c>
      <c r="L44" s="386">
        <v>5308</v>
      </c>
      <c r="M44" s="303">
        <v>8228</v>
      </c>
      <c r="N44" s="303">
        <v>2721</v>
      </c>
      <c r="O44" s="303">
        <v>5507</v>
      </c>
      <c r="P44" s="303">
        <v>119223</v>
      </c>
      <c r="Q44" s="303">
        <v>19936.956521739128</v>
      </c>
      <c r="R44" s="306">
        <v>107.41294652912295</v>
      </c>
      <c r="S44" s="306">
        <v>73.379966261415859</v>
      </c>
    </row>
    <row r="45" spans="1:19" ht="17.100000000000001" customHeight="1">
      <c r="A45" s="752"/>
      <c r="B45" s="753"/>
      <c r="C45" s="303"/>
      <c r="D45" s="304"/>
      <c r="E45" s="307"/>
      <c r="F45" s="386"/>
      <c r="G45" s="386"/>
      <c r="H45" s="386"/>
      <c r="I45" s="307"/>
      <c r="J45" s="386"/>
      <c r="K45" s="386"/>
      <c r="L45" s="386"/>
      <c r="M45" s="303"/>
      <c r="N45" s="303"/>
      <c r="O45" s="303"/>
      <c r="P45" s="303"/>
      <c r="Q45" s="303"/>
      <c r="R45" s="306"/>
      <c r="S45" s="306"/>
    </row>
    <row r="46" spans="1:19" ht="18.75" customHeight="1">
      <c r="A46" s="752"/>
      <c r="B46" s="316" t="s">
        <v>583</v>
      </c>
      <c r="C46" s="303">
        <v>153056</v>
      </c>
      <c r="D46" s="304">
        <v>86.9660286087732</v>
      </c>
      <c r="E46" s="307"/>
      <c r="F46" s="386">
        <v>35485</v>
      </c>
      <c r="G46" s="386">
        <v>23895</v>
      </c>
      <c r="H46" s="386">
        <v>11590</v>
      </c>
      <c r="I46" s="307"/>
      <c r="J46" s="386">
        <v>54233</v>
      </c>
      <c r="K46" s="386">
        <v>48598</v>
      </c>
      <c r="L46" s="386">
        <v>5635</v>
      </c>
      <c r="M46" s="303">
        <v>-18748</v>
      </c>
      <c r="N46" s="303">
        <v>-24703</v>
      </c>
      <c r="O46" s="303">
        <v>5955</v>
      </c>
      <c r="P46" s="303">
        <v>134308</v>
      </c>
      <c r="Q46" s="303">
        <v>14288.085106382978</v>
      </c>
      <c r="R46" s="306">
        <v>87.750888563662983</v>
      </c>
      <c r="S46" s="306">
        <v>77.002859816286445</v>
      </c>
    </row>
    <row r="47" spans="1:19" ht="18.75" customHeight="1">
      <c r="A47" s="752"/>
      <c r="B47" s="316" t="s">
        <v>584</v>
      </c>
      <c r="C47" s="303">
        <v>127849</v>
      </c>
      <c r="D47" s="304">
        <v>88.879860536579599</v>
      </c>
      <c r="E47" s="307"/>
      <c r="F47" s="386">
        <v>26761</v>
      </c>
      <c r="G47" s="386">
        <v>24400</v>
      </c>
      <c r="H47" s="386">
        <v>2361</v>
      </c>
      <c r="I47" s="307"/>
      <c r="J47" s="386">
        <v>45332</v>
      </c>
      <c r="K47" s="386">
        <v>39766</v>
      </c>
      <c r="L47" s="386">
        <v>5566</v>
      </c>
      <c r="M47" s="303">
        <v>-18571</v>
      </c>
      <c r="N47" s="303">
        <v>-15366</v>
      </c>
      <c r="O47" s="303">
        <v>-3205</v>
      </c>
      <c r="P47" s="303">
        <v>109278</v>
      </c>
      <c r="Q47" s="303">
        <v>11208</v>
      </c>
      <c r="R47" s="306">
        <v>85.474270428395997</v>
      </c>
      <c r="S47" s="306">
        <v>81.678830903256909</v>
      </c>
    </row>
    <row r="48" spans="1:19" ht="18.75" customHeight="1">
      <c r="A48" s="752"/>
      <c r="B48" s="316" t="s">
        <v>585</v>
      </c>
      <c r="C48" s="303">
        <v>106111</v>
      </c>
      <c r="D48" s="304">
        <v>136.79676865055455</v>
      </c>
      <c r="E48" s="307"/>
      <c r="F48" s="386">
        <v>25124</v>
      </c>
      <c r="G48" s="386">
        <v>24045</v>
      </c>
      <c r="H48" s="386">
        <v>1079</v>
      </c>
      <c r="I48" s="307"/>
      <c r="J48" s="386">
        <v>27072</v>
      </c>
      <c r="K48" s="386">
        <v>23957</v>
      </c>
      <c r="L48" s="386">
        <v>3115</v>
      </c>
      <c r="M48" s="303">
        <v>-1948</v>
      </c>
      <c r="N48" s="303">
        <v>88</v>
      </c>
      <c r="O48" s="303">
        <v>-2036</v>
      </c>
      <c r="P48" s="303">
        <v>104163</v>
      </c>
      <c r="Q48" s="303">
        <v>14133.37856173677</v>
      </c>
      <c r="R48" s="306">
        <v>98.16418655935766</v>
      </c>
      <c r="S48" s="306">
        <v>137.41395815289238</v>
      </c>
    </row>
    <row r="49" spans="1:19" ht="18.75" customHeight="1">
      <c r="A49" s="752"/>
      <c r="B49" s="316" t="s">
        <v>586</v>
      </c>
      <c r="C49" s="303">
        <v>183444</v>
      </c>
      <c r="D49" s="304">
        <v>99.142394997666017</v>
      </c>
      <c r="E49" s="307"/>
      <c r="F49" s="386">
        <v>113267</v>
      </c>
      <c r="G49" s="386">
        <v>105636</v>
      </c>
      <c r="H49" s="386">
        <v>7631</v>
      </c>
      <c r="I49" s="307"/>
      <c r="J49" s="386">
        <v>68353</v>
      </c>
      <c r="K49" s="386">
        <v>62190</v>
      </c>
      <c r="L49" s="386">
        <v>6163</v>
      </c>
      <c r="M49" s="303">
        <v>44914</v>
      </c>
      <c r="N49" s="303">
        <v>43446</v>
      </c>
      <c r="O49" s="303">
        <v>1468</v>
      </c>
      <c r="P49" s="303">
        <v>228358</v>
      </c>
      <c r="Q49" s="303">
        <v>18066.297468354431</v>
      </c>
      <c r="R49" s="306">
        <v>124.48376616297072</v>
      </c>
      <c r="S49" s="306">
        <v>120.07015785517414</v>
      </c>
    </row>
    <row r="50" spans="1:19" ht="18.75" customHeight="1">
      <c r="A50" s="752"/>
      <c r="B50" s="316" t="s">
        <v>587</v>
      </c>
      <c r="C50" s="303">
        <v>112691</v>
      </c>
      <c r="D50" s="304">
        <v>89.317093658126836</v>
      </c>
      <c r="E50" s="307"/>
      <c r="F50" s="386">
        <v>24200</v>
      </c>
      <c r="G50" s="386">
        <v>22648</v>
      </c>
      <c r="H50" s="386">
        <v>1552</v>
      </c>
      <c r="I50" s="307"/>
      <c r="J50" s="386">
        <v>42788</v>
      </c>
      <c r="K50" s="386">
        <v>37312</v>
      </c>
      <c r="L50" s="386">
        <v>5476</v>
      </c>
      <c r="M50" s="303">
        <v>-18588</v>
      </c>
      <c r="N50" s="303">
        <v>-14664</v>
      </c>
      <c r="O50" s="303">
        <v>-3924</v>
      </c>
      <c r="P50" s="303">
        <v>94103</v>
      </c>
      <c r="Q50" s="303">
        <v>11518.115055079559</v>
      </c>
      <c r="R50" s="306">
        <v>83.5053376046002</v>
      </c>
      <c r="S50" s="306">
        <v>84.028551872494376</v>
      </c>
    </row>
    <row r="51" spans="1:19" ht="17.100000000000001" customHeight="1">
      <c r="A51" s="752"/>
      <c r="B51" s="753"/>
      <c r="C51" s="303"/>
      <c r="D51" s="304"/>
      <c r="E51" s="307"/>
      <c r="F51" s="303"/>
      <c r="G51" s="303"/>
      <c r="H51" s="303"/>
      <c r="I51" s="307"/>
      <c r="J51" s="303"/>
      <c r="K51" s="303"/>
      <c r="L51" s="303"/>
      <c r="M51" s="303"/>
      <c r="N51" s="303"/>
      <c r="O51" s="303"/>
      <c r="P51" s="303"/>
      <c r="Q51" s="303"/>
      <c r="R51" s="306"/>
      <c r="S51" s="306"/>
    </row>
    <row r="52" spans="1:19" ht="18.75" customHeight="1">
      <c r="A52" s="752"/>
      <c r="B52" s="316" t="s">
        <v>588</v>
      </c>
      <c r="C52" s="303">
        <v>120072</v>
      </c>
      <c r="D52" s="304">
        <v>92.235154736555614</v>
      </c>
      <c r="E52" s="307"/>
      <c r="F52" s="386">
        <v>59513</v>
      </c>
      <c r="G52" s="386">
        <v>56271</v>
      </c>
      <c r="H52" s="386">
        <v>3242</v>
      </c>
      <c r="I52" s="307"/>
      <c r="J52" s="386">
        <v>35052</v>
      </c>
      <c r="K52" s="386">
        <v>30718</v>
      </c>
      <c r="L52" s="386">
        <v>4334</v>
      </c>
      <c r="M52" s="303">
        <v>24461</v>
      </c>
      <c r="N52" s="303">
        <v>25553</v>
      </c>
      <c r="O52" s="303">
        <v>-1092</v>
      </c>
      <c r="P52" s="303">
        <v>144533</v>
      </c>
      <c r="Q52" s="303">
        <v>6989.0232108317214</v>
      </c>
      <c r="R52" s="306">
        <v>120.37194350056633</v>
      </c>
      <c r="S52" s="306">
        <v>122.88309405215354</v>
      </c>
    </row>
    <row r="53" spans="1:19" ht="18.75" customHeight="1">
      <c r="A53" s="752"/>
      <c r="B53" s="316" t="s">
        <v>589</v>
      </c>
      <c r="C53" s="303">
        <v>192152</v>
      </c>
      <c r="D53" s="304">
        <v>89.155772562608277</v>
      </c>
      <c r="E53" s="307"/>
      <c r="F53" s="386">
        <v>38498</v>
      </c>
      <c r="G53" s="386">
        <v>35235</v>
      </c>
      <c r="H53" s="386">
        <v>3263</v>
      </c>
      <c r="I53" s="307"/>
      <c r="J53" s="386">
        <v>59982</v>
      </c>
      <c r="K53" s="386">
        <v>51947</v>
      </c>
      <c r="L53" s="386">
        <v>8035</v>
      </c>
      <c r="M53" s="303">
        <v>-21484</v>
      </c>
      <c r="N53" s="303">
        <v>-16712</v>
      </c>
      <c r="O53" s="303">
        <v>-4772</v>
      </c>
      <c r="P53" s="303">
        <v>170668</v>
      </c>
      <c r="Q53" s="303">
        <v>11169.371727748692</v>
      </c>
      <c r="R53" s="306">
        <v>88.819268079437109</v>
      </c>
      <c r="S53" s="306">
        <v>87.82382849470649</v>
      </c>
    </row>
    <row r="54" spans="1:19" ht="18.75" customHeight="1">
      <c r="A54" s="752"/>
      <c r="B54" s="316" t="s">
        <v>590</v>
      </c>
      <c r="C54" s="303">
        <v>139376</v>
      </c>
      <c r="D54" s="304">
        <v>94.738092244065328</v>
      </c>
      <c r="E54" s="307"/>
      <c r="F54" s="386">
        <v>395024</v>
      </c>
      <c r="G54" s="386">
        <v>375854</v>
      </c>
      <c r="H54" s="386">
        <v>19170</v>
      </c>
      <c r="I54" s="307"/>
      <c r="J54" s="386">
        <v>47277</v>
      </c>
      <c r="K54" s="386">
        <v>43142</v>
      </c>
      <c r="L54" s="386">
        <v>4135</v>
      </c>
      <c r="M54" s="303">
        <v>347747</v>
      </c>
      <c r="N54" s="303">
        <v>332712</v>
      </c>
      <c r="O54" s="303">
        <v>15035</v>
      </c>
      <c r="P54" s="303">
        <v>487123</v>
      </c>
      <c r="Q54" s="303">
        <v>47110.541586073501</v>
      </c>
      <c r="R54" s="306">
        <v>349.50278383652852</v>
      </c>
      <c r="S54" s="306">
        <v>123.74548143657016</v>
      </c>
    </row>
    <row r="55" spans="1:19" ht="18.75" customHeight="1">
      <c r="A55" s="752"/>
      <c r="B55" s="316" t="s">
        <v>591</v>
      </c>
      <c r="C55" s="303">
        <v>103726</v>
      </c>
      <c r="D55" s="304">
        <v>88.421435059037236</v>
      </c>
      <c r="E55" s="307"/>
      <c r="F55" s="386">
        <v>466325</v>
      </c>
      <c r="G55" s="386">
        <v>452754</v>
      </c>
      <c r="H55" s="386">
        <v>13571</v>
      </c>
      <c r="I55" s="307"/>
      <c r="J55" s="386">
        <v>34217</v>
      </c>
      <c r="K55" s="386">
        <v>31193</v>
      </c>
      <c r="L55" s="386">
        <v>3024</v>
      </c>
      <c r="M55" s="303">
        <v>432108</v>
      </c>
      <c r="N55" s="303">
        <v>421561</v>
      </c>
      <c r="O55" s="303">
        <v>10547</v>
      </c>
      <c r="P55" s="303">
        <v>535834</v>
      </c>
      <c r="Q55" s="303">
        <v>60409.69560315671</v>
      </c>
      <c r="R55" s="306">
        <v>516.58600543740238</v>
      </c>
      <c r="S55" s="306">
        <v>123.86674131203155</v>
      </c>
    </row>
    <row r="56" spans="1:19" ht="17.100000000000001" customHeight="1">
      <c r="A56" s="752"/>
      <c r="B56" s="753"/>
      <c r="C56" s="303"/>
      <c r="D56" s="304"/>
      <c r="E56" s="307"/>
      <c r="F56" s="386"/>
      <c r="G56" s="386"/>
      <c r="H56" s="386"/>
      <c r="I56" s="307"/>
      <c r="J56" s="386"/>
      <c r="K56" s="386"/>
      <c r="L56" s="386"/>
      <c r="M56" s="303"/>
      <c r="N56" s="303"/>
      <c r="O56" s="303"/>
      <c r="P56" s="303"/>
      <c r="Q56" s="303"/>
      <c r="R56" s="306"/>
      <c r="S56" s="306"/>
    </row>
    <row r="57" spans="1:19" ht="18.75" customHeight="1">
      <c r="A57" s="1417" t="s">
        <v>331</v>
      </c>
      <c r="B57" s="1418"/>
      <c r="C57" s="303">
        <v>826161</v>
      </c>
      <c r="D57" s="304">
        <v>91.152475705691799</v>
      </c>
      <c r="E57" s="307"/>
      <c r="F57" s="386">
        <v>139741</v>
      </c>
      <c r="G57" s="386">
        <v>124242</v>
      </c>
      <c r="H57" s="386">
        <v>15499</v>
      </c>
      <c r="I57" s="307"/>
      <c r="J57" s="386">
        <v>195355</v>
      </c>
      <c r="K57" s="386">
        <v>170325</v>
      </c>
      <c r="L57" s="386">
        <v>25030</v>
      </c>
      <c r="M57" s="303">
        <v>-55614</v>
      </c>
      <c r="N57" s="303">
        <v>-46083</v>
      </c>
      <c r="O57" s="303">
        <v>-9531</v>
      </c>
      <c r="P57" s="303">
        <v>770547</v>
      </c>
      <c r="Q57" s="303">
        <v>5142.8085163184942</v>
      </c>
      <c r="R57" s="306">
        <v>93.26838231289058</v>
      </c>
      <c r="S57" s="306">
        <v>89.608232506293234</v>
      </c>
    </row>
    <row r="58" spans="1:19" ht="17.100000000000001" customHeight="1">
      <c r="A58" s="752"/>
      <c r="B58" s="753"/>
      <c r="C58" s="303"/>
      <c r="D58" s="304"/>
      <c r="E58" s="307"/>
      <c r="F58" s="303"/>
      <c r="G58" s="303"/>
      <c r="H58" s="303"/>
      <c r="I58" s="307"/>
      <c r="J58" s="303"/>
      <c r="K58" s="303"/>
      <c r="L58" s="303"/>
      <c r="M58" s="303"/>
      <c r="N58" s="303"/>
      <c r="O58" s="303"/>
      <c r="P58" s="303"/>
      <c r="Q58" s="303"/>
      <c r="R58" s="306"/>
      <c r="S58" s="306"/>
    </row>
    <row r="59" spans="1:19" ht="18.75" customHeight="1">
      <c r="A59" s="752"/>
      <c r="B59" s="751" t="s">
        <v>592</v>
      </c>
      <c r="C59" s="303">
        <v>148682</v>
      </c>
      <c r="D59" s="304">
        <v>98.078921424955368</v>
      </c>
      <c r="E59" s="307"/>
      <c r="F59" s="303">
        <v>70902</v>
      </c>
      <c r="G59" s="303">
        <v>64969</v>
      </c>
      <c r="H59" s="303">
        <v>5933</v>
      </c>
      <c r="I59" s="307"/>
      <c r="J59" s="303">
        <v>43312</v>
      </c>
      <c r="K59" s="303">
        <v>38215</v>
      </c>
      <c r="L59" s="303">
        <v>5097</v>
      </c>
      <c r="M59" s="303">
        <v>27590</v>
      </c>
      <c r="N59" s="303">
        <v>26754</v>
      </c>
      <c r="O59" s="303">
        <v>836</v>
      </c>
      <c r="P59" s="303">
        <v>176272</v>
      </c>
      <c r="Q59" s="303">
        <v>7450.2113271344042</v>
      </c>
      <c r="R59" s="306">
        <v>118.55638207718486</v>
      </c>
      <c r="S59" s="306">
        <v>112.39893482425805</v>
      </c>
    </row>
    <row r="60" spans="1:19" ht="18.75" customHeight="1">
      <c r="A60" s="752"/>
      <c r="B60" s="751" t="s">
        <v>593</v>
      </c>
      <c r="C60" s="303">
        <v>121236</v>
      </c>
      <c r="D60" s="304">
        <v>91.965798432428144</v>
      </c>
      <c r="E60" s="307"/>
      <c r="F60" s="303">
        <v>27889</v>
      </c>
      <c r="G60" s="303">
        <v>23075</v>
      </c>
      <c r="H60" s="303">
        <v>4814</v>
      </c>
      <c r="I60" s="307"/>
      <c r="J60" s="303">
        <v>38325</v>
      </c>
      <c r="K60" s="303">
        <v>33552</v>
      </c>
      <c r="L60" s="303">
        <v>4773</v>
      </c>
      <c r="M60" s="303">
        <v>-10436</v>
      </c>
      <c r="N60" s="303">
        <v>-10477</v>
      </c>
      <c r="O60" s="303">
        <v>41</v>
      </c>
      <c r="P60" s="303">
        <v>110800</v>
      </c>
      <c r="Q60" s="303">
        <v>6196.868008948546</v>
      </c>
      <c r="R60" s="306">
        <v>91.391995776831976</v>
      </c>
      <c r="S60" s="306">
        <v>85.015111793878475</v>
      </c>
    </row>
    <row r="61" spans="1:19" ht="18.75" customHeight="1">
      <c r="A61" s="752"/>
      <c r="B61" s="751" t="s">
        <v>594</v>
      </c>
      <c r="C61" s="303">
        <v>85043</v>
      </c>
      <c r="D61" s="304">
        <v>90.487176615522458</v>
      </c>
      <c r="E61" s="307"/>
      <c r="F61" s="303">
        <v>12217</v>
      </c>
      <c r="G61" s="303">
        <v>9745</v>
      </c>
      <c r="H61" s="303">
        <v>2472</v>
      </c>
      <c r="I61" s="307"/>
      <c r="J61" s="303">
        <v>31481</v>
      </c>
      <c r="K61" s="303">
        <v>27766</v>
      </c>
      <c r="L61" s="303">
        <v>3715</v>
      </c>
      <c r="M61" s="303">
        <v>-19264</v>
      </c>
      <c r="N61" s="303">
        <v>-18021</v>
      </c>
      <c r="O61" s="303">
        <v>-1243</v>
      </c>
      <c r="P61" s="303">
        <v>65779</v>
      </c>
      <c r="Q61" s="303">
        <v>6270.6387035271682</v>
      </c>
      <c r="R61" s="306">
        <v>77.347929870771253</v>
      </c>
      <c r="S61" s="306">
        <v>74.948801829835901</v>
      </c>
    </row>
    <row r="62" spans="1:19" ht="18.75" customHeight="1">
      <c r="A62" s="752"/>
      <c r="B62" s="751" t="s">
        <v>571</v>
      </c>
      <c r="C62" s="303">
        <v>135375</v>
      </c>
      <c r="D62" s="304">
        <v>91.12933967725084</v>
      </c>
      <c r="E62" s="307"/>
      <c r="F62" s="386">
        <v>39477</v>
      </c>
      <c r="G62" s="386">
        <v>36634</v>
      </c>
      <c r="H62" s="386">
        <v>2843</v>
      </c>
      <c r="I62" s="307"/>
      <c r="J62" s="386">
        <v>45335</v>
      </c>
      <c r="K62" s="386">
        <v>39322</v>
      </c>
      <c r="L62" s="386">
        <v>6013</v>
      </c>
      <c r="M62" s="303">
        <v>-5858</v>
      </c>
      <c r="N62" s="303">
        <v>-2688</v>
      </c>
      <c r="O62" s="303">
        <v>-3170</v>
      </c>
      <c r="P62" s="303">
        <v>129517</v>
      </c>
      <c r="Q62" s="303">
        <v>4525.4018169112505</v>
      </c>
      <c r="R62" s="306">
        <v>95.67276084949215</v>
      </c>
      <c r="S62" s="306">
        <v>97.14594495859717</v>
      </c>
    </row>
    <row r="63" spans="1:19" ht="18.75" customHeight="1">
      <c r="A63" s="752"/>
      <c r="B63" s="751" t="s">
        <v>595</v>
      </c>
      <c r="C63" s="303">
        <v>138464</v>
      </c>
      <c r="D63" s="304">
        <v>86.337944770415035</v>
      </c>
      <c r="E63" s="307"/>
      <c r="F63" s="386">
        <v>22628</v>
      </c>
      <c r="G63" s="386">
        <v>17786</v>
      </c>
      <c r="H63" s="386">
        <v>4842</v>
      </c>
      <c r="I63" s="307"/>
      <c r="J63" s="386">
        <v>42890</v>
      </c>
      <c r="K63" s="386">
        <v>37870</v>
      </c>
      <c r="L63" s="386">
        <v>5020</v>
      </c>
      <c r="M63" s="303">
        <v>-20262</v>
      </c>
      <c r="N63" s="303">
        <v>-20084</v>
      </c>
      <c r="O63" s="303">
        <v>-178</v>
      </c>
      <c r="P63" s="303">
        <v>118202</v>
      </c>
      <c r="Q63" s="303">
        <v>2926.5164644714037</v>
      </c>
      <c r="R63" s="306">
        <v>85.36659348278252</v>
      </c>
      <c r="S63" s="306">
        <v>73.454054529979757</v>
      </c>
    </row>
    <row r="64" spans="1:19" ht="18.75" customHeight="1">
      <c r="A64" s="752"/>
      <c r="B64" s="751" t="s">
        <v>590</v>
      </c>
      <c r="C64" s="303">
        <v>159757</v>
      </c>
      <c r="D64" s="304">
        <v>88.603978513665069</v>
      </c>
      <c r="E64" s="307"/>
      <c r="F64" s="386">
        <v>27043</v>
      </c>
      <c r="G64" s="386">
        <v>25524</v>
      </c>
      <c r="H64" s="386">
        <v>1519</v>
      </c>
      <c r="I64" s="307"/>
      <c r="J64" s="386">
        <v>60798</v>
      </c>
      <c r="K64" s="386">
        <v>53415</v>
      </c>
      <c r="L64" s="386">
        <v>7383</v>
      </c>
      <c r="M64" s="303">
        <v>-33755</v>
      </c>
      <c r="N64" s="303">
        <v>-27891</v>
      </c>
      <c r="O64" s="303">
        <v>-5864</v>
      </c>
      <c r="P64" s="303">
        <v>126002</v>
      </c>
      <c r="Q64" s="303">
        <v>8077.0512820512822</v>
      </c>
      <c r="R64" s="306">
        <v>78.871035384990947</v>
      </c>
      <c r="S64" s="306">
        <v>75.916566609890268</v>
      </c>
    </row>
    <row r="65" spans="1:19" ht="18.75" customHeight="1">
      <c r="A65" s="752"/>
      <c r="B65" s="751" t="s">
        <v>596</v>
      </c>
      <c r="C65" s="303">
        <v>37604</v>
      </c>
      <c r="D65" s="304">
        <v>92.880590890439066</v>
      </c>
      <c r="E65" s="307"/>
      <c r="F65" s="386">
        <v>18631</v>
      </c>
      <c r="G65" s="386">
        <v>16945</v>
      </c>
      <c r="H65" s="386">
        <v>1686</v>
      </c>
      <c r="I65" s="307"/>
      <c r="J65" s="386">
        <v>12260</v>
      </c>
      <c r="K65" s="386">
        <v>10621</v>
      </c>
      <c r="L65" s="386">
        <v>1639</v>
      </c>
      <c r="M65" s="303">
        <v>6371</v>
      </c>
      <c r="N65" s="303">
        <v>6324</v>
      </c>
      <c r="O65" s="303">
        <v>47</v>
      </c>
      <c r="P65" s="303">
        <v>43975</v>
      </c>
      <c r="Q65" s="303">
        <v>3331.439393939394</v>
      </c>
      <c r="R65" s="306">
        <v>116.94234655887672</v>
      </c>
      <c r="S65" s="306">
        <v>115.09978477792995</v>
      </c>
    </row>
    <row r="66" spans="1:19" ht="6" customHeight="1">
      <c r="A66" s="318"/>
      <c r="B66" s="319"/>
      <c r="C66" s="387"/>
      <c r="D66" s="388"/>
      <c r="E66" s="387"/>
      <c r="F66" s="387"/>
      <c r="G66" s="387"/>
      <c r="H66" s="387"/>
      <c r="I66" s="387"/>
      <c r="J66" s="387"/>
      <c r="K66" s="387"/>
      <c r="L66" s="387"/>
      <c r="M66" s="387"/>
      <c r="N66" s="387"/>
      <c r="O66" s="387"/>
      <c r="P66" s="387"/>
      <c r="Q66" s="387"/>
      <c r="R66" s="389"/>
      <c r="S66" s="389"/>
    </row>
    <row r="67" spans="1:19" s="321" customFormat="1" ht="15" customHeight="1">
      <c r="A67" s="785" t="s">
        <v>830</v>
      </c>
      <c r="B67" s="269"/>
      <c r="C67" s="269"/>
      <c r="E67" s="785" t="s">
        <v>661</v>
      </c>
      <c r="F67" s="269"/>
      <c r="G67" s="269"/>
      <c r="H67" s="269"/>
      <c r="I67" s="269"/>
      <c r="J67" s="269"/>
      <c r="K67" s="269"/>
      <c r="L67" s="269"/>
      <c r="M67" s="269"/>
      <c r="N67" s="269"/>
      <c r="O67" s="269"/>
      <c r="P67" s="269"/>
      <c r="Q67" s="269"/>
      <c r="R67" s="320"/>
      <c r="S67" s="320"/>
    </row>
    <row r="68" spans="1:19" customFormat="1" ht="21.75" customHeight="1">
      <c r="A68" s="750"/>
      <c r="B68" s="750"/>
      <c r="C68" s="750"/>
      <c r="D68" s="750"/>
      <c r="E68" s="750"/>
      <c r="F68" s="750"/>
      <c r="G68" s="750"/>
      <c r="H68" s="750"/>
      <c r="I68" s="750"/>
      <c r="J68" s="750"/>
      <c r="K68" s="750"/>
      <c r="L68" s="750"/>
      <c r="M68" s="750"/>
      <c r="N68" s="750"/>
      <c r="O68" s="750"/>
      <c r="P68" s="750"/>
      <c r="Q68" s="750"/>
      <c r="R68" s="750"/>
      <c r="S68" s="750"/>
    </row>
    <row r="69" spans="1:19" customFormat="1" ht="21.75" customHeight="1">
      <c r="A69" s="322" t="s">
        <v>350</v>
      </c>
      <c r="B69" s="323"/>
      <c r="C69" s="750"/>
      <c r="D69" s="324"/>
      <c r="E69" s="324"/>
      <c r="F69" s="1397" t="s">
        <v>329</v>
      </c>
      <c r="G69" s="1397"/>
      <c r="H69" s="1397"/>
      <c r="I69" s="1397"/>
      <c r="J69" s="1397"/>
      <c r="K69" s="1397"/>
      <c r="L69" s="1397"/>
      <c r="M69" s="1397"/>
      <c r="N69" s="1397"/>
      <c r="O69" s="1397"/>
      <c r="P69" s="1397"/>
      <c r="Q69" s="325" t="s">
        <v>160</v>
      </c>
      <c r="R69" s="324"/>
      <c r="S69" s="324"/>
    </row>
    <row r="70" spans="1:19" customFormat="1" ht="24" customHeight="1">
      <c r="A70" s="323"/>
      <c r="B70" s="323"/>
      <c r="C70" s="750"/>
      <c r="D70" s="324"/>
      <c r="E70" s="324"/>
      <c r="F70" s="326"/>
      <c r="G70" s="327"/>
      <c r="H70" s="326"/>
      <c r="I70" s="326"/>
      <c r="J70" s="326"/>
      <c r="K70" s="326"/>
      <c r="L70" s="327"/>
      <c r="M70" s="326"/>
      <c r="N70" s="326"/>
      <c r="O70" s="326"/>
      <c r="P70" s="326"/>
      <c r="Q70" s="326"/>
      <c r="R70" s="324"/>
      <c r="S70" s="324"/>
    </row>
    <row r="71" spans="1:19" customFormat="1" ht="15" customHeight="1" thickBot="1">
      <c r="A71" s="328"/>
      <c r="B71" s="328"/>
      <c r="C71" s="750"/>
      <c r="D71" s="324"/>
      <c r="E71" s="324"/>
      <c r="F71" s="326"/>
      <c r="G71" s="327"/>
      <c r="H71" s="326"/>
      <c r="I71" s="326"/>
      <c r="J71" s="326"/>
      <c r="K71" s="326"/>
      <c r="L71" s="327"/>
      <c r="M71" s="326"/>
      <c r="N71" s="326"/>
      <c r="O71" s="326"/>
      <c r="P71" s="326"/>
      <c r="Q71" s="326"/>
      <c r="R71" s="324"/>
      <c r="S71" s="296" t="s">
        <v>328</v>
      </c>
    </row>
    <row r="72" spans="1:19" customFormat="1" ht="21" customHeight="1">
      <c r="A72" s="1378" t="s">
        <v>148</v>
      </c>
      <c r="B72" s="1379"/>
      <c r="C72" s="1384" t="s">
        <v>327</v>
      </c>
      <c r="D72" s="1385"/>
      <c r="E72" s="1386" t="s">
        <v>326</v>
      </c>
      <c r="F72" s="1387"/>
      <c r="G72" s="1387"/>
      <c r="H72" s="1388"/>
      <c r="I72" s="1386" t="s">
        <v>325</v>
      </c>
      <c r="J72" s="1387"/>
      <c r="K72" s="1387"/>
      <c r="L72" s="1388"/>
      <c r="M72" s="1409" t="s">
        <v>324</v>
      </c>
      <c r="N72" s="1410"/>
      <c r="O72" s="1411"/>
      <c r="P72" s="1401" t="s">
        <v>323</v>
      </c>
      <c r="Q72" s="1402"/>
      <c r="R72" s="1402"/>
      <c r="S72" s="1402"/>
    </row>
    <row r="73" spans="1:19" s="329" customFormat="1" ht="21" customHeight="1">
      <c r="A73" s="1380"/>
      <c r="B73" s="1381"/>
      <c r="C73" s="1389" t="s">
        <v>133</v>
      </c>
      <c r="D73" s="1390" t="s">
        <v>187</v>
      </c>
      <c r="E73" s="1392" t="s">
        <v>133</v>
      </c>
      <c r="F73" s="1393"/>
      <c r="G73" s="1389" t="s">
        <v>322</v>
      </c>
      <c r="H73" s="1389" t="s">
        <v>321</v>
      </c>
      <c r="I73" s="1399" t="s">
        <v>133</v>
      </c>
      <c r="J73" s="1393"/>
      <c r="K73" s="1392" t="s">
        <v>322</v>
      </c>
      <c r="L73" s="1396" t="s">
        <v>321</v>
      </c>
      <c r="M73" s="1389" t="s">
        <v>133</v>
      </c>
      <c r="N73" s="1389" t="s">
        <v>322</v>
      </c>
      <c r="O73" s="1389" t="s">
        <v>321</v>
      </c>
      <c r="P73" s="1389" t="s">
        <v>133</v>
      </c>
      <c r="Q73" s="1406" t="s">
        <v>320</v>
      </c>
      <c r="R73" s="1407" t="s">
        <v>319</v>
      </c>
      <c r="S73" s="1404" t="s">
        <v>318</v>
      </c>
    </row>
    <row r="74" spans="1:19" s="329" customFormat="1" ht="21" customHeight="1">
      <c r="A74" s="1382"/>
      <c r="B74" s="1383"/>
      <c r="C74" s="1398"/>
      <c r="D74" s="1412"/>
      <c r="E74" s="1394"/>
      <c r="F74" s="1395"/>
      <c r="G74" s="1398"/>
      <c r="H74" s="1398"/>
      <c r="I74" s="1394"/>
      <c r="J74" s="1395"/>
      <c r="K74" s="1400"/>
      <c r="L74" s="1383"/>
      <c r="M74" s="1398"/>
      <c r="N74" s="1398"/>
      <c r="O74" s="1398"/>
      <c r="P74" s="1398"/>
      <c r="Q74" s="1018"/>
      <c r="R74" s="1408"/>
      <c r="S74" s="1405"/>
    </row>
    <row r="75" spans="1:19" s="270" customFormat="1" ht="14.25" customHeight="1">
      <c r="A75" s="330"/>
      <c r="B75" s="331"/>
      <c r="C75" s="332" t="s">
        <v>18</v>
      </c>
      <c r="D75" s="333"/>
      <c r="E75" s="333"/>
      <c r="F75" s="385" t="s">
        <v>152</v>
      </c>
      <c r="G75" s="330"/>
      <c r="H75" s="330"/>
      <c r="I75" s="330"/>
      <c r="J75" s="330"/>
      <c r="K75" s="330"/>
      <c r="L75" s="334"/>
      <c r="M75" s="334"/>
      <c r="N75" s="334"/>
      <c r="O75" s="334"/>
      <c r="P75" s="334"/>
      <c r="Q75" s="168"/>
      <c r="R75" s="335"/>
      <c r="S75" s="335"/>
    </row>
    <row r="76" spans="1:19" customFormat="1" ht="19.5" customHeight="1">
      <c r="A76" s="1419" t="s">
        <v>103</v>
      </c>
      <c r="B76" s="1420"/>
      <c r="C76" s="303">
        <v>190658</v>
      </c>
      <c r="D76" s="304">
        <v>90.212901809765143</v>
      </c>
      <c r="E76" s="304"/>
      <c r="F76" s="303">
        <v>33543</v>
      </c>
      <c r="G76" s="303">
        <v>29495</v>
      </c>
      <c r="H76" s="303">
        <v>4048</v>
      </c>
      <c r="I76" s="303"/>
      <c r="J76" s="336">
        <v>55332</v>
      </c>
      <c r="K76" s="336">
        <v>47276</v>
      </c>
      <c r="L76" s="336">
        <v>8056</v>
      </c>
      <c r="M76" s="98">
        <v>-21789</v>
      </c>
      <c r="N76" s="98">
        <v>-17781</v>
      </c>
      <c r="O76" s="98">
        <v>-4008</v>
      </c>
      <c r="P76" s="336">
        <v>168869</v>
      </c>
      <c r="Q76" s="303">
        <v>2322.1809680968099</v>
      </c>
      <c r="R76" s="337">
        <v>88.571683328263177</v>
      </c>
      <c r="S76" s="338">
        <v>84.636999781325173</v>
      </c>
    </row>
    <row r="77" spans="1:19" customFormat="1" ht="19.5" customHeight="1">
      <c r="A77" s="1419" t="s">
        <v>47</v>
      </c>
      <c r="B77" s="1420"/>
      <c r="C77" s="303">
        <v>401558</v>
      </c>
      <c r="D77" s="304">
        <v>88.85560159340065</v>
      </c>
      <c r="E77" s="304"/>
      <c r="F77" s="303">
        <v>81628</v>
      </c>
      <c r="G77" s="303">
        <v>68813</v>
      </c>
      <c r="H77" s="303">
        <v>12815</v>
      </c>
      <c r="I77" s="303"/>
      <c r="J77" s="336">
        <v>131253</v>
      </c>
      <c r="K77" s="336">
        <v>115373</v>
      </c>
      <c r="L77" s="336">
        <v>15880</v>
      </c>
      <c r="M77" s="98">
        <v>-49625</v>
      </c>
      <c r="N77" s="98">
        <v>-46560</v>
      </c>
      <c r="O77" s="98">
        <v>-3065</v>
      </c>
      <c r="P77" s="336">
        <v>351933</v>
      </c>
      <c r="Q77" s="303">
        <v>9671.1459192085731</v>
      </c>
      <c r="R77" s="337">
        <v>87.641884858476232</v>
      </c>
      <c r="S77" s="338">
        <v>79.91380896877493</v>
      </c>
    </row>
    <row r="78" spans="1:19" customFormat="1" ht="19.5" customHeight="1">
      <c r="A78" s="1419" t="s">
        <v>49</v>
      </c>
      <c r="B78" s="1420"/>
      <c r="C78" s="303">
        <v>104993</v>
      </c>
      <c r="D78" s="304">
        <v>90.892892856493518</v>
      </c>
      <c r="E78" s="304"/>
      <c r="F78" s="303">
        <v>27139</v>
      </c>
      <c r="G78" s="303">
        <v>23190</v>
      </c>
      <c r="H78" s="303">
        <v>3949</v>
      </c>
      <c r="I78" s="303"/>
      <c r="J78" s="336">
        <v>36943</v>
      </c>
      <c r="K78" s="336">
        <v>31640</v>
      </c>
      <c r="L78" s="336">
        <v>5303</v>
      </c>
      <c r="M78" s="98">
        <v>-9804</v>
      </c>
      <c r="N78" s="98">
        <v>-8450</v>
      </c>
      <c r="O78" s="98">
        <v>-1354</v>
      </c>
      <c r="P78" s="336">
        <v>95189</v>
      </c>
      <c r="Q78" s="303">
        <v>4299.4128274616078</v>
      </c>
      <c r="R78" s="337">
        <v>90.662234625165482</v>
      </c>
      <c r="S78" s="338">
        <v>88.280554621516302</v>
      </c>
    </row>
    <row r="79" spans="1:19" customFormat="1" ht="19.5" customHeight="1">
      <c r="A79" s="1419" t="s">
        <v>51</v>
      </c>
      <c r="B79" s="1420"/>
      <c r="C79" s="303">
        <v>385567</v>
      </c>
      <c r="D79" s="304">
        <v>92.5312840179365</v>
      </c>
      <c r="E79" s="304"/>
      <c r="F79" s="303">
        <v>121271</v>
      </c>
      <c r="G79" s="303">
        <v>93360</v>
      </c>
      <c r="H79" s="303">
        <v>27911</v>
      </c>
      <c r="I79" s="303"/>
      <c r="J79" s="336">
        <v>133801</v>
      </c>
      <c r="K79" s="336">
        <v>118444</v>
      </c>
      <c r="L79" s="336">
        <v>15357</v>
      </c>
      <c r="M79" s="98">
        <v>-12530</v>
      </c>
      <c r="N79" s="98">
        <v>-25084</v>
      </c>
      <c r="O79" s="98">
        <v>12554</v>
      </c>
      <c r="P79" s="336">
        <v>373037</v>
      </c>
      <c r="Q79" s="303">
        <v>10336.298143530063</v>
      </c>
      <c r="R79" s="337">
        <v>96.750240554819271</v>
      </c>
      <c r="S79" s="338">
        <v>87.903347672345191</v>
      </c>
    </row>
    <row r="80" spans="1:19" customFormat="1" ht="19.5" customHeight="1">
      <c r="A80" s="1419" t="s">
        <v>53</v>
      </c>
      <c r="B80" s="1420"/>
      <c r="C80" s="303">
        <v>74412</v>
      </c>
      <c r="D80" s="304">
        <v>89.884658568949689</v>
      </c>
      <c r="E80" s="304"/>
      <c r="F80" s="303">
        <v>18524</v>
      </c>
      <c r="G80" s="303">
        <v>17627</v>
      </c>
      <c r="H80" s="303">
        <v>897</v>
      </c>
      <c r="I80" s="303"/>
      <c r="J80" s="336">
        <v>28082</v>
      </c>
      <c r="K80" s="336">
        <v>24263</v>
      </c>
      <c r="L80" s="336">
        <v>3819</v>
      </c>
      <c r="M80" s="98">
        <v>-9558</v>
      </c>
      <c r="N80" s="98">
        <v>-6636</v>
      </c>
      <c r="O80" s="98">
        <v>-2922</v>
      </c>
      <c r="P80" s="336">
        <v>64854</v>
      </c>
      <c r="Q80" s="303">
        <v>4525.7501744591764</v>
      </c>
      <c r="R80" s="337">
        <v>87.155297532656022</v>
      </c>
      <c r="S80" s="338">
        <v>86.22828427853554</v>
      </c>
    </row>
    <row r="81" spans="1:19" customFormat="1" ht="19.5" customHeight="1">
      <c r="A81" s="1419"/>
      <c r="B81" s="1420"/>
      <c r="C81" s="303"/>
      <c r="D81" s="304"/>
      <c r="E81" s="304"/>
      <c r="F81" s="303"/>
      <c r="G81" s="303"/>
      <c r="H81" s="303"/>
      <c r="I81" s="303"/>
      <c r="J81" s="336"/>
      <c r="K81" s="336"/>
      <c r="L81" s="336"/>
      <c r="M81" s="98"/>
      <c r="N81" s="98"/>
      <c r="O81" s="98"/>
      <c r="P81" s="336"/>
      <c r="Q81" s="303"/>
      <c r="R81" s="337"/>
      <c r="S81" s="338"/>
    </row>
    <row r="82" spans="1:19" customFormat="1" ht="19.5" customHeight="1">
      <c r="A82" s="1419" t="s">
        <v>56</v>
      </c>
      <c r="B82" s="1420"/>
      <c r="C82" s="303">
        <v>352698</v>
      </c>
      <c r="D82" s="304">
        <v>91.043078373064233</v>
      </c>
      <c r="E82" s="304"/>
      <c r="F82" s="303">
        <v>51412</v>
      </c>
      <c r="G82" s="303">
        <v>42383</v>
      </c>
      <c r="H82" s="303">
        <v>9029</v>
      </c>
      <c r="I82" s="303"/>
      <c r="J82" s="336">
        <v>101544</v>
      </c>
      <c r="K82" s="336">
        <v>89357</v>
      </c>
      <c r="L82" s="336">
        <v>12187</v>
      </c>
      <c r="M82" s="98">
        <v>-50132</v>
      </c>
      <c r="N82" s="98">
        <v>-46974</v>
      </c>
      <c r="O82" s="98">
        <v>-3158</v>
      </c>
      <c r="P82" s="336">
        <v>302566</v>
      </c>
      <c r="Q82" s="303">
        <v>2873.6442207237151</v>
      </c>
      <c r="R82" s="337">
        <v>85.786139983782164</v>
      </c>
      <c r="S82" s="338">
        <v>79.277122711382347</v>
      </c>
    </row>
    <row r="83" spans="1:19" customFormat="1" ht="19.5" customHeight="1">
      <c r="A83" s="1419" t="s">
        <v>58</v>
      </c>
      <c r="B83" s="1420"/>
      <c r="C83" s="303">
        <v>84443</v>
      </c>
      <c r="D83" s="304">
        <v>92.086167284638648</v>
      </c>
      <c r="E83" s="304"/>
      <c r="F83" s="303">
        <v>18664</v>
      </c>
      <c r="G83" s="303">
        <v>17177</v>
      </c>
      <c r="H83" s="303">
        <v>1487</v>
      </c>
      <c r="I83" s="303"/>
      <c r="J83" s="336">
        <v>28257</v>
      </c>
      <c r="K83" s="336">
        <v>24111</v>
      </c>
      <c r="L83" s="336">
        <v>4146</v>
      </c>
      <c r="M83" s="98">
        <v>-9593</v>
      </c>
      <c r="N83" s="98">
        <v>-6934</v>
      </c>
      <c r="O83" s="98">
        <v>-2659</v>
      </c>
      <c r="P83" s="336">
        <v>74850</v>
      </c>
      <c r="Q83" s="303">
        <v>1703.8470293648986</v>
      </c>
      <c r="R83" s="337">
        <v>88.639674099688548</v>
      </c>
      <c r="S83" s="338">
        <v>88.230856280648823</v>
      </c>
    </row>
    <row r="84" spans="1:19" customFormat="1" ht="19.5" customHeight="1">
      <c r="A84" s="1419" t="s">
        <v>60</v>
      </c>
      <c r="B84" s="1420"/>
      <c r="C84" s="303">
        <v>143096</v>
      </c>
      <c r="D84" s="304">
        <v>93.655605478265585</v>
      </c>
      <c r="E84" s="304"/>
      <c r="F84" s="303">
        <v>39557</v>
      </c>
      <c r="G84" s="303">
        <v>34965</v>
      </c>
      <c r="H84" s="303">
        <v>4592</v>
      </c>
      <c r="I84" s="303"/>
      <c r="J84" s="336">
        <v>50202</v>
      </c>
      <c r="K84" s="336">
        <v>45145</v>
      </c>
      <c r="L84" s="336">
        <v>5057</v>
      </c>
      <c r="M84" s="98">
        <v>-10645</v>
      </c>
      <c r="N84" s="98">
        <v>-10180</v>
      </c>
      <c r="O84" s="98">
        <v>-465</v>
      </c>
      <c r="P84" s="336">
        <v>132451</v>
      </c>
      <c r="Q84" s="303">
        <v>10421.007081038551</v>
      </c>
      <c r="R84" s="337">
        <v>92.560938111477611</v>
      </c>
      <c r="S84" s="338">
        <v>90.645555955379635</v>
      </c>
    </row>
    <row r="85" spans="1:19" customFormat="1" ht="19.5" customHeight="1">
      <c r="A85" s="1419" t="s">
        <v>62</v>
      </c>
      <c r="B85" s="1420"/>
      <c r="C85" s="303">
        <v>397289</v>
      </c>
      <c r="D85" s="304">
        <v>90.001339085022337</v>
      </c>
      <c r="E85" s="304"/>
      <c r="F85" s="303">
        <v>61477</v>
      </c>
      <c r="G85" s="303">
        <v>48382</v>
      </c>
      <c r="H85" s="303">
        <v>13095</v>
      </c>
      <c r="I85" s="303"/>
      <c r="J85" s="336">
        <v>112756</v>
      </c>
      <c r="K85" s="336">
        <v>98820</v>
      </c>
      <c r="L85" s="336">
        <v>13936</v>
      </c>
      <c r="M85" s="98">
        <v>-51279</v>
      </c>
      <c r="N85" s="98">
        <v>-50438</v>
      </c>
      <c r="O85" s="98">
        <v>-841</v>
      </c>
      <c r="P85" s="336">
        <v>346010</v>
      </c>
      <c r="Q85" s="303">
        <v>5313.4213759213753</v>
      </c>
      <c r="R85" s="337">
        <v>87.09277125719565</v>
      </c>
      <c r="S85" s="338">
        <v>78.738945367385739</v>
      </c>
    </row>
    <row r="86" spans="1:19" customFormat="1" ht="19.5" customHeight="1">
      <c r="A86" s="1419" t="s">
        <v>63</v>
      </c>
      <c r="B86" s="1420"/>
      <c r="C86" s="303">
        <v>287730</v>
      </c>
      <c r="D86" s="304">
        <v>93.014113985188359</v>
      </c>
      <c r="E86" s="304"/>
      <c r="F86" s="303">
        <v>75340</v>
      </c>
      <c r="G86" s="303">
        <v>59392</v>
      </c>
      <c r="H86" s="303">
        <v>15948</v>
      </c>
      <c r="I86" s="303"/>
      <c r="J86" s="336">
        <v>92485</v>
      </c>
      <c r="K86" s="336">
        <v>80925</v>
      </c>
      <c r="L86" s="336">
        <v>11560</v>
      </c>
      <c r="M86" s="98">
        <v>-17145</v>
      </c>
      <c r="N86" s="98">
        <v>-21533</v>
      </c>
      <c r="O86" s="98">
        <v>4388</v>
      </c>
      <c r="P86" s="336">
        <v>270585</v>
      </c>
      <c r="Q86" s="303">
        <v>3537.5212446071382</v>
      </c>
      <c r="R86" s="337">
        <v>94.041288708163904</v>
      </c>
      <c r="S86" s="338">
        <v>89.57955285891444</v>
      </c>
    </row>
    <row r="87" spans="1:19" customFormat="1" ht="19.5" customHeight="1">
      <c r="A87" s="754"/>
      <c r="B87" s="755"/>
      <c r="C87" s="303"/>
      <c r="D87" s="304"/>
      <c r="E87" s="304"/>
      <c r="F87" s="303"/>
      <c r="G87" s="303"/>
      <c r="H87" s="303"/>
      <c r="I87" s="303"/>
      <c r="J87" s="336"/>
      <c r="K87" s="336"/>
      <c r="L87" s="336"/>
      <c r="M87" s="98"/>
      <c r="N87" s="98"/>
      <c r="O87" s="98"/>
      <c r="P87" s="336"/>
      <c r="Q87" s="303"/>
      <c r="R87" s="337"/>
      <c r="S87" s="338"/>
    </row>
    <row r="88" spans="1:19" customFormat="1" ht="19.5" customHeight="1">
      <c r="A88" s="1419" t="s">
        <v>65</v>
      </c>
      <c r="B88" s="1420"/>
      <c r="C88" s="303">
        <v>264642</v>
      </c>
      <c r="D88" s="304">
        <v>90.686246253170395</v>
      </c>
      <c r="E88" s="304"/>
      <c r="F88" s="303">
        <v>58916</v>
      </c>
      <c r="G88" s="303">
        <v>55287</v>
      </c>
      <c r="H88" s="303">
        <v>3629</v>
      </c>
      <c r="I88" s="303"/>
      <c r="J88" s="336">
        <v>74743</v>
      </c>
      <c r="K88" s="336">
        <v>63951</v>
      </c>
      <c r="L88" s="336">
        <v>10792</v>
      </c>
      <c r="M88" s="98">
        <v>-15827</v>
      </c>
      <c r="N88" s="98">
        <v>-8664</v>
      </c>
      <c r="O88" s="98">
        <v>-7163</v>
      </c>
      <c r="P88" s="336">
        <v>248815</v>
      </c>
      <c r="Q88" s="303">
        <v>5963.9261744966443</v>
      </c>
      <c r="R88" s="337">
        <v>94.01946780934243</v>
      </c>
      <c r="S88" s="338">
        <v>92.404055088579412</v>
      </c>
    </row>
    <row r="89" spans="1:19" customFormat="1" ht="19.5" customHeight="1">
      <c r="A89" s="1419" t="s">
        <v>66</v>
      </c>
      <c r="B89" s="1420"/>
      <c r="C89" s="303">
        <v>100131</v>
      </c>
      <c r="D89" s="304">
        <v>91.444085425310206</v>
      </c>
      <c r="E89" s="304"/>
      <c r="F89" s="303">
        <v>37259</v>
      </c>
      <c r="G89" s="303">
        <v>34804</v>
      </c>
      <c r="H89" s="303">
        <v>2455</v>
      </c>
      <c r="I89" s="303"/>
      <c r="J89" s="336">
        <v>29354</v>
      </c>
      <c r="K89" s="336">
        <v>25006</v>
      </c>
      <c r="L89" s="336">
        <v>4348</v>
      </c>
      <c r="M89" s="98">
        <v>7905</v>
      </c>
      <c r="N89" s="98">
        <v>9798</v>
      </c>
      <c r="O89" s="98">
        <v>-1893</v>
      </c>
      <c r="P89" s="336">
        <v>108036</v>
      </c>
      <c r="Q89" s="303">
        <v>1911.8032206689081</v>
      </c>
      <c r="R89" s="337">
        <v>107.89465799802258</v>
      </c>
      <c r="S89" s="338">
        <v>90.398646505234211</v>
      </c>
    </row>
    <row r="90" spans="1:19" customFormat="1" ht="19.5" customHeight="1">
      <c r="A90" s="1419" t="s">
        <v>67</v>
      </c>
      <c r="B90" s="1420"/>
      <c r="C90" s="303">
        <v>108699</v>
      </c>
      <c r="D90" s="304">
        <v>88.125649013499483</v>
      </c>
      <c r="E90" s="304"/>
      <c r="F90" s="303">
        <v>23621</v>
      </c>
      <c r="G90" s="303">
        <v>18192</v>
      </c>
      <c r="H90" s="303">
        <v>5429</v>
      </c>
      <c r="I90" s="303"/>
      <c r="J90" s="336">
        <v>36216</v>
      </c>
      <c r="K90" s="336">
        <v>31724</v>
      </c>
      <c r="L90" s="336">
        <v>4492</v>
      </c>
      <c r="M90" s="98">
        <v>-12595</v>
      </c>
      <c r="N90" s="98">
        <v>-13532</v>
      </c>
      <c r="O90" s="98">
        <v>937</v>
      </c>
      <c r="P90" s="336">
        <v>96104</v>
      </c>
      <c r="Q90" s="303">
        <v>2419.5367573011076</v>
      </c>
      <c r="R90" s="337">
        <v>88.412956880928064</v>
      </c>
      <c r="S90" s="338">
        <v>80.294161788983942</v>
      </c>
    </row>
    <row r="91" spans="1:19" customFormat="1" ht="19.5" customHeight="1">
      <c r="A91" s="1419" t="s">
        <v>68</v>
      </c>
      <c r="B91" s="1420"/>
      <c r="C91" s="303">
        <v>229733</v>
      </c>
      <c r="D91" s="304">
        <v>93.173065603820859</v>
      </c>
      <c r="E91" s="304"/>
      <c r="F91" s="303">
        <v>42581</v>
      </c>
      <c r="G91" s="303">
        <v>32976</v>
      </c>
      <c r="H91" s="303">
        <v>9605</v>
      </c>
      <c r="I91" s="303"/>
      <c r="J91" s="336">
        <v>74606</v>
      </c>
      <c r="K91" s="336">
        <v>66330</v>
      </c>
      <c r="L91" s="336">
        <v>8276</v>
      </c>
      <c r="M91" s="98">
        <v>-32025</v>
      </c>
      <c r="N91" s="98">
        <v>-33354</v>
      </c>
      <c r="O91" s="98">
        <v>1329</v>
      </c>
      <c r="P91" s="336">
        <v>197708</v>
      </c>
      <c r="Q91" s="303">
        <v>8004.3724696356276</v>
      </c>
      <c r="R91" s="337">
        <v>86.059904323714917</v>
      </c>
      <c r="S91" s="338">
        <v>87.849650349650361</v>
      </c>
    </row>
    <row r="92" spans="1:19" customFormat="1" ht="19.5" customHeight="1">
      <c r="A92" s="1419" t="s">
        <v>69</v>
      </c>
      <c r="B92" s="1420"/>
      <c r="C92" s="303">
        <v>101692</v>
      </c>
      <c r="D92" s="304">
        <v>87.278084714548797</v>
      </c>
      <c r="E92" s="304"/>
      <c r="F92" s="303">
        <v>14751</v>
      </c>
      <c r="G92" s="303">
        <v>11563</v>
      </c>
      <c r="H92" s="303">
        <v>3188</v>
      </c>
      <c r="I92" s="303"/>
      <c r="J92" s="336">
        <v>31465</v>
      </c>
      <c r="K92" s="336">
        <v>27257</v>
      </c>
      <c r="L92" s="336">
        <v>4208</v>
      </c>
      <c r="M92" s="98">
        <v>-16714</v>
      </c>
      <c r="N92" s="98">
        <v>-15694</v>
      </c>
      <c r="O92" s="98">
        <v>-1020</v>
      </c>
      <c r="P92" s="336">
        <v>84978</v>
      </c>
      <c r="Q92" s="303">
        <v>775.13454346438027</v>
      </c>
      <c r="R92" s="337">
        <v>83.564095504071105</v>
      </c>
      <c r="S92" s="338">
        <v>73.435108271935007</v>
      </c>
    </row>
    <row r="93" spans="1:19" customFormat="1" ht="19.5" customHeight="1">
      <c r="A93" s="754"/>
      <c r="B93" s="755"/>
      <c r="C93" s="303"/>
      <c r="D93" s="304"/>
      <c r="E93" s="304"/>
      <c r="F93" s="303"/>
      <c r="G93" s="303"/>
      <c r="H93" s="303"/>
      <c r="I93" s="303"/>
      <c r="J93" s="336"/>
      <c r="K93" s="336"/>
      <c r="L93" s="336"/>
      <c r="M93" s="98"/>
      <c r="N93" s="98"/>
      <c r="O93" s="98"/>
      <c r="P93" s="336"/>
      <c r="Q93" s="303"/>
      <c r="R93" s="337"/>
      <c r="S93" s="338"/>
    </row>
    <row r="94" spans="1:19" customFormat="1" ht="19.5" customHeight="1">
      <c r="A94" s="1419" t="s">
        <v>70</v>
      </c>
      <c r="B94" s="1420"/>
      <c r="C94" s="303">
        <v>117641</v>
      </c>
      <c r="D94" s="304">
        <v>92.519556181062413</v>
      </c>
      <c r="E94" s="304"/>
      <c r="F94" s="303">
        <v>25241</v>
      </c>
      <c r="G94" s="303">
        <v>19876</v>
      </c>
      <c r="H94" s="303">
        <v>5365</v>
      </c>
      <c r="I94" s="303"/>
      <c r="J94" s="336">
        <v>37921</v>
      </c>
      <c r="K94" s="336">
        <v>33149</v>
      </c>
      <c r="L94" s="336">
        <v>4772</v>
      </c>
      <c r="M94" s="98">
        <v>-12680</v>
      </c>
      <c r="N94" s="98">
        <v>-13273</v>
      </c>
      <c r="O94" s="98">
        <v>593</v>
      </c>
      <c r="P94" s="336">
        <v>104961</v>
      </c>
      <c r="Q94" s="303">
        <v>6300.1800720288111</v>
      </c>
      <c r="R94" s="337">
        <v>89.221444904412579</v>
      </c>
      <c r="S94" s="338">
        <v>90.053778043348359</v>
      </c>
    </row>
    <row r="95" spans="1:19" customFormat="1" ht="19.5" customHeight="1">
      <c r="A95" s="1419" t="s">
        <v>71</v>
      </c>
      <c r="B95" s="1420"/>
      <c r="C95" s="303">
        <v>119367</v>
      </c>
      <c r="D95" s="304">
        <v>94.320179722602077</v>
      </c>
      <c r="E95" s="304"/>
      <c r="F95" s="303">
        <v>35658</v>
      </c>
      <c r="G95" s="303">
        <v>27864</v>
      </c>
      <c r="H95" s="303">
        <v>7794</v>
      </c>
      <c r="I95" s="303"/>
      <c r="J95" s="336">
        <v>40340</v>
      </c>
      <c r="K95" s="336">
        <v>35423</v>
      </c>
      <c r="L95" s="336">
        <v>4917</v>
      </c>
      <c r="M95" s="98">
        <v>-4682</v>
      </c>
      <c r="N95" s="98">
        <v>-7559</v>
      </c>
      <c r="O95" s="98">
        <v>2877</v>
      </c>
      <c r="P95" s="336">
        <v>114685</v>
      </c>
      <c r="Q95" s="303">
        <v>6277.2304324028464</v>
      </c>
      <c r="R95" s="337">
        <v>96.077642899628884</v>
      </c>
      <c r="S95" s="338">
        <v>100.41416189011602</v>
      </c>
    </row>
    <row r="96" spans="1:19" customFormat="1" ht="19.5" customHeight="1">
      <c r="A96" s="1419" t="s">
        <v>72</v>
      </c>
      <c r="B96" s="1420"/>
      <c r="C96" s="303">
        <v>184495</v>
      </c>
      <c r="D96" s="304">
        <v>92.696148061497325</v>
      </c>
      <c r="E96" s="304"/>
      <c r="F96" s="303">
        <v>34895</v>
      </c>
      <c r="G96" s="303">
        <v>30888</v>
      </c>
      <c r="H96" s="303">
        <v>4007</v>
      </c>
      <c r="I96" s="303"/>
      <c r="J96" s="336">
        <v>61846</v>
      </c>
      <c r="K96" s="336">
        <v>52555</v>
      </c>
      <c r="L96" s="336">
        <v>9291</v>
      </c>
      <c r="M96" s="98">
        <v>-26951</v>
      </c>
      <c r="N96" s="98">
        <v>-21667</v>
      </c>
      <c r="O96" s="98">
        <v>-5284</v>
      </c>
      <c r="P96" s="336">
        <v>157544</v>
      </c>
      <c r="Q96" s="303">
        <v>1853.8950341256766</v>
      </c>
      <c r="R96" s="337">
        <v>85.392016043795223</v>
      </c>
      <c r="S96" s="338">
        <v>80.949865043358415</v>
      </c>
    </row>
    <row r="97" spans="1:19" customFormat="1" ht="19.5" customHeight="1">
      <c r="A97" s="1419" t="s">
        <v>73</v>
      </c>
      <c r="B97" s="1420"/>
      <c r="C97" s="303">
        <v>136868</v>
      </c>
      <c r="D97" s="304">
        <v>90.4223941232122</v>
      </c>
      <c r="E97" s="304"/>
      <c r="F97" s="303">
        <v>28421</v>
      </c>
      <c r="G97" s="303">
        <v>24028</v>
      </c>
      <c r="H97" s="303">
        <v>4393</v>
      </c>
      <c r="I97" s="303"/>
      <c r="J97" s="336">
        <v>47705</v>
      </c>
      <c r="K97" s="336">
        <v>40196</v>
      </c>
      <c r="L97" s="336">
        <v>7509</v>
      </c>
      <c r="M97" s="98">
        <v>-19284</v>
      </c>
      <c r="N97" s="98">
        <v>-16168</v>
      </c>
      <c r="O97" s="98">
        <v>-3116</v>
      </c>
      <c r="P97" s="336">
        <v>117584</v>
      </c>
      <c r="Q97" s="303">
        <v>2454.7807933194154</v>
      </c>
      <c r="R97" s="337">
        <v>85.910512318438208</v>
      </c>
      <c r="S97" s="338">
        <v>74.664289958407608</v>
      </c>
    </row>
    <row r="98" spans="1:19" customFormat="1" ht="19.5" customHeight="1">
      <c r="A98" s="1419" t="s">
        <v>74</v>
      </c>
      <c r="B98" s="1420"/>
      <c r="C98" s="303">
        <v>68775</v>
      </c>
      <c r="D98" s="304">
        <v>92.001675041876055</v>
      </c>
      <c r="E98" s="304"/>
      <c r="F98" s="303">
        <v>19819</v>
      </c>
      <c r="G98" s="303">
        <v>15110</v>
      </c>
      <c r="H98" s="303">
        <v>4709</v>
      </c>
      <c r="I98" s="303"/>
      <c r="J98" s="336">
        <v>24308</v>
      </c>
      <c r="K98" s="336">
        <v>21301</v>
      </c>
      <c r="L98" s="336">
        <v>3007</v>
      </c>
      <c r="M98" s="98">
        <v>-4489</v>
      </c>
      <c r="N98" s="98">
        <v>-6191</v>
      </c>
      <c r="O98" s="98">
        <v>1702</v>
      </c>
      <c r="P98" s="336">
        <v>64286</v>
      </c>
      <c r="Q98" s="303">
        <v>2537.9392025266484</v>
      </c>
      <c r="R98" s="337">
        <v>93.472918938567801</v>
      </c>
      <c r="S98" s="338">
        <v>91.864143735450369</v>
      </c>
    </row>
    <row r="99" spans="1:19" customFormat="1" ht="19.5" customHeight="1">
      <c r="A99" s="754"/>
      <c r="B99" s="755"/>
      <c r="C99" s="303"/>
      <c r="D99" s="304"/>
      <c r="E99" s="304"/>
      <c r="F99" s="303"/>
      <c r="G99" s="303"/>
      <c r="H99" s="303"/>
      <c r="I99" s="303"/>
      <c r="J99" s="336"/>
      <c r="K99" s="336"/>
      <c r="L99" s="336"/>
      <c r="M99" s="98"/>
      <c r="N99" s="98"/>
      <c r="O99" s="98"/>
      <c r="P99" s="336"/>
      <c r="Q99" s="303"/>
      <c r="R99" s="337"/>
      <c r="S99" s="338"/>
    </row>
    <row r="100" spans="1:19" customFormat="1" ht="19.5" customHeight="1">
      <c r="A100" s="1419" t="s">
        <v>75</v>
      </c>
      <c r="B100" s="1420"/>
      <c r="C100" s="303">
        <v>108736</v>
      </c>
      <c r="D100" s="304">
        <v>88.444074728778901</v>
      </c>
      <c r="E100" s="304"/>
      <c r="F100" s="303">
        <v>21715</v>
      </c>
      <c r="G100" s="303">
        <v>18685</v>
      </c>
      <c r="H100" s="303">
        <v>3030</v>
      </c>
      <c r="I100" s="303"/>
      <c r="J100" s="336">
        <v>37556</v>
      </c>
      <c r="K100" s="336">
        <v>32539</v>
      </c>
      <c r="L100" s="336">
        <v>5017</v>
      </c>
      <c r="M100" s="98">
        <v>-15841</v>
      </c>
      <c r="N100" s="98">
        <v>-13854</v>
      </c>
      <c r="O100" s="98">
        <v>-1987</v>
      </c>
      <c r="P100" s="336">
        <v>92895</v>
      </c>
      <c r="Q100" s="303">
        <v>3512.0982986767485</v>
      </c>
      <c r="R100" s="337">
        <v>85.43168775750442</v>
      </c>
      <c r="S100" s="338">
        <v>78.613316925916664</v>
      </c>
    </row>
    <row r="101" spans="1:19" customFormat="1" ht="19.5" customHeight="1">
      <c r="A101" s="1419" t="s">
        <v>76</v>
      </c>
      <c r="B101" s="1420"/>
      <c r="C101" s="303">
        <v>119764</v>
      </c>
      <c r="D101" s="304">
        <v>96.360178384050371</v>
      </c>
      <c r="E101" s="304"/>
      <c r="F101" s="303">
        <v>49477</v>
      </c>
      <c r="G101" s="303">
        <v>48545</v>
      </c>
      <c r="H101" s="303">
        <v>932</v>
      </c>
      <c r="I101" s="303"/>
      <c r="J101" s="336">
        <v>39380</v>
      </c>
      <c r="K101" s="336">
        <v>34535</v>
      </c>
      <c r="L101" s="336">
        <v>4845</v>
      </c>
      <c r="M101" s="98">
        <v>10097</v>
      </c>
      <c r="N101" s="98">
        <v>14010</v>
      </c>
      <c r="O101" s="98">
        <v>-3913</v>
      </c>
      <c r="P101" s="336">
        <v>129861</v>
      </c>
      <c r="Q101" s="303">
        <v>10557.804878048781</v>
      </c>
      <c r="R101" s="337">
        <v>108.4307471360342</v>
      </c>
      <c r="S101" s="338">
        <v>113.99545184892229</v>
      </c>
    </row>
    <row r="102" spans="1:19" customFormat="1" ht="19.5" customHeight="1">
      <c r="A102" s="1419" t="s">
        <v>77</v>
      </c>
      <c r="B102" s="1420"/>
      <c r="C102" s="303">
        <v>87456</v>
      </c>
      <c r="D102" s="304">
        <v>97.462181079250399</v>
      </c>
      <c r="E102" s="304"/>
      <c r="F102" s="303">
        <v>40515</v>
      </c>
      <c r="G102" s="303">
        <v>37131</v>
      </c>
      <c r="H102" s="303">
        <v>3384</v>
      </c>
      <c r="I102" s="303"/>
      <c r="J102" s="336">
        <v>30622</v>
      </c>
      <c r="K102" s="336">
        <v>27333</v>
      </c>
      <c r="L102" s="336">
        <v>3289</v>
      </c>
      <c r="M102" s="98">
        <v>9893</v>
      </c>
      <c r="N102" s="98">
        <v>9798</v>
      </c>
      <c r="O102" s="98">
        <v>95</v>
      </c>
      <c r="P102" s="336">
        <v>97349</v>
      </c>
      <c r="Q102" s="303">
        <v>6546.6711499663752</v>
      </c>
      <c r="R102" s="337">
        <v>111.3119740212221</v>
      </c>
      <c r="S102" s="338">
        <v>123.20585133214107</v>
      </c>
    </row>
    <row r="103" spans="1:19" customFormat="1" ht="19.5" customHeight="1">
      <c r="A103" s="1419" t="s">
        <v>78</v>
      </c>
      <c r="B103" s="1420"/>
      <c r="C103" s="303">
        <v>55635</v>
      </c>
      <c r="D103" s="304">
        <v>89.887026860985017</v>
      </c>
      <c r="E103" s="304"/>
      <c r="F103" s="303">
        <v>17640</v>
      </c>
      <c r="G103" s="303">
        <v>13456</v>
      </c>
      <c r="H103" s="303">
        <v>4184</v>
      </c>
      <c r="I103" s="303"/>
      <c r="J103" s="336">
        <v>21250</v>
      </c>
      <c r="K103" s="336">
        <v>18599</v>
      </c>
      <c r="L103" s="336">
        <v>2651</v>
      </c>
      <c r="M103" s="98">
        <v>-3610</v>
      </c>
      <c r="N103" s="98">
        <v>-5143</v>
      </c>
      <c r="O103" s="98">
        <v>1533</v>
      </c>
      <c r="P103" s="336">
        <v>52025</v>
      </c>
      <c r="Q103" s="303">
        <v>4603.9823008849553</v>
      </c>
      <c r="R103" s="337">
        <v>93.511278871214159</v>
      </c>
      <c r="S103" s="338">
        <v>92.942441774217471</v>
      </c>
    </row>
    <row r="104" spans="1:19" customFormat="1" ht="19.5" customHeight="1">
      <c r="A104" s="1419" t="s">
        <v>79</v>
      </c>
      <c r="B104" s="1420"/>
      <c r="C104" s="303">
        <v>63688</v>
      </c>
      <c r="D104" s="304">
        <v>88.777899635415125</v>
      </c>
      <c r="E104" s="304"/>
      <c r="F104" s="303">
        <v>15004</v>
      </c>
      <c r="G104" s="303">
        <v>12651</v>
      </c>
      <c r="H104" s="303">
        <v>2353</v>
      </c>
      <c r="I104" s="303"/>
      <c r="J104" s="336">
        <v>23957</v>
      </c>
      <c r="K104" s="336">
        <v>20948</v>
      </c>
      <c r="L104" s="336">
        <v>3009</v>
      </c>
      <c r="M104" s="98">
        <v>-8953</v>
      </c>
      <c r="N104" s="98">
        <v>-8297</v>
      </c>
      <c r="O104" s="98">
        <v>-656</v>
      </c>
      <c r="P104" s="336">
        <v>54735</v>
      </c>
      <c r="Q104" s="303">
        <v>6156.9178852643417</v>
      </c>
      <c r="R104" s="337">
        <v>85.942406732822505</v>
      </c>
      <c r="S104" s="338">
        <v>79.065659044067132</v>
      </c>
    </row>
    <row r="105" spans="1:19" customFormat="1" ht="19.5" customHeight="1">
      <c r="A105" s="754"/>
      <c r="B105" s="755"/>
      <c r="C105" s="303"/>
      <c r="D105" s="304"/>
      <c r="E105" s="304"/>
      <c r="F105" s="303"/>
      <c r="G105" s="303"/>
      <c r="H105" s="303"/>
      <c r="I105" s="303"/>
      <c r="J105" s="336"/>
      <c r="K105" s="336"/>
      <c r="L105" s="336"/>
      <c r="M105" s="98"/>
      <c r="N105" s="98"/>
      <c r="O105" s="98"/>
      <c r="P105" s="336"/>
      <c r="Q105" s="303"/>
      <c r="R105" s="337"/>
      <c r="S105" s="338"/>
    </row>
    <row r="106" spans="1:19" customFormat="1" ht="19.5" customHeight="1">
      <c r="A106" s="1419" t="s">
        <v>80</v>
      </c>
      <c r="B106" s="1420"/>
      <c r="C106" s="303">
        <v>493940</v>
      </c>
      <c r="D106" s="304">
        <v>94.73136423130903</v>
      </c>
      <c r="E106" s="304"/>
      <c r="F106" s="303">
        <v>134468</v>
      </c>
      <c r="G106" s="303">
        <v>111616</v>
      </c>
      <c r="H106" s="303">
        <v>22852</v>
      </c>
      <c r="I106" s="303"/>
      <c r="J106" s="336">
        <v>121141</v>
      </c>
      <c r="K106" s="336">
        <v>106428</v>
      </c>
      <c r="L106" s="336">
        <v>14713</v>
      </c>
      <c r="M106" s="98">
        <v>13327</v>
      </c>
      <c r="N106" s="98">
        <v>5188</v>
      </c>
      <c r="O106" s="98">
        <v>8139</v>
      </c>
      <c r="P106" s="336">
        <v>507267</v>
      </c>
      <c r="Q106" s="303">
        <v>8210.8611201035928</v>
      </c>
      <c r="R106" s="337">
        <v>102.69810098392517</v>
      </c>
      <c r="S106" s="338">
        <v>103.48632906517763</v>
      </c>
    </row>
    <row r="107" spans="1:19" customFormat="1" ht="19.5" customHeight="1">
      <c r="A107" s="1419" t="s">
        <v>81</v>
      </c>
      <c r="B107" s="1420"/>
      <c r="C107" s="303">
        <v>60102</v>
      </c>
      <c r="D107" s="304">
        <v>91.505225592658675</v>
      </c>
      <c r="E107" s="304"/>
      <c r="F107" s="303">
        <v>14640</v>
      </c>
      <c r="G107" s="303">
        <v>13904</v>
      </c>
      <c r="H107" s="303">
        <v>736</v>
      </c>
      <c r="I107" s="303"/>
      <c r="J107" s="336">
        <v>18028</v>
      </c>
      <c r="K107" s="336">
        <v>15470</v>
      </c>
      <c r="L107" s="336">
        <v>2558</v>
      </c>
      <c r="M107" s="98">
        <v>-3388</v>
      </c>
      <c r="N107" s="98">
        <v>-1566</v>
      </c>
      <c r="O107" s="98">
        <v>-1822</v>
      </c>
      <c r="P107" s="336">
        <v>56714</v>
      </c>
      <c r="Q107" s="303">
        <v>1157.9011841567988</v>
      </c>
      <c r="R107" s="337">
        <v>94.36291637549499</v>
      </c>
      <c r="S107" s="338">
        <v>86.546937701467002</v>
      </c>
    </row>
    <row r="108" spans="1:19" customFormat="1" ht="19.5" customHeight="1">
      <c r="A108" s="1419" t="s">
        <v>82</v>
      </c>
      <c r="B108" s="1420"/>
      <c r="C108" s="303">
        <v>55177</v>
      </c>
      <c r="D108" s="304">
        <v>94.059719340203287</v>
      </c>
      <c r="E108" s="304"/>
      <c r="F108" s="303">
        <v>13327</v>
      </c>
      <c r="G108" s="303">
        <v>9883</v>
      </c>
      <c r="H108" s="303">
        <v>3444</v>
      </c>
      <c r="I108" s="303"/>
      <c r="J108" s="336">
        <v>21825</v>
      </c>
      <c r="K108" s="336">
        <v>18904</v>
      </c>
      <c r="L108" s="336">
        <v>2921</v>
      </c>
      <c r="M108" s="98">
        <v>-8498</v>
      </c>
      <c r="N108" s="98">
        <v>-9021</v>
      </c>
      <c r="O108" s="98">
        <v>523</v>
      </c>
      <c r="P108" s="336">
        <v>46679</v>
      </c>
      <c r="Q108" s="303">
        <v>2497.5387907972176</v>
      </c>
      <c r="R108" s="337">
        <v>84.598655236783443</v>
      </c>
      <c r="S108" s="338">
        <v>81.510285025469528</v>
      </c>
    </row>
    <row r="109" spans="1:19" customFormat="1" ht="19.5" customHeight="1">
      <c r="A109" s="1419" t="s">
        <v>83</v>
      </c>
      <c r="B109" s="1420"/>
      <c r="C109" s="303">
        <v>75033</v>
      </c>
      <c r="D109" s="304">
        <v>91.274089935760173</v>
      </c>
      <c r="E109" s="304"/>
      <c r="F109" s="303">
        <v>12016</v>
      </c>
      <c r="G109" s="303">
        <v>9698</v>
      </c>
      <c r="H109" s="303">
        <v>2318</v>
      </c>
      <c r="I109" s="303"/>
      <c r="J109" s="336">
        <v>28617</v>
      </c>
      <c r="K109" s="336">
        <v>24709</v>
      </c>
      <c r="L109" s="336">
        <v>3908</v>
      </c>
      <c r="M109" s="98">
        <v>-16601</v>
      </c>
      <c r="N109" s="98">
        <v>-15011</v>
      </c>
      <c r="O109" s="98">
        <v>-1590</v>
      </c>
      <c r="P109" s="336">
        <v>58432</v>
      </c>
      <c r="Q109" s="303">
        <v>2286.9667318982388</v>
      </c>
      <c r="R109" s="337">
        <v>77.875068303279889</v>
      </c>
      <c r="S109" s="338">
        <v>78.429217051422981</v>
      </c>
    </row>
    <row r="110" spans="1:19" customFormat="1" ht="19.5" customHeight="1">
      <c r="A110" s="1419" t="s">
        <v>84</v>
      </c>
      <c r="B110" s="1420"/>
      <c r="C110" s="303">
        <v>58435</v>
      </c>
      <c r="D110" s="304">
        <v>88.342035711983499</v>
      </c>
      <c r="E110" s="304"/>
      <c r="F110" s="303">
        <v>14091</v>
      </c>
      <c r="G110" s="303">
        <v>12360</v>
      </c>
      <c r="H110" s="303">
        <v>1731</v>
      </c>
      <c r="I110" s="303"/>
      <c r="J110" s="336">
        <v>21154</v>
      </c>
      <c r="K110" s="336">
        <v>18402</v>
      </c>
      <c r="L110" s="336">
        <v>2752</v>
      </c>
      <c r="M110" s="98">
        <v>-7063</v>
      </c>
      <c r="N110" s="98">
        <v>-6042</v>
      </c>
      <c r="O110" s="98">
        <v>-1021</v>
      </c>
      <c r="P110" s="336">
        <v>51372</v>
      </c>
      <c r="Q110" s="303">
        <v>4309.7315436241615</v>
      </c>
      <c r="R110" s="337">
        <v>87.9130657996064</v>
      </c>
      <c r="S110" s="338">
        <v>71.217171043860816</v>
      </c>
    </row>
    <row r="111" spans="1:19" customFormat="1" ht="19.5" customHeight="1">
      <c r="A111" s="1419" t="s">
        <v>85</v>
      </c>
      <c r="B111" s="1420"/>
      <c r="C111" s="303">
        <v>51254</v>
      </c>
      <c r="D111" s="304">
        <v>89.801510887275953</v>
      </c>
      <c r="E111" s="304"/>
      <c r="F111" s="303">
        <v>5602</v>
      </c>
      <c r="G111" s="303">
        <v>5209</v>
      </c>
      <c r="H111" s="303">
        <v>393</v>
      </c>
      <c r="I111" s="303"/>
      <c r="J111" s="336">
        <v>17133</v>
      </c>
      <c r="K111" s="336">
        <v>14740</v>
      </c>
      <c r="L111" s="336">
        <v>2393</v>
      </c>
      <c r="M111" s="98">
        <v>-11531</v>
      </c>
      <c r="N111" s="98">
        <v>-9531</v>
      </c>
      <c r="O111" s="98">
        <v>-2000</v>
      </c>
      <c r="P111" s="336">
        <v>39723</v>
      </c>
      <c r="Q111" s="303">
        <v>1098.2305778269283</v>
      </c>
      <c r="R111" s="337">
        <v>77.502243727318842</v>
      </c>
      <c r="S111" s="338">
        <v>73.356899711966477</v>
      </c>
    </row>
    <row r="112" spans="1:19" customFormat="1" ht="18" customHeight="1">
      <c r="A112" s="754"/>
      <c r="B112" s="755"/>
      <c r="C112" s="303"/>
      <c r="D112" s="304"/>
      <c r="E112" s="304"/>
      <c r="F112" s="303"/>
      <c r="G112" s="303"/>
      <c r="H112" s="303"/>
      <c r="I112" s="303"/>
      <c r="J112" s="303"/>
      <c r="K112" s="303"/>
      <c r="L112" s="303"/>
      <c r="M112" s="98"/>
      <c r="N112" s="98"/>
      <c r="O112" s="98"/>
      <c r="P112" s="336"/>
      <c r="Q112" s="303"/>
      <c r="R112" s="337"/>
      <c r="S112" s="304"/>
    </row>
    <row r="113" spans="1:19" customFormat="1" ht="19.5" customHeight="1">
      <c r="A113" s="1419" t="s">
        <v>86</v>
      </c>
      <c r="B113" s="1420"/>
      <c r="C113" s="303">
        <v>30927</v>
      </c>
      <c r="D113" s="304">
        <v>89.468847638301781</v>
      </c>
      <c r="E113" s="304"/>
      <c r="F113" s="303">
        <v>6347</v>
      </c>
      <c r="G113" s="303">
        <v>5358</v>
      </c>
      <c r="H113" s="303">
        <v>989</v>
      </c>
      <c r="I113" s="303"/>
      <c r="J113" s="336">
        <v>12552</v>
      </c>
      <c r="K113" s="336">
        <v>11164</v>
      </c>
      <c r="L113" s="336">
        <v>1388</v>
      </c>
      <c r="M113" s="98">
        <v>-6205</v>
      </c>
      <c r="N113" s="98">
        <v>-5806</v>
      </c>
      <c r="O113" s="98">
        <v>-399</v>
      </c>
      <c r="P113" s="336">
        <v>24722</v>
      </c>
      <c r="Q113" s="303">
        <v>1470.6722189173113</v>
      </c>
      <c r="R113" s="337">
        <v>79.936624955540466</v>
      </c>
      <c r="S113" s="338">
        <v>79.093016516951607</v>
      </c>
    </row>
    <row r="114" spans="1:19" customFormat="1" ht="19.5" customHeight="1">
      <c r="A114" s="1419" t="s">
        <v>87</v>
      </c>
      <c r="B114" s="1420"/>
      <c r="C114" s="303">
        <v>18279</v>
      </c>
      <c r="D114" s="304">
        <v>90.346766635426434</v>
      </c>
      <c r="E114" s="304"/>
      <c r="F114" s="303">
        <v>1250</v>
      </c>
      <c r="G114" s="303">
        <v>1250</v>
      </c>
      <c r="H114" s="303" t="s">
        <v>208</v>
      </c>
      <c r="I114" s="303"/>
      <c r="J114" s="336">
        <v>6283</v>
      </c>
      <c r="K114" s="336">
        <v>5587</v>
      </c>
      <c r="L114" s="336">
        <v>696</v>
      </c>
      <c r="M114" s="98">
        <v>-5033</v>
      </c>
      <c r="N114" s="98">
        <v>-4337</v>
      </c>
      <c r="O114" s="98">
        <v>-696</v>
      </c>
      <c r="P114" s="336">
        <v>13246</v>
      </c>
      <c r="Q114" s="303">
        <v>385.73092603377984</v>
      </c>
      <c r="R114" s="337">
        <v>72.465670988566117</v>
      </c>
      <c r="S114" s="338">
        <v>73.991856035728347</v>
      </c>
    </row>
    <row r="115" spans="1:19" customFormat="1" ht="19.5" customHeight="1">
      <c r="A115" s="1419" t="s">
        <v>88</v>
      </c>
      <c r="B115" s="1420"/>
      <c r="C115" s="303">
        <v>9079</v>
      </c>
      <c r="D115" s="304">
        <v>92.433234421364986</v>
      </c>
      <c r="E115" s="304"/>
      <c r="F115" s="303">
        <v>1808</v>
      </c>
      <c r="G115" s="303">
        <v>1790</v>
      </c>
      <c r="H115" s="303">
        <v>18</v>
      </c>
      <c r="I115" s="303"/>
      <c r="J115" s="336">
        <v>2393</v>
      </c>
      <c r="K115" s="336">
        <v>2179</v>
      </c>
      <c r="L115" s="336">
        <v>214</v>
      </c>
      <c r="M115" s="98">
        <v>-585</v>
      </c>
      <c r="N115" s="98">
        <v>-389</v>
      </c>
      <c r="O115" s="98">
        <v>-196</v>
      </c>
      <c r="P115" s="336">
        <v>8494</v>
      </c>
      <c r="Q115" s="303">
        <v>86.015189873417725</v>
      </c>
      <c r="R115" s="337">
        <v>93.556559092411064</v>
      </c>
      <c r="S115" s="338">
        <v>87.961938481965035</v>
      </c>
    </row>
    <row r="116" spans="1:19" customFormat="1" ht="19.5" customHeight="1">
      <c r="A116" s="1419" t="s">
        <v>89</v>
      </c>
      <c r="B116" s="1420"/>
      <c r="C116" s="303">
        <v>16567</v>
      </c>
      <c r="D116" s="304">
        <v>92.594745408044645</v>
      </c>
      <c r="E116" s="304"/>
      <c r="F116" s="303">
        <v>5047</v>
      </c>
      <c r="G116" s="303">
        <v>5042</v>
      </c>
      <c r="H116" s="303">
        <v>5</v>
      </c>
      <c r="I116" s="303"/>
      <c r="J116" s="336">
        <v>6433</v>
      </c>
      <c r="K116" s="336">
        <v>5520</v>
      </c>
      <c r="L116" s="336">
        <v>913</v>
      </c>
      <c r="M116" s="98">
        <v>-1386</v>
      </c>
      <c r="N116" s="98">
        <v>-478</v>
      </c>
      <c r="O116" s="98">
        <v>-908</v>
      </c>
      <c r="P116" s="336">
        <v>15181</v>
      </c>
      <c r="Q116" s="303">
        <v>3823.9294710327454</v>
      </c>
      <c r="R116" s="337">
        <v>91.633971147461821</v>
      </c>
      <c r="S116" s="338">
        <v>97.978612415232135</v>
      </c>
    </row>
    <row r="117" spans="1:19" customFormat="1" ht="19.5" customHeight="1">
      <c r="A117" s="1419" t="s">
        <v>90</v>
      </c>
      <c r="B117" s="1420"/>
      <c r="C117" s="303">
        <v>43763</v>
      </c>
      <c r="D117" s="304">
        <v>94.909366231683961</v>
      </c>
      <c r="E117" s="304"/>
      <c r="F117" s="303">
        <v>8169</v>
      </c>
      <c r="G117" s="303">
        <v>5737</v>
      </c>
      <c r="H117" s="303">
        <v>2432</v>
      </c>
      <c r="I117" s="303"/>
      <c r="J117" s="336">
        <v>16346</v>
      </c>
      <c r="K117" s="336">
        <v>14206</v>
      </c>
      <c r="L117" s="336">
        <v>2140</v>
      </c>
      <c r="M117" s="98">
        <v>-8177</v>
      </c>
      <c r="N117" s="98">
        <v>-8469</v>
      </c>
      <c r="O117" s="98">
        <v>292</v>
      </c>
      <c r="P117" s="336">
        <v>35586</v>
      </c>
      <c r="Q117" s="303">
        <v>2064.1531322505803</v>
      </c>
      <c r="R117" s="337">
        <v>81.315266320864652</v>
      </c>
      <c r="S117" s="338">
        <v>85.643486879858102</v>
      </c>
    </row>
    <row r="118" spans="1:19" customFormat="1" ht="18" customHeight="1">
      <c r="A118" s="754"/>
      <c r="B118" s="755"/>
      <c r="C118" s="303"/>
      <c r="D118" s="304"/>
      <c r="E118" s="304"/>
      <c r="F118" s="303"/>
      <c r="G118" s="303"/>
      <c r="H118" s="303"/>
      <c r="I118" s="303"/>
      <c r="J118" s="303"/>
      <c r="K118" s="303"/>
      <c r="L118" s="303"/>
      <c r="M118" s="98"/>
      <c r="N118" s="98"/>
      <c r="O118" s="98"/>
      <c r="P118" s="336"/>
      <c r="Q118" s="339"/>
      <c r="R118" s="337"/>
      <c r="S118" s="304"/>
    </row>
    <row r="119" spans="1:19" customFormat="1" ht="19.5" customHeight="1">
      <c r="A119" s="1419" t="s">
        <v>92</v>
      </c>
      <c r="B119" s="1420"/>
      <c r="C119" s="303">
        <v>8434</v>
      </c>
      <c r="D119" s="304">
        <v>98.074213245655244</v>
      </c>
      <c r="E119" s="304"/>
      <c r="F119" s="303">
        <v>4392</v>
      </c>
      <c r="G119" s="303">
        <v>4384</v>
      </c>
      <c r="H119" s="303">
        <v>8</v>
      </c>
      <c r="I119" s="303"/>
      <c r="J119" s="336">
        <v>3237</v>
      </c>
      <c r="K119" s="336">
        <v>2808</v>
      </c>
      <c r="L119" s="336">
        <v>429</v>
      </c>
      <c r="M119" s="98">
        <v>1155</v>
      </c>
      <c r="N119" s="98">
        <v>1576</v>
      </c>
      <c r="O119" s="98">
        <v>-421</v>
      </c>
      <c r="P119" s="336">
        <v>9589</v>
      </c>
      <c r="Q119" s="303">
        <v>1706.2277580071175</v>
      </c>
      <c r="R119" s="337">
        <v>113.69456959924116</v>
      </c>
      <c r="S119" s="338">
        <v>106.52595304759853</v>
      </c>
    </row>
    <row r="120" spans="1:19" customFormat="1" ht="19.5" customHeight="1">
      <c r="A120" s="1419" t="s">
        <v>110</v>
      </c>
      <c r="B120" s="1420"/>
      <c r="C120" s="303">
        <v>14741</v>
      </c>
      <c r="D120" s="304">
        <v>86.006309148264975</v>
      </c>
      <c r="E120" s="304"/>
      <c r="F120" s="303">
        <v>1997</v>
      </c>
      <c r="G120" s="303">
        <v>1782</v>
      </c>
      <c r="H120" s="303">
        <v>215</v>
      </c>
      <c r="I120" s="303"/>
      <c r="J120" s="336">
        <v>4504</v>
      </c>
      <c r="K120" s="336">
        <v>3880</v>
      </c>
      <c r="L120" s="336">
        <v>624</v>
      </c>
      <c r="M120" s="98">
        <v>-2507</v>
      </c>
      <c r="N120" s="98">
        <v>-2098</v>
      </c>
      <c r="O120" s="98">
        <v>-409</v>
      </c>
      <c r="P120" s="336">
        <v>12234</v>
      </c>
      <c r="Q120" s="303">
        <v>248.75965839772266</v>
      </c>
      <c r="R120" s="337">
        <v>82.993012685706532</v>
      </c>
      <c r="S120" s="338">
        <v>74.871355060034304</v>
      </c>
    </row>
    <row r="121" spans="1:19" customFormat="1" ht="19.5" customHeight="1">
      <c r="A121" s="1419" t="s">
        <v>94</v>
      </c>
      <c r="B121" s="1420"/>
      <c r="C121" s="303">
        <v>13009</v>
      </c>
      <c r="D121" s="304">
        <v>94.803833483078776</v>
      </c>
      <c r="E121" s="304"/>
      <c r="F121" s="303">
        <v>2271</v>
      </c>
      <c r="G121" s="303">
        <v>1734</v>
      </c>
      <c r="H121" s="303">
        <v>537</v>
      </c>
      <c r="I121" s="303"/>
      <c r="J121" s="336">
        <v>5412</v>
      </c>
      <c r="K121" s="336">
        <v>4635</v>
      </c>
      <c r="L121" s="336">
        <v>777</v>
      </c>
      <c r="M121" s="98">
        <v>-3141</v>
      </c>
      <c r="N121" s="98">
        <v>-2901</v>
      </c>
      <c r="O121" s="98">
        <v>-240</v>
      </c>
      <c r="P121" s="336">
        <v>9868</v>
      </c>
      <c r="Q121" s="303">
        <v>696.40084685956242</v>
      </c>
      <c r="R121" s="337">
        <v>75.855177185025752</v>
      </c>
      <c r="S121" s="338">
        <v>86.646491393985244</v>
      </c>
    </row>
    <row r="122" spans="1:19" customFormat="1" ht="19.5" customHeight="1">
      <c r="A122" s="1419" t="s">
        <v>95</v>
      </c>
      <c r="B122" s="1420"/>
      <c r="C122" s="303">
        <v>15697</v>
      </c>
      <c r="D122" s="304">
        <v>94.366022783556218</v>
      </c>
      <c r="E122" s="304"/>
      <c r="F122" s="303">
        <v>5942</v>
      </c>
      <c r="G122" s="303">
        <v>3645</v>
      </c>
      <c r="H122" s="303">
        <v>2297</v>
      </c>
      <c r="I122" s="303"/>
      <c r="J122" s="336">
        <v>5904</v>
      </c>
      <c r="K122" s="336">
        <v>5190</v>
      </c>
      <c r="L122" s="336">
        <v>714</v>
      </c>
      <c r="M122" s="98">
        <v>38</v>
      </c>
      <c r="N122" s="98">
        <v>-1545</v>
      </c>
      <c r="O122" s="98">
        <v>1583</v>
      </c>
      <c r="P122" s="336">
        <v>15735</v>
      </c>
      <c r="Q122" s="303">
        <v>622.92161520190018</v>
      </c>
      <c r="R122" s="337">
        <v>100.24208447474039</v>
      </c>
      <c r="S122" s="338">
        <v>84.726461610706735</v>
      </c>
    </row>
    <row r="123" spans="1:19" customFormat="1" ht="19.5" customHeight="1">
      <c r="A123" s="1419" t="s">
        <v>96</v>
      </c>
      <c r="B123" s="1420"/>
      <c r="C123" s="303">
        <v>4909</v>
      </c>
      <c r="D123" s="304">
        <v>89.536679536679543</v>
      </c>
      <c r="E123" s="304"/>
      <c r="F123" s="303">
        <v>1398</v>
      </c>
      <c r="G123" s="303">
        <v>1395</v>
      </c>
      <c r="H123" s="303">
        <v>3</v>
      </c>
      <c r="I123" s="303"/>
      <c r="J123" s="336">
        <v>1662</v>
      </c>
      <c r="K123" s="336">
        <v>1468</v>
      </c>
      <c r="L123" s="336">
        <v>194</v>
      </c>
      <c r="M123" s="98">
        <v>-264</v>
      </c>
      <c r="N123" s="98">
        <v>-73</v>
      </c>
      <c r="O123" s="98">
        <v>-191</v>
      </c>
      <c r="P123" s="336">
        <v>4645</v>
      </c>
      <c r="Q123" s="303">
        <v>124.53083109919572</v>
      </c>
      <c r="R123" s="337">
        <v>94.622122631900595</v>
      </c>
      <c r="S123" s="338">
        <v>87.222893994357108</v>
      </c>
    </row>
    <row r="124" spans="1:19" customFormat="1" ht="6" customHeight="1">
      <c r="A124" s="340"/>
      <c r="B124" s="340"/>
      <c r="C124" s="341"/>
      <c r="D124" s="342"/>
      <c r="E124" s="342"/>
      <c r="F124" s="343"/>
      <c r="G124" s="343"/>
      <c r="H124" s="343"/>
      <c r="I124" s="343"/>
      <c r="J124" s="344"/>
      <c r="K124" s="344"/>
      <c r="L124" s="344"/>
      <c r="M124" s="345"/>
      <c r="N124" s="345"/>
      <c r="O124" s="345"/>
      <c r="P124" s="344"/>
      <c r="Q124" s="343"/>
      <c r="R124" s="346"/>
      <c r="S124" s="347"/>
    </row>
  </sheetData>
  <mergeCells count="98">
    <mergeCell ref="A120:B120"/>
    <mergeCell ref="A121:B121"/>
    <mergeCell ref="A122:B122"/>
    <mergeCell ref="A123:B123"/>
    <mergeCell ref="A114:B114"/>
    <mergeCell ref="A115:B115"/>
    <mergeCell ref="A116:B116"/>
    <mergeCell ref="A117:B117"/>
    <mergeCell ref="A119:B119"/>
    <mergeCell ref="A108:B108"/>
    <mergeCell ref="A109:B109"/>
    <mergeCell ref="A110:B110"/>
    <mergeCell ref="A111:B111"/>
    <mergeCell ref="A113:B113"/>
    <mergeCell ref="A102:B102"/>
    <mergeCell ref="A103:B103"/>
    <mergeCell ref="A104:B104"/>
    <mergeCell ref="A106:B106"/>
    <mergeCell ref="A107:B107"/>
    <mergeCell ref="A96:B96"/>
    <mergeCell ref="A97:B97"/>
    <mergeCell ref="A98:B98"/>
    <mergeCell ref="A100:B100"/>
    <mergeCell ref="A101:B101"/>
    <mergeCell ref="A90:B90"/>
    <mergeCell ref="A91:B91"/>
    <mergeCell ref="A92:B92"/>
    <mergeCell ref="A94:B94"/>
    <mergeCell ref="A95:B95"/>
    <mergeCell ref="A84:B84"/>
    <mergeCell ref="A85:B85"/>
    <mergeCell ref="A86:B86"/>
    <mergeCell ref="A88:B88"/>
    <mergeCell ref="A89:B89"/>
    <mergeCell ref="A79:B79"/>
    <mergeCell ref="A80:B80"/>
    <mergeCell ref="A81:B81"/>
    <mergeCell ref="A82:B82"/>
    <mergeCell ref="A83:B83"/>
    <mergeCell ref="A26:B26"/>
    <mergeCell ref="A57:B57"/>
    <mergeCell ref="A76:B76"/>
    <mergeCell ref="A77:B77"/>
    <mergeCell ref="A78:B78"/>
    <mergeCell ref="A20:B20"/>
    <mergeCell ref="A21:B21"/>
    <mergeCell ref="A22:B22"/>
    <mergeCell ref="A23:B23"/>
    <mergeCell ref="A24:B24"/>
    <mergeCell ref="A13:B13"/>
    <mergeCell ref="A15:B15"/>
    <mergeCell ref="A17:B17"/>
    <mergeCell ref="A18:B18"/>
    <mergeCell ref="A19:B19"/>
    <mergeCell ref="F69:P69"/>
    <mergeCell ref="A72:B74"/>
    <mergeCell ref="C72:D72"/>
    <mergeCell ref="E72:H72"/>
    <mergeCell ref="I72:L72"/>
    <mergeCell ref="M72:O72"/>
    <mergeCell ref="P72:S72"/>
    <mergeCell ref="C73:C74"/>
    <mergeCell ref="D73:D74"/>
    <mergeCell ref="Q73:Q74"/>
    <mergeCell ref="R73:R74"/>
    <mergeCell ref="L73:L74"/>
    <mergeCell ref="M73:M74"/>
    <mergeCell ref="N73:N74"/>
    <mergeCell ref="O73:O74"/>
    <mergeCell ref="P73:P74"/>
    <mergeCell ref="E73:F74"/>
    <mergeCell ref="S73:S74"/>
    <mergeCell ref="G73:G74"/>
    <mergeCell ref="H73:H74"/>
    <mergeCell ref="I73:J74"/>
    <mergeCell ref="K73:K74"/>
    <mergeCell ref="F2:P2"/>
    <mergeCell ref="G10:G11"/>
    <mergeCell ref="H10:H11"/>
    <mergeCell ref="I10:J11"/>
    <mergeCell ref="K10:K11"/>
    <mergeCell ref="M9:O9"/>
    <mergeCell ref="P9:S9"/>
    <mergeCell ref="S10:S11"/>
    <mergeCell ref="M10:M11"/>
    <mergeCell ref="N10:N11"/>
    <mergeCell ref="O10:O11"/>
    <mergeCell ref="P10:P11"/>
    <mergeCell ref="Q10:Q11"/>
    <mergeCell ref="R10:R11"/>
    <mergeCell ref="A9:B11"/>
    <mergeCell ref="C9:D9"/>
    <mergeCell ref="E9:H9"/>
    <mergeCell ref="I9:L9"/>
    <mergeCell ref="C10:C11"/>
    <mergeCell ref="D10:D11"/>
    <mergeCell ref="E10:F11"/>
    <mergeCell ref="L10:L11"/>
  </mergeCells>
  <phoneticPr fontId="1"/>
  <hyperlinks>
    <hyperlink ref="A67" r:id="rId1" display="  資料    総務省統計局「国勢調査」" xr:uid="{4AA8A9FF-1A60-4083-89DF-4C7474096DA2}"/>
    <hyperlink ref="E67" r:id="rId2" xr:uid="{5F0EEF2A-4321-4F5F-8E7D-6A5F60DF69F1}"/>
  </hyperlinks>
  <printOptions gridLinesSet="0"/>
  <pageMargins left="0.59055118110236227" right="0.59055118110236227" top="0.59055118110236227" bottom="0.19685039370078741" header="0.39370078740157483" footer="0"/>
  <pageSetup paperSize="9" scale="69" firstPageNumber="50" pageOrder="overThenDown" orientation="portrait" r:id="rId3"/>
  <headerFooter differentOddEven="1" scaleWithDoc="0">
    <oddHeader>&amp;L&amp;"ＭＳ ゴシック,標準"&amp;8&amp;P      第 ３ 章  人    口</oddHeader>
    <evenHeader>&amp;R&amp;"ＭＳ ゴシック,標準"&amp;8第 ３ 章  人    口      &amp;P</evenHeader>
  </headerFooter>
  <rowBreaks count="1" manualBreakCount="1">
    <brk id="67" max="16383" man="1"/>
  </rowBreaks>
  <colBreaks count="1" manualBreakCount="1">
    <brk id="11" max="127"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75"/>
  <sheetViews>
    <sheetView showGridLines="0" view="pageBreakPreview" zoomScale="80" zoomScaleNormal="75" zoomScaleSheetLayoutView="80" workbookViewId="0"/>
  </sheetViews>
  <sheetFormatPr defaultColWidth="5.88671875" defaultRowHeight="13.2"/>
  <cols>
    <col min="1" max="1" width="17" style="45" customWidth="1"/>
    <col min="2" max="2" width="1" style="45" customWidth="1"/>
    <col min="3" max="9" width="15.6640625" style="45" customWidth="1"/>
    <col min="10" max="16384" width="5.88671875" style="45"/>
  </cols>
  <sheetData>
    <row r="1" spans="1:22" ht="21.75" customHeight="1">
      <c r="A1" s="66"/>
      <c r="B1" s="66"/>
      <c r="C1" s="66"/>
      <c r="D1" s="66"/>
      <c r="E1" s="66"/>
      <c r="F1" s="66"/>
      <c r="G1" s="66"/>
      <c r="H1" s="66"/>
      <c r="I1" s="66"/>
    </row>
    <row r="2" spans="1:22" ht="21.75" customHeight="1">
      <c r="A2" s="112" t="s">
        <v>365</v>
      </c>
      <c r="B2" s="113"/>
      <c r="C2" s="750"/>
      <c r="D2" s="1137" t="s">
        <v>349</v>
      </c>
      <c r="E2" s="1137"/>
      <c r="F2" s="1137"/>
      <c r="G2" s="1137"/>
      <c r="H2" s="697"/>
      <c r="I2" s="697"/>
    </row>
    <row r="3" spans="1:22" ht="24" customHeight="1">
      <c r="A3" s="113"/>
      <c r="B3" s="113"/>
      <c r="C3" s="750"/>
      <c r="D3" s="750"/>
      <c r="E3" s="66"/>
      <c r="F3" s="697"/>
      <c r="G3" s="697"/>
      <c r="H3" s="697"/>
      <c r="I3" s="697"/>
    </row>
    <row r="4" spans="1:22" s="46" customFormat="1" ht="12" customHeight="1">
      <c r="A4" s="117" t="s">
        <v>348</v>
      </c>
      <c r="B4" s="118"/>
      <c r="C4" s="145"/>
      <c r="D4" s="145"/>
      <c r="E4" s="116"/>
      <c r="F4" s="116"/>
      <c r="G4" s="116"/>
      <c r="H4" s="116"/>
      <c r="I4" s="116"/>
    </row>
    <row r="5" spans="1:22" s="46" customFormat="1" ht="15" customHeight="1" thickBot="1">
      <c r="A5" s="698" t="s">
        <v>347</v>
      </c>
      <c r="B5" s="257"/>
      <c r="C5" s="145"/>
      <c r="D5" s="145"/>
      <c r="E5" s="116"/>
      <c r="F5" s="116"/>
      <c r="G5" s="116"/>
      <c r="H5" s="116"/>
      <c r="I5" s="116"/>
    </row>
    <row r="6" spans="1:22" s="51" customFormat="1" ht="48" customHeight="1">
      <c r="A6" s="1134" t="s">
        <v>346</v>
      </c>
      <c r="B6" s="1135"/>
      <c r="C6" s="259" t="s">
        <v>345</v>
      </c>
      <c r="D6" s="259" t="s">
        <v>344</v>
      </c>
      <c r="E6" s="259" t="s">
        <v>343</v>
      </c>
      <c r="F6" s="699" t="s">
        <v>342</v>
      </c>
      <c r="G6" s="748" t="s">
        <v>341</v>
      </c>
      <c r="H6" s="748" t="s">
        <v>340</v>
      </c>
      <c r="I6" s="748" t="s">
        <v>339</v>
      </c>
    </row>
    <row r="7" spans="1:22" s="50" customFormat="1" ht="14.25" customHeight="1">
      <c r="A7" s="700"/>
      <c r="B7" s="701"/>
      <c r="C7" s="84" t="s">
        <v>152</v>
      </c>
      <c r="D7" s="84"/>
      <c r="E7" s="84"/>
      <c r="F7" s="700"/>
      <c r="G7" s="700"/>
      <c r="H7" s="700" t="s">
        <v>338</v>
      </c>
      <c r="I7" s="700"/>
    </row>
    <row r="8" spans="1:22" s="46" customFormat="1" ht="15" customHeight="1">
      <c r="A8" s="702" t="s">
        <v>637</v>
      </c>
      <c r="B8" s="140"/>
      <c r="C8" s="271">
        <v>61878</v>
      </c>
      <c r="D8" s="271">
        <v>91644</v>
      </c>
      <c r="E8" s="271">
        <v>-29766</v>
      </c>
      <c r="F8" s="271">
        <v>112</v>
      </c>
      <c r="G8" s="271">
        <v>1247</v>
      </c>
      <c r="H8" s="271">
        <v>40989</v>
      </c>
      <c r="I8" s="271">
        <v>14832</v>
      </c>
    </row>
    <row r="9" spans="1:22" s="46" customFormat="1" ht="15" customHeight="1">
      <c r="A9" s="702" t="s">
        <v>597</v>
      </c>
      <c r="B9" s="140"/>
      <c r="C9" s="271">
        <v>59780</v>
      </c>
      <c r="D9" s="271">
        <v>97282</v>
      </c>
      <c r="E9" s="271">
        <v>-37502</v>
      </c>
      <c r="F9" s="271">
        <v>92</v>
      </c>
      <c r="G9" s="271">
        <v>1178</v>
      </c>
      <c r="H9" s="271">
        <v>39005</v>
      </c>
      <c r="I9" s="271">
        <v>14594</v>
      </c>
    </row>
    <row r="10" spans="1:22" s="46" customFormat="1" ht="15" customHeight="1">
      <c r="A10" s="702" t="s">
        <v>601</v>
      </c>
      <c r="B10" s="140"/>
      <c r="C10" s="271">
        <v>57315</v>
      </c>
      <c r="D10" s="271">
        <v>106277</v>
      </c>
      <c r="E10" s="271">
        <v>-48962</v>
      </c>
      <c r="F10" s="271">
        <v>100</v>
      </c>
      <c r="G10" s="271">
        <v>1103</v>
      </c>
      <c r="H10" s="271">
        <v>40362</v>
      </c>
      <c r="I10" s="271">
        <v>14462</v>
      </c>
    </row>
    <row r="11" spans="1:22" s="46" customFormat="1" ht="15" customHeight="1">
      <c r="A11" s="702" t="s">
        <v>638</v>
      </c>
      <c r="B11" s="140"/>
      <c r="C11" s="271">
        <v>55292</v>
      </c>
      <c r="D11" s="271">
        <v>104964</v>
      </c>
      <c r="E11" s="271">
        <v>-49672</v>
      </c>
      <c r="F11" s="271">
        <v>119</v>
      </c>
      <c r="G11" s="271">
        <v>1101</v>
      </c>
      <c r="H11" s="271">
        <v>38513</v>
      </c>
      <c r="I11" s="271">
        <v>14556</v>
      </c>
      <c r="J11" s="584"/>
      <c r="P11" s="584"/>
      <c r="Q11" s="584"/>
      <c r="R11" s="584"/>
      <c r="S11" s="584"/>
      <c r="T11" s="584"/>
      <c r="U11" s="584"/>
      <c r="V11" s="584"/>
    </row>
    <row r="12" spans="1:22" s="46" customFormat="1" ht="31.8" customHeight="1">
      <c r="A12" s="391" t="s">
        <v>639</v>
      </c>
      <c r="B12" s="703"/>
      <c r="C12" s="272">
        <f t="shared" ref="C12:I12" si="0">SUM(C14:C21)</f>
        <v>53351</v>
      </c>
      <c r="D12" s="272">
        <f t="shared" si="0"/>
        <v>108534</v>
      </c>
      <c r="E12" s="272">
        <f t="shared" si="0"/>
        <v>-55183</v>
      </c>
      <c r="F12" s="272">
        <f t="shared" si="0"/>
        <v>90</v>
      </c>
      <c r="G12" s="272">
        <f t="shared" si="0"/>
        <v>1092</v>
      </c>
      <c r="H12" s="272">
        <f t="shared" si="0"/>
        <v>39387</v>
      </c>
      <c r="I12" s="272">
        <f t="shared" si="0"/>
        <v>15141</v>
      </c>
    </row>
    <row r="13" spans="1:22" s="49" customFormat="1" ht="27" customHeight="1">
      <c r="A13" s="130" t="s">
        <v>37</v>
      </c>
      <c r="B13" s="140"/>
      <c r="C13" s="47"/>
      <c r="D13" s="47"/>
      <c r="E13" s="47"/>
      <c r="F13" s="47"/>
      <c r="G13" s="47"/>
      <c r="H13" s="47"/>
      <c r="I13" s="47"/>
    </row>
    <row r="14" spans="1:22" s="49" customFormat="1" ht="15" customHeight="1">
      <c r="A14" s="241" t="s">
        <v>48</v>
      </c>
      <c r="B14" s="703"/>
      <c r="C14" s="272">
        <f>C23</f>
        <v>17164</v>
      </c>
      <c r="D14" s="272">
        <f t="shared" ref="D14:I14" si="1">D23</f>
        <v>33945</v>
      </c>
      <c r="E14" s="272">
        <f t="shared" si="1"/>
        <v>-16781</v>
      </c>
      <c r="F14" s="272">
        <f t="shared" si="1"/>
        <v>35</v>
      </c>
      <c r="G14" s="272">
        <f t="shared" si="1"/>
        <v>408</v>
      </c>
      <c r="H14" s="272">
        <f t="shared" si="1"/>
        <v>16791</v>
      </c>
      <c r="I14" s="272">
        <f t="shared" si="1"/>
        <v>5327</v>
      </c>
    </row>
    <row r="15" spans="1:22" s="49" customFormat="1" ht="15" customHeight="1">
      <c r="A15" s="241" t="s">
        <v>50</v>
      </c>
      <c r="B15" s="703"/>
      <c r="C15" s="48">
        <f>SUM(C29,C31,C36,C51,C63)</f>
        <v>8022</v>
      </c>
      <c r="D15" s="48">
        <f t="shared" ref="D15:I15" si="2">SUM(D29,D31,D36,D51,D63)</f>
        <v>11982</v>
      </c>
      <c r="E15" s="48">
        <f t="shared" si="2"/>
        <v>-3960</v>
      </c>
      <c r="F15" s="48">
        <f t="shared" si="2"/>
        <v>7</v>
      </c>
      <c r="G15" s="48">
        <f t="shared" si="2"/>
        <v>136</v>
      </c>
      <c r="H15" s="48">
        <f t="shared" si="2"/>
        <v>4981</v>
      </c>
      <c r="I15" s="48">
        <f t="shared" si="2"/>
        <v>1654</v>
      </c>
    </row>
    <row r="16" spans="1:22" s="49" customFormat="1" ht="15" customHeight="1">
      <c r="A16" s="241" t="s">
        <v>52</v>
      </c>
      <c r="B16" s="703"/>
      <c r="C16" s="48">
        <f>SUM(C26:C27,C47,C64:C65)</f>
        <v>4217</v>
      </c>
      <c r="D16" s="48">
        <f t="shared" ref="D16:I16" si="3">SUM(D26:D27,D47,D64:D65)</f>
        <v>7502</v>
      </c>
      <c r="E16" s="48">
        <f t="shared" si="3"/>
        <v>-3285</v>
      </c>
      <c r="F16" s="48">
        <f t="shared" si="3"/>
        <v>5</v>
      </c>
      <c r="G16" s="48">
        <f t="shared" si="3"/>
        <v>66</v>
      </c>
      <c r="H16" s="48">
        <f t="shared" si="3"/>
        <v>2410</v>
      </c>
      <c r="I16" s="48">
        <f t="shared" si="3"/>
        <v>950</v>
      </c>
    </row>
    <row r="17" spans="1:9" s="49" customFormat="1" ht="15" customHeight="1">
      <c r="A17" s="241" t="s">
        <v>54</v>
      </c>
      <c r="B17" s="703"/>
      <c r="C17" s="48">
        <f>SUM(C33:C35,C41,C44,C50,C57:C59)</f>
        <v>6606</v>
      </c>
      <c r="D17" s="48">
        <f t="shared" ref="D17:I17" si="4">SUM(D33:D35,D41,D44,D50,D57:D59)</f>
        <v>14624</v>
      </c>
      <c r="E17" s="48">
        <f t="shared" si="4"/>
        <v>-8018</v>
      </c>
      <c r="F17" s="48">
        <f t="shared" si="4"/>
        <v>18</v>
      </c>
      <c r="G17" s="48">
        <f t="shared" si="4"/>
        <v>118</v>
      </c>
      <c r="H17" s="48">
        <f t="shared" si="4"/>
        <v>3992</v>
      </c>
      <c r="I17" s="48">
        <f t="shared" si="4"/>
        <v>1843</v>
      </c>
    </row>
    <row r="18" spans="1:9" s="49" customFormat="1" ht="15" customHeight="1">
      <c r="A18" s="241" t="s">
        <v>55</v>
      </c>
      <c r="B18" s="703"/>
      <c r="C18" s="48">
        <f>SUM(C37,C48,C55)</f>
        <v>4558</v>
      </c>
      <c r="D18" s="48">
        <f t="shared" ref="D18:I18" si="5">SUM(D37,D48,D55)</f>
        <v>10580</v>
      </c>
      <c r="E18" s="48">
        <f t="shared" si="5"/>
        <v>-6022</v>
      </c>
      <c r="F18" s="48">
        <f t="shared" si="5"/>
        <v>4</v>
      </c>
      <c r="G18" s="48">
        <f t="shared" si="5"/>
        <v>108</v>
      </c>
      <c r="H18" s="48">
        <f t="shared" si="5"/>
        <v>3248</v>
      </c>
      <c r="I18" s="48">
        <f t="shared" si="5"/>
        <v>1442</v>
      </c>
    </row>
    <row r="19" spans="1:9" s="49" customFormat="1" ht="15" customHeight="1">
      <c r="A19" s="241" t="s">
        <v>57</v>
      </c>
      <c r="B19" s="703"/>
      <c r="C19" s="48">
        <f>SUM(C39,C42:C43,C49,C54,C60,C71:C73)</f>
        <v>2929</v>
      </c>
      <c r="D19" s="48">
        <f t="shared" ref="D19:I19" si="6">SUM(D39,D42:D43,D49,D54,D60,D71:D73)</f>
        <v>8245</v>
      </c>
      <c r="E19" s="48">
        <f t="shared" si="6"/>
        <v>-5316</v>
      </c>
      <c r="F19" s="48">
        <f t="shared" si="6"/>
        <v>3</v>
      </c>
      <c r="G19" s="48">
        <f t="shared" si="6"/>
        <v>62</v>
      </c>
      <c r="H19" s="48">
        <f t="shared" si="6"/>
        <v>1696</v>
      </c>
      <c r="I19" s="48">
        <f t="shared" si="6"/>
        <v>970</v>
      </c>
    </row>
    <row r="20" spans="1:9" s="49" customFormat="1" ht="15" customHeight="1">
      <c r="A20" s="241" t="s">
        <v>59</v>
      </c>
      <c r="B20" s="703"/>
      <c r="C20" s="48">
        <f>SUM(C24,C30,C45,C53,C66)</f>
        <v>6923</v>
      </c>
      <c r="D20" s="48">
        <f t="shared" ref="D20:I20" si="7">SUM(D24,D30,D45,D53,D66)</f>
        <v>14516</v>
      </c>
      <c r="E20" s="48">
        <f t="shared" si="7"/>
        <v>-7593</v>
      </c>
      <c r="F20" s="48">
        <f t="shared" si="7"/>
        <v>13</v>
      </c>
      <c r="G20" s="48">
        <f t="shared" si="7"/>
        <v>129</v>
      </c>
      <c r="H20" s="48">
        <f t="shared" si="7"/>
        <v>4538</v>
      </c>
      <c r="I20" s="48">
        <f t="shared" si="7"/>
        <v>1944</v>
      </c>
    </row>
    <row r="21" spans="1:9" s="49" customFormat="1" ht="15" customHeight="1">
      <c r="A21" s="241" t="s">
        <v>61</v>
      </c>
      <c r="B21" s="703"/>
      <c r="C21" s="48">
        <f>SUM(C25,C32,C38,C56,C61,C67:C70)</f>
        <v>2932</v>
      </c>
      <c r="D21" s="48">
        <f t="shared" ref="D21:I21" si="8">SUM(D25,D32,D38,D56,D61,D67:D70)</f>
        <v>7140</v>
      </c>
      <c r="E21" s="48">
        <f t="shared" si="8"/>
        <v>-4208</v>
      </c>
      <c r="F21" s="48">
        <f t="shared" si="8"/>
        <v>5</v>
      </c>
      <c r="G21" s="48">
        <f t="shared" si="8"/>
        <v>65</v>
      </c>
      <c r="H21" s="48">
        <f t="shared" si="8"/>
        <v>1731</v>
      </c>
      <c r="I21" s="48">
        <f t="shared" si="8"/>
        <v>1011</v>
      </c>
    </row>
    <row r="22" spans="1:9" s="49" customFormat="1" ht="15" customHeight="1">
      <c r="A22" s="130"/>
      <c r="B22" s="140"/>
      <c r="C22" s="47"/>
      <c r="D22" s="47"/>
      <c r="E22" s="48"/>
      <c r="F22" s="47"/>
      <c r="G22" s="47"/>
      <c r="H22" s="47"/>
      <c r="I22" s="47"/>
    </row>
    <row r="23" spans="1:9" s="46" customFormat="1" ht="15" customHeight="1">
      <c r="A23" s="130" t="s">
        <v>64</v>
      </c>
      <c r="B23" s="140"/>
      <c r="C23" s="271">
        <v>17164</v>
      </c>
      <c r="D23" s="271">
        <v>33945</v>
      </c>
      <c r="E23" s="348">
        <f>C23-D23</f>
        <v>-16781</v>
      </c>
      <c r="F23" s="271">
        <v>35</v>
      </c>
      <c r="G23" s="271">
        <v>408</v>
      </c>
      <c r="H23" s="271">
        <v>16791</v>
      </c>
      <c r="I23" s="271">
        <v>5327</v>
      </c>
    </row>
    <row r="24" spans="1:9" s="46" customFormat="1" ht="15" customHeight="1">
      <c r="A24" s="130" t="s">
        <v>98</v>
      </c>
      <c r="B24" s="140"/>
      <c r="C24" s="271">
        <v>4907</v>
      </c>
      <c r="D24" s="271">
        <v>10655</v>
      </c>
      <c r="E24" s="348">
        <f t="shared" ref="E24:E73" si="9">C24-D24</f>
        <v>-5748</v>
      </c>
      <c r="F24" s="271">
        <v>9</v>
      </c>
      <c r="G24" s="271">
        <v>95</v>
      </c>
      <c r="H24" s="271">
        <v>3367</v>
      </c>
      <c r="I24" s="271">
        <v>1353</v>
      </c>
    </row>
    <row r="25" spans="1:9" s="46" customFormat="1" ht="15" customHeight="1">
      <c r="A25" s="130" t="s">
        <v>103</v>
      </c>
      <c r="B25" s="140"/>
      <c r="C25" s="271">
        <v>1165</v>
      </c>
      <c r="D25" s="271">
        <v>2581</v>
      </c>
      <c r="E25" s="47">
        <f t="shared" si="9"/>
        <v>-1416</v>
      </c>
      <c r="F25" s="271">
        <v>2</v>
      </c>
      <c r="G25" s="271">
        <v>27</v>
      </c>
      <c r="H25" s="271">
        <v>653</v>
      </c>
      <c r="I25" s="271">
        <v>392</v>
      </c>
    </row>
    <row r="26" spans="1:9" s="46" customFormat="1" ht="15" customHeight="1">
      <c r="A26" s="130" t="s">
        <v>47</v>
      </c>
      <c r="B26" s="140"/>
      <c r="C26" s="271">
        <v>2755</v>
      </c>
      <c r="D26" s="271">
        <v>4586</v>
      </c>
      <c r="E26" s="47">
        <f t="shared" si="9"/>
        <v>-1831</v>
      </c>
      <c r="F26" s="271">
        <v>2</v>
      </c>
      <c r="G26" s="271">
        <v>40</v>
      </c>
      <c r="H26" s="271">
        <v>1622</v>
      </c>
      <c r="I26" s="271">
        <v>637</v>
      </c>
    </row>
    <row r="27" spans="1:9" s="46" customFormat="1" ht="15" customHeight="1">
      <c r="A27" s="130" t="s">
        <v>49</v>
      </c>
      <c r="B27" s="140"/>
      <c r="C27" s="271">
        <v>629</v>
      </c>
      <c r="D27" s="271">
        <v>1140</v>
      </c>
      <c r="E27" s="47">
        <f t="shared" si="9"/>
        <v>-511</v>
      </c>
      <c r="F27" s="271">
        <v>2</v>
      </c>
      <c r="G27" s="271">
        <v>8</v>
      </c>
      <c r="H27" s="271">
        <v>397</v>
      </c>
      <c r="I27" s="271">
        <v>122</v>
      </c>
    </row>
    <row r="28" spans="1:9" s="46" customFormat="1" ht="15" customHeight="1">
      <c r="A28" s="130"/>
      <c r="B28" s="140"/>
      <c r="C28" s="271"/>
      <c r="D28" s="271"/>
      <c r="E28" s="47"/>
      <c r="F28" s="271"/>
      <c r="G28" s="271"/>
      <c r="H28" s="271"/>
      <c r="I28" s="271"/>
    </row>
    <row r="29" spans="1:9" s="46" customFormat="1" ht="15" customHeight="1">
      <c r="A29" s="130" t="s">
        <v>51</v>
      </c>
      <c r="B29" s="140"/>
      <c r="C29" s="271">
        <v>2824</v>
      </c>
      <c r="D29" s="271">
        <v>3733</v>
      </c>
      <c r="E29" s="47">
        <f t="shared" si="9"/>
        <v>-909</v>
      </c>
      <c r="F29" s="271">
        <v>2</v>
      </c>
      <c r="G29" s="271">
        <v>44</v>
      </c>
      <c r="H29" s="271">
        <v>1765</v>
      </c>
      <c r="I29" s="271">
        <v>537</v>
      </c>
    </row>
    <row r="30" spans="1:9" s="46" customFormat="1" ht="15" customHeight="1">
      <c r="A30" s="130" t="s">
        <v>53</v>
      </c>
      <c r="B30" s="140"/>
      <c r="C30" s="271">
        <v>488</v>
      </c>
      <c r="D30" s="271">
        <v>883</v>
      </c>
      <c r="E30" s="47">
        <f t="shared" si="9"/>
        <v>-395</v>
      </c>
      <c r="F30" s="271" t="s">
        <v>208</v>
      </c>
      <c r="G30" s="271">
        <v>9</v>
      </c>
      <c r="H30" s="271">
        <v>346</v>
      </c>
      <c r="I30" s="271">
        <v>115</v>
      </c>
    </row>
    <row r="31" spans="1:9" s="46" customFormat="1" ht="15" customHeight="1">
      <c r="A31" s="130" t="s">
        <v>56</v>
      </c>
      <c r="B31" s="140"/>
      <c r="C31" s="271">
        <v>2149</v>
      </c>
      <c r="D31" s="271">
        <v>4185</v>
      </c>
      <c r="E31" s="47">
        <f t="shared" si="9"/>
        <v>-2036</v>
      </c>
      <c r="F31" s="271">
        <v>2</v>
      </c>
      <c r="G31" s="271">
        <v>38</v>
      </c>
      <c r="H31" s="271">
        <v>1307</v>
      </c>
      <c r="I31" s="271">
        <v>520</v>
      </c>
    </row>
    <row r="32" spans="1:9" s="46" customFormat="1" ht="15" customHeight="1">
      <c r="A32" s="130" t="s">
        <v>58</v>
      </c>
      <c r="B32" s="140"/>
      <c r="C32" s="271">
        <v>395</v>
      </c>
      <c r="D32" s="271">
        <v>1081</v>
      </c>
      <c r="E32" s="47">
        <f t="shared" si="9"/>
        <v>-686</v>
      </c>
      <c r="F32" s="271">
        <v>2</v>
      </c>
      <c r="G32" s="271">
        <v>7</v>
      </c>
      <c r="H32" s="271">
        <v>251</v>
      </c>
      <c r="I32" s="271">
        <v>146</v>
      </c>
    </row>
    <row r="33" spans="1:9" s="46" customFormat="1" ht="15" customHeight="1">
      <c r="A33" s="130" t="s">
        <v>60</v>
      </c>
      <c r="B33" s="140"/>
      <c r="C33" s="271">
        <v>970</v>
      </c>
      <c r="D33" s="271">
        <v>2061</v>
      </c>
      <c r="E33" s="47">
        <f t="shared" si="9"/>
        <v>-1091</v>
      </c>
      <c r="F33" s="271">
        <v>1</v>
      </c>
      <c r="G33" s="271">
        <v>21</v>
      </c>
      <c r="H33" s="271">
        <v>604</v>
      </c>
      <c r="I33" s="271">
        <v>262</v>
      </c>
    </row>
    <row r="34" spans="1:9" s="46" customFormat="1" ht="15" customHeight="1">
      <c r="A34" s="130"/>
      <c r="B34" s="140"/>
      <c r="C34" s="271"/>
      <c r="D34" s="271"/>
      <c r="E34" s="47"/>
      <c r="F34" s="271"/>
      <c r="G34" s="271"/>
      <c r="H34" s="271"/>
      <c r="I34" s="271"/>
    </row>
    <row r="35" spans="1:9" s="46" customFormat="1" ht="15" customHeight="1">
      <c r="A35" s="130" t="s">
        <v>62</v>
      </c>
      <c r="B35" s="140"/>
      <c r="C35" s="271">
        <v>2240</v>
      </c>
      <c r="D35" s="271">
        <v>4689</v>
      </c>
      <c r="E35" s="47">
        <f t="shared" si="9"/>
        <v>-2449</v>
      </c>
      <c r="F35" s="271">
        <v>11</v>
      </c>
      <c r="G35" s="271">
        <v>32</v>
      </c>
      <c r="H35" s="271">
        <v>1285</v>
      </c>
      <c r="I35" s="271">
        <v>544</v>
      </c>
    </row>
    <row r="36" spans="1:9" s="46" customFormat="1" ht="15" customHeight="1">
      <c r="A36" s="130" t="s">
        <v>63</v>
      </c>
      <c r="B36" s="140"/>
      <c r="C36" s="271">
        <v>2117</v>
      </c>
      <c r="D36" s="271">
        <v>2790</v>
      </c>
      <c r="E36" s="47">
        <f t="shared" si="9"/>
        <v>-673</v>
      </c>
      <c r="F36" s="271">
        <v>2</v>
      </c>
      <c r="G36" s="271">
        <v>37</v>
      </c>
      <c r="H36" s="271">
        <v>1361</v>
      </c>
      <c r="I36" s="271">
        <v>402</v>
      </c>
    </row>
    <row r="37" spans="1:9" s="46" customFormat="1" ht="15" customHeight="1">
      <c r="A37" s="130" t="s">
        <v>65</v>
      </c>
      <c r="B37" s="140"/>
      <c r="C37" s="271">
        <v>1527</v>
      </c>
      <c r="D37" s="271">
        <v>3449</v>
      </c>
      <c r="E37" s="47">
        <f t="shared" si="9"/>
        <v>-1922</v>
      </c>
      <c r="F37" s="271">
        <v>1</v>
      </c>
      <c r="G37" s="271">
        <v>31</v>
      </c>
      <c r="H37" s="271">
        <v>971</v>
      </c>
      <c r="I37" s="271">
        <v>439</v>
      </c>
    </row>
    <row r="38" spans="1:9" s="46" customFormat="1" ht="15" customHeight="1">
      <c r="A38" s="130" t="s">
        <v>66</v>
      </c>
      <c r="B38" s="140"/>
      <c r="C38" s="271">
        <v>595</v>
      </c>
      <c r="D38" s="271">
        <v>1228</v>
      </c>
      <c r="E38" s="47">
        <f t="shared" si="9"/>
        <v>-633</v>
      </c>
      <c r="F38" s="271" t="s">
        <v>208</v>
      </c>
      <c r="G38" s="271">
        <v>14</v>
      </c>
      <c r="H38" s="271">
        <v>363</v>
      </c>
      <c r="I38" s="271">
        <v>188</v>
      </c>
    </row>
    <row r="39" spans="1:9" s="46" customFormat="1" ht="15" customHeight="1">
      <c r="A39" s="130" t="s">
        <v>67</v>
      </c>
      <c r="B39" s="140"/>
      <c r="C39" s="271">
        <v>479</v>
      </c>
      <c r="D39" s="271">
        <v>1467</v>
      </c>
      <c r="E39" s="47">
        <f t="shared" si="9"/>
        <v>-988</v>
      </c>
      <c r="F39" s="271" t="s">
        <v>208</v>
      </c>
      <c r="G39" s="271">
        <v>10</v>
      </c>
      <c r="H39" s="271">
        <v>278</v>
      </c>
      <c r="I39" s="271">
        <v>164</v>
      </c>
    </row>
    <row r="40" spans="1:9" s="46" customFormat="1" ht="15" customHeight="1">
      <c r="A40" s="130"/>
      <c r="B40" s="140"/>
      <c r="C40" s="271"/>
      <c r="D40" s="271"/>
      <c r="E40" s="47"/>
      <c r="F40" s="271"/>
      <c r="G40" s="271"/>
      <c r="H40" s="271"/>
      <c r="I40" s="271"/>
    </row>
    <row r="41" spans="1:9" s="46" customFormat="1" ht="15" customHeight="1">
      <c r="A41" s="130" t="s">
        <v>68</v>
      </c>
      <c r="B41" s="140"/>
      <c r="C41" s="271">
        <v>1318</v>
      </c>
      <c r="D41" s="271">
        <v>3112</v>
      </c>
      <c r="E41" s="47">
        <f t="shared" si="9"/>
        <v>-1794</v>
      </c>
      <c r="F41" s="271">
        <v>3</v>
      </c>
      <c r="G41" s="271">
        <v>25</v>
      </c>
      <c r="H41" s="271">
        <v>845</v>
      </c>
      <c r="I41" s="271">
        <v>402</v>
      </c>
    </row>
    <row r="42" spans="1:9" s="46" customFormat="1" ht="15" customHeight="1">
      <c r="A42" s="130" t="s">
        <v>69</v>
      </c>
      <c r="B42" s="140"/>
      <c r="C42" s="271">
        <v>366</v>
      </c>
      <c r="D42" s="271">
        <v>1488</v>
      </c>
      <c r="E42" s="47">
        <f t="shared" si="9"/>
        <v>-1122</v>
      </c>
      <c r="F42" s="271" t="s">
        <v>208</v>
      </c>
      <c r="G42" s="271">
        <v>8</v>
      </c>
      <c r="H42" s="271">
        <v>210</v>
      </c>
      <c r="I42" s="271">
        <v>136</v>
      </c>
    </row>
    <row r="43" spans="1:9" s="46" customFormat="1" ht="15" customHeight="1">
      <c r="A43" s="130" t="s">
        <v>70</v>
      </c>
      <c r="B43" s="140"/>
      <c r="C43" s="271">
        <v>699</v>
      </c>
      <c r="D43" s="271">
        <v>1729</v>
      </c>
      <c r="E43" s="47">
        <f t="shared" si="9"/>
        <v>-1030</v>
      </c>
      <c r="F43" s="271">
        <v>2</v>
      </c>
      <c r="G43" s="271">
        <v>15</v>
      </c>
      <c r="H43" s="271">
        <v>449</v>
      </c>
      <c r="I43" s="271">
        <v>202</v>
      </c>
    </row>
    <row r="44" spans="1:9" s="46" customFormat="1" ht="15" customHeight="1">
      <c r="A44" s="130" t="s">
        <v>71</v>
      </c>
      <c r="B44" s="140"/>
      <c r="C44" s="271">
        <v>647</v>
      </c>
      <c r="D44" s="271">
        <v>1455</v>
      </c>
      <c r="E44" s="47">
        <f t="shared" si="9"/>
        <v>-808</v>
      </c>
      <c r="F44" s="271">
        <v>1</v>
      </c>
      <c r="G44" s="271">
        <v>10</v>
      </c>
      <c r="H44" s="271">
        <v>401</v>
      </c>
      <c r="I44" s="271">
        <v>219</v>
      </c>
    </row>
    <row r="45" spans="1:9" s="46" customFormat="1" ht="15" customHeight="1">
      <c r="A45" s="130" t="s">
        <v>72</v>
      </c>
      <c r="B45" s="140"/>
      <c r="C45" s="271">
        <v>1095</v>
      </c>
      <c r="D45" s="271">
        <v>2044</v>
      </c>
      <c r="E45" s="47">
        <f t="shared" si="9"/>
        <v>-949</v>
      </c>
      <c r="F45" s="271">
        <v>3</v>
      </c>
      <c r="G45" s="271">
        <v>19</v>
      </c>
      <c r="H45" s="271">
        <v>573</v>
      </c>
      <c r="I45" s="271">
        <v>328</v>
      </c>
    </row>
    <row r="46" spans="1:9" s="46" customFormat="1" ht="15" customHeight="1">
      <c r="A46" s="130"/>
      <c r="B46" s="140"/>
      <c r="C46" s="271"/>
      <c r="D46" s="271"/>
      <c r="E46" s="47"/>
      <c r="F46" s="271"/>
      <c r="G46" s="271"/>
      <c r="H46" s="271"/>
      <c r="I46" s="271"/>
    </row>
    <row r="47" spans="1:9" s="46" customFormat="1" ht="15" customHeight="1">
      <c r="A47" s="130" t="s">
        <v>73</v>
      </c>
      <c r="B47" s="140"/>
      <c r="C47" s="271">
        <v>764</v>
      </c>
      <c r="D47" s="271">
        <v>1337</v>
      </c>
      <c r="E47" s="47">
        <f t="shared" si="9"/>
        <v>-573</v>
      </c>
      <c r="F47" s="271">
        <v>1</v>
      </c>
      <c r="G47" s="271">
        <v>16</v>
      </c>
      <c r="H47" s="271">
        <v>352</v>
      </c>
      <c r="I47" s="271">
        <v>160</v>
      </c>
    </row>
    <row r="48" spans="1:9" s="46" customFormat="1" ht="15" customHeight="1">
      <c r="A48" s="130" t="s">
        <v>74</v>
      </c>
      <c r="B48" s="140"/>
      <c r="C48" s="271">
        <v>339</v>
      </c>
      <c r="D48" s="271">
        <v>852</v>
      </c>
      <c r="E48" s="47">
        <f t="shared" si="9"/>
        <v>-513</v>
      </c>
      <c r="F48" s="271">
        <v>1</v>
      </c>
      <c r="G48" s="271">
        <v>8</v>
      </c>
      <c r="H48" s="271">
        <v>223</v>
      </c>
      <c r="I48" s="271">
        <v>121</v>
      </c>
    </row>
    <row r="49" spans="1:9" s="46" customFormat="1" ht="15" customHeight="1">
      <c r="A49" s="130" t="s">
        <v>75</v>
      </c>
      <c r="B49" s="140"/>
      <c r="C49" s="271">
        <v>603</v>
      </c>
      <c r="D49" s="271">
        <v>1567</v>
      </c>
      <c r="E49" s="47">
        <f t="shared" si="9"/>
        <v>-964</v>
      </c>
      <c r="F49" s="271">
        <v>1</v>
      </c>
      <c r="G49" s="271">
        <v>11</v>
      </c>
      <c r="H49" s="271">
        <v>324</v>
      </c>
      <c r="I49" s="271">
        <v>206</v>
      </c>
    </row>
    <row r="50" spans="1:9" s="46" customFormat="1" ht="15" customHeight="1">
      <c r="A50" s="130" t="s">
        <v>76</v>
      </c>
      <c r="B50" s="140"/>
      <c r="C50" s="271">
        <v>632</v>
      </c>
      <c r="D50" s="271">
        <v>1803</v>
      </c>
      <c r="E50" s="47">
        <f t="shared" si="9"/>
        <v>-1171</v>
      </c>
      <c r="F50" s="271">
        <v>2</v>
      </c>
      <c r="G50" s="271">
        <v>14</v>
      </c>
      <c r="H50" s="271">
        <v>485</v>
      </c>
      <c r="I50" s="271">
        <v>215</v>
      </c>
    </row>
    <row r="51" spans="1:9" s="46" customFormat="1" ht="15" customHeight="1">
      <c r="A51" s="130" t="s">
        <v>77</v>
      </c>
      <c r="B51" s="140"/>
      <c r="C51" s="271">
        <v>708</v>
      </c>
      <c r="D51" s="271">
        <v>945</v>
      </c>
      <c r="E51" s="47">
        <f t="shared" si="9"/>
        <v>-237</v>
      </c>
      <c r="F51" s="271" t="s">
        <v>208</v>
      </c>
      <c r="G51" s="271">
        <v>12</v>
      </c>
      <c r="H51" s="271">
        <v>458</v>
      </c>
      <c r="I51" s="271">
        <v>152</v>
      </c>
    </row>
    <row r="52" spans="1:9" s="46" customFormat="1" ht="15" customHeight="1">
      <c r="A52" s="130"/>
      <c r="B52" s="140"/>
      <c r="C52" s="271"/>
      <c r="D52" s="271"/>
      <c r="E52" s="47"/>
      <c r="F52" s="271"/>
      <c r="G52" s="271"/>
      <c r="H52" s="271"/>
      <c r="I52" s="271"/>
    </row>
    <row r="53" spans="1:9" s="46" customFormat="1" ht="15" customHeight="1">
      <c r="A53" s="130" t="s">
        <v>78</v>
      </c>
      <c r="B53" s="140"/>
      <c r="C53" s="271">
        <v>335</v>
      </c>
      <c r="D53" s="271">
        <v>705</v>
      </c>
      <c r="E53" s="47">
        <f t="shared" si="9"/>
        <v>-370</v>
      </c>
      <c r="F53" s="271">
        <v>1</v>
      </c>
      <c r="G53" s="271">
        <v>6</v>
      </c>
      <c r="H53" s="271">
        <v>208</v>
      </c>
      <c r="I53" s="271">
        <v>124</v>
      </c>
    </row>
    <row r="54" spans="1:9" s="46" customFormat="1" ht="15" customHeight="1">
      <c r="A54" s="130" t="s">
        <v>79</v>
      </c>
      <c r="B54" s="140"/>
      <c r="C54" s="271">
        <v>339</v>
      </c>
      <c r="D54" s="271">
        <v>812</v>
      </c>
      <c r="E54" s="47">
        <f t="shared" si="9"/>
        <v>-473</v>
      </c>
      <c r="F54" s="271" t="s">
        <v>208</v>
      </c>
      <c r="G54" s="271">
        <v>5</v>
      </c>
      <c r="H54" s="271">
        <v>220</v>
      </c>
      <c r="I54" s="271">
        <v>129</v>
      </c>
    </row>
    <row r="55" spans="1:9" s="46" customFormat="1" ht="15" customHeight="1">
      <c r="A55" s="130" t="s">
        <v>80</v>
      </c>
      <c r="B55" s="140"/>
      <c r="C55" s="271">
        <v>2692</v>
      </c>
      <c r="D55" s="271">
        <v>6279</v>
      </c>
      <c r="E55" s="47">
        <f t="shared" si="9"/>
        <v>-3587</v>
      </c>
      <c r="F55" s="271">
        <v>2</v>
      </c>
      <c r="G55" s="271">
        <v>69</v>
      </c>
      <c r="H55" s="271">
        <v>2054</v>
      </c>
      <c r="I55" s="271">
        <v>882</v>
      </c>
    </row>
    <row r="56" spans="1:9" s="46" customFormat="1" ht="15" customHeight="1">
      <c r="A56" s="130" t="s">
        <v>81</v>
      </c>
      <c r="B56" s="140"/>
      <c r="C56" s="271">
        <v>327</v>
      </c>
      <c r="D56" s="271">
        <v>766</v>
      </c>
      <c r="E56" s="47">
        <f t="shared" si="9"/>
        <v>-439</v>
      </c>
      <c r="F56" s="271" t="s">
        <v>208</v>
      </c>
      <c r="G56" s="271">
        <v>9</v>
      </c>
      <c r="H56" s="271">
        <v>193</v>
      </c>
      <c r="I56" s="271">
        <v>96</v>
      </c>
    </row>
    <row r="57" spans="1:9" s="46" customFormat="1" ht="15" customHeight="1">
      <c r="A57" s="130" t="s">
        <v>82</v>
      </c>
      <c r="B57" s="140"/>
      <c r="C57" s="271">
        <v>318</v>
      </c>
      <c r="D57" s="271">
        <v>651</v>
      </c>
      <c r="E57" s="47">
        <f t="shared" si="9"/>
        <v>-333</v>
      </c>
      <c r="F57" s="271" t="s">
        <v>208</v>
      </c>
      <c r="G57" s="271">
        <v>6</v>
      </c>
      <c r="H57" s="271">
        <v>177</v>
      </c>
      <c r="I57" s="271">
        <v>102</v>
      </c>
    </row>
    <row r="58" spans="1:9" s="46" customFormat="1" ht="15" customHeight="1">
      <c r="A58" s="130"/>
      <c r="B58" s="140"/>
      <c r="C58" s="271"/>
      <c r="D58" s="271"/>
      <c r="E58" s="47"/>
      <c r="F58" s="271"/>
      <c r="G58" s="271"/>
      <c r="H58" s="271"/>
      <c r="I58" s="271"/>
    </row>
    <row r="59" spans="1:9" s="46" customFormat="1" ht="15" customHeight="1">
      <c r="A59" s="130" t="s">
        <v>83</v>
      </c>
      <c r="B59" s="140"/>
      <c r="C59" s="271">
        <v>481</v>
      </c>
      <c r="D59" s="271">
        <v>853</v>
      </c>
      <c r="E59" s="47">
        <f t="shared" si="9"/>
        <v>-372</v>
      </c>
      <c r="F59" s="271" t="s">
        <v>208</v>
      </c>
      <c r="G59" s="271">
        <v>10</v>
      </c>
      <c r="H59" s="271">
        <v>195</v>
      </c>
      <c r="I59" s="271">
        <v>99</v>
      </c>
    </row>
    <row r="60" spans="1:9" s="46" customFormat="1" ht="15" customHeight="1">
      <c r="A60" s="130" t="s">
        <v>84</v>
      </c>
      <c r="B60" s="140"/>
      <c r="C60" s="271">
        <v>330</v>
      </c>
      <c r="D60" s="271">
        <v>712</v>
      </c>
      <c r="E60" s="47">
        <f t="shared" si="9"/>
        <v>-382</v>
      </c>
      <c r="F60" s="271" t="s">
        <v>208</v>
      </c>
      <c r="G60" s="271">
        <v>9</v>
      </c>
      <c r="H60" s="271">
        <v>157</v>
      </c>
      <c r="I60" s="271">
        <v>88</v>
      </c>
    </row>
    <row r="61" spans="1:9" s="46" customFormat="1" ht="15" customHeight="1">
      <c r="A61" s="130" t="s">
        <v>85</v>
      </c>
      <c r="B61" s="140"/>
      <c r="C61" s="271">
        <v>173</v>
      </c>
      <c r="D61" s="271">
        <v>666</v>
      </c>
      <c r="E61" s="47">
        <f t="shared" si="9"/>
        <v>-493</v>
      </c>
      <c r="F61" s="271" t="s">
        <v>208</v>
      </c>
      <c r="G61" s="271">
        <v>3</v>
      </c>
      <c r="H61" s="271">
        <v>104</v>
      </c>
      <c r="I61" s="271">
        <v>76</v>
      </c>
    </row>
    <row r="62" spans="1:9" s="46" customFormat="1" ht="15" customHeight="1">
      <c r="A62" s="130"/>
      <c r="B62" s="140"/>
      <c r="C62" s="271"/>
      <c r="D62" s="271"/>
      <c r="E62" s="47"/>
      <c r="F62" s="271"/>
      <c r="G62" s="271"/>
      <c r="H62" s="271"/>
      <c r="I62" s="271"/>
    </row>
    <row r="63" spans="1:9" s="46" customFormat="1" ht="15" customHeight="1">
      <c r="A63" s="130" t="s">
        <v>86</v>
      </c>
      <c r="B63" s="140"/>
      <c r="C63" s="271">
        <v>224</v>
      </c>
      <c r="D63" s="271">
        <v>329</v>
      </c>
      <c r="E63" s="47">
        <f t="shared" si="9"/>
        <v>-105</v>
      </c>
      <c r="F63" s="271">
        <v>1</v>
      </c>
      <c r="G63" s="271">
        <v>5</v>
      </c>
      <c r="H63" s="271">
        <v>90</v>
      </c>
      <c r="I63" s="271">
        <v>43</v>
      </c>
    </row>
    <row r="64" spans="1:9" s="46" customFormat="1" ht="15" customHeight="1">
      <c r="A64" s="130" t="s">
        <v>87</v>
      </c>
      <c r="B64" s="140"/>
      <c r="C64" s="271">
        <v>45</v>
      </c>
      <c r="D64" s="271">
        <v>284</v>
      </c>
      <c r="E64" s="47">
        <f t="shared" si="9"/>
        <v>-239</v>
      </c>
      <c r="F64" s="271" t="s">
        <v>208</v>
      </c>
      <c r="G64" s="271">
        <v>0</v>
      </c>
      <c r="H64" s="271">
        <v>21</v>
      </c>
      <c r="I64" s="271">
        <v>24</v>
      </c>
    </row>
    <row r="65" spans="1:9" s="46" customFormat="1" ht="15" customHeight="1">
      <c r="A65" s="130" t="s">
        <v>88</v>
      </c>
      <c r="B65" s="140"/>
      <c r="C65" s="271">
        <v>24</v>
      </c>
      <c r="D65" s="271">
        <v>155</v>
      </c>
      <c r="E65" s="47">
        <f t="shared" si="9"/>
        <v>-131</v>
      </c>
      <c r="F65" s="271" t="s">
        <v>208</v>
      </c>
      <c r="G65" s="271">
        <v>2</v>
      </c>
      <c r="H65" s="271">
        <v>18</v>
      </c>
      <c r="I65" s="271">
        <v>7</v>
      </c>
    </row>
    <row r="66" spans="1:9" s="46" customFormat="1" ht="15" customHeight="1">
      <c r="A66" s="130" t="s">
        <v>89</v>
      </c>
      <c r="B66" s="140"/>
      <c r="C66" s="271">
        <v>98</v>
      </c>
      <c r="D66" s="271">
        <v>229</v>
      </c>
      <c r="E66" s="47">
        <f t="shared" si="9"/>
        <v>-131</v>
      </c>
      <c r="F66" s="271" t="s">
        <v>208</v>
      </c>
      <c r="G66" s="271">
        <v>0</v>
      </c>
      <c r="H66" s="271">
        <v>44</v>
      </c>
      <c r="I66" s="271">
        <v>24</v>
      </c>
    </row>
    <row r="67" spans="1:9" s="46" customFormat="1" ht="15" customHeight="1">
      <c r="A67" s="130" t="s">
        <v>90</v>
      </c>
      <c r="B67" s="140"/>
      <c r="C67" s="271">
        <v>189</v>
      </c>
      <c r="D67" s="271">
        <v>469</v>
      </c>
      <c r="E67" s="47">
        <f t="shared" si="9"/>
        <v>-280</v>
      </c>
      <c r="F67" s="271" t="s">
        <v>208</v>
      </c>
      <c r="G67" s="271">
        <v>5</v>
      </c>
      <c r="H67" s="271">
        <v>102</v>
      </c>
      <c r="I67" s="271">
        <v>70</v>
      </c>
    </row>
    <row r="68" spans="1:9" s="46" customFormat="1" ht="15" customHeight="1">
      <c r="A68" s="130"/>
      <c r="B68" s="140"/>
      <c r="C68" s="271"/>
      <c r="D68" s="271"/>
      <c r="E68" s="47"/>
      <c r="F68" s="271"/>
      <c r="G68" s="271"/>
      <c r="H68" s="271"/>
      <c r="I68" s="271"/>
    </row>
    <row r="69" spans="1:9" s="46" customFormat="1" ht="15" customHeight="1">
      <c r="A69" s="130" t="s">
        <v>92</v>
      </c>
      <c r="B69" s="140"/>
      <c r="C69" s="271">
        <v>48</v>
      </c>
      <c r="D69" s="271">
        <v>99</v>
      </c>
      <c r="E69" s="47">
        <f t="shared" si="9"/>
        <v>-51</v>
      </c>
      <c r="F69" s="271" t="s">
        <v>208</v>
      </c>
      <c r="G69" s="271">
        <v>0</v>
      </c>
      <c r="H69" s="271">
        <v>27</v>
      </c>
      <c r="I69" s="271">
        <v>18</v>
      </c>
    </row>
    <row r="70" spans="1:9" s="46" customFormat="1" ht="15" customHeight="1">
      <c r="A70" s="130" t="s">
        <v>110</v>
      </c>
      <c r="B70" s="140"/>
      <c r="C70" s="271">
        <v>40</v>
      </c>
      <c r="D70" s="271">
        <v>250</v>
      </c>
      <c r="E70" s="47">
        <f t="shared" si="9"/>
        <v>-210</v>
      </c>
      <c r="F70" s="271">
        <v>1</v>
      </c>
      <c r="G70" s="271">
        <v>0</v>
      </c>
      <c r="H70" s="271">
        <v>38</v>
      </c>
      <c r="I70" s="271">
        <v>25</v>
      </c>
    </row>
    <row r="71" spans="1:9" s="46" customFormat="1" ht="15" customHeight="1">
      <c r="A71" s="130" t="s">
        <v>94</v>
      </c>
      <c r="B71" s="140"/>
      <c r="C71" s="271">
        <v>53</v>
      </c>
      <c r="D71" s="271">
        <v>165</v>
      </c>
      <c r="E71" s="47">
        <f t="shared" si="9"/>
        <v>-112</v>
      </c>
      <c r="F71" s="271" t="s">
        <v>208</v>
      </c>
      <c r="G71" s="271">
        <v>0</v>
      </c>
      <c r="H71" s="271">
        <v>28</v>
      </c>
      <c r="I71" s="271">
        <v>18</v>
      </c>
    </row>
    <row r="72" spans="1:9" s="46" customFormat="1" ht="15" customHeight="1">
      <c r="A72" s="130" t="s">
        <v>95</v>
      </c>
      <c r="B72" s="140"/>
      <c r="C72" s="271">
        <v>47</v>
      </c>
      <c r="D72" s="271">
        <v>213</v>
      </c>
      <c r="E72" s="47">
        <f t="shared" si="9"/>
        <v>-166</v>
      </c>
      <c r="F72" s="271" t="s">
        <v>208</v>
      </c>
      <c r="G72" s="271">
        <v>4</v>
      </c>
      <c r="H72" s="271">
        <v>23</v>
      </c>
      <c r="I72" s="271">
        <v>21</v>
      </c>
    </row>
    <row r="73" spans="1:9" s="46" customFormat="1" ht="15" customHeight="1">
      <c r="A73" s="130" t="s">
        <v>96</v>
      </c>
      <c r="B73" s="140"/>
      <c r="C73" s="271">
        <v>13</v>
      </c>
      <c r="D73" s="271">
        <v>92</v>
      </c>
      <c r="E73" s="392">
        <f t="shared" si="9"/>
        <v>-79</v>
      </c>
      <c r="F73" s="271" t="s">
        <v>208</v>
      </c>
      <c r="G73" s="271">
        <v>0</v>
      </c>
      <c r="H73" s="271">
        <v>7</v>
      </c>
      <c r="I73" s="271">
        <v>6</v>
      </c>
    </row>
    <row r="74" spans="1:9" s="46" customFormat="1" ht="15" customHeight="1">
      <c r="A74" s="704"/>
      <c r="B74" s="704"/>
      <c r="C74" s="705"/>
      <c r="D74" s="706"/>
      <c r="E74" s="707"/>
      <c r="F74" s="708"/>
      <c r="G74" s="708"/>
      <c r="H74" s="708"/>
      <c r="I74" s="708"/>
    </row>
    <row r="75" spans="1:9" ht="15" customHeight="1">
      <c r="A75" s="786" t="s">
        <v>662</v>
      </c>
      <c r="B75" s="72"/>
      <c r="C75" s="66"/>
      <c r="D75" s="66"/>
      <c r="E75" s="66"/>
      <c r="F75" s="66"/>
      <c r="G75" s="66"/>
      <c r="H75" s="66"/>
      <c r="I75" s="66"/>
    </row>
  </sheetData>
  <mergeCells count="2">
    <mergeCell ref="A6:B6"/>
    <mergeCell ref="D2:G2"/>
  </mergeCells>
  <phoneticPr fontId="1"/>
  <hyperlinks>
    <hyperlink ref="A75" r:id="rId1" display="  資料    厚生労働省｢人口動態統計｣" xr:uid="{BE928826-06AB-4EA5-8D1D-1D22648C0AB0}"/>
  </hyperlinks>
  <printOptions gridLinesSet="0"/>
  <pageMargins left="0.59055118110236227" right="0.59055118110236227" top="0.59055118110236227" bottom="0.19685039370078741" header="0.39370078740157483" footer="0"/>
  <pageSetup paperSize="9" scale="69" orientation="portrait" r:id="rId2"/>
  <headerFooter scaleWithDoc="0">
    <oddHeader>&amp;L&amp;"ＭＳ ゴシック,標準"&amp;8&amp;P      第 ３ 章  人    口</oddHeader>
  </headerFooter>
  <ignoredErrors>
    <ignoredError sqref="C16:I21"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94"/>
  <sheetViews>
    <sheetView showGridLines="0" view="pageBreakPreview" zoomScale="75" zoomScaleNormal="75" zoomScaleSheetLayoutView="75" workbookViewId="0"/>
  </sheetViews>
  <sheetFormatPr defaultColWidth="9" defaultRowHeight="13.2"/>
  <cols>
    <col min="1" max="1" width="13.6640625" style="52" customWidth="1"/>
    <col min="2" max="2" width="8.33203125" style="53" customWidth="1"/>
    <col min="3" max="3" width="8.33203125" style="52" customWidth="1"/>
    <col min="4" max="4" width="8.33203125" style="53" customWidth="1"/>
    <col min="5" max="5" width="8.33203125" style="52" customWidth="1"/>
    <col min="6" max="6" width="8.33203125" style="54" customWidth="1"/>
    <col min="7" max="7" width="8.33203125" style="53" customWidth="1"/>
    <col min="8" max="8" width="8.33203125" style="52" customWidth="1"/>
    <col min="9" max="9" width="8.33203125" style="54" customWidth="1"/>
    <col min="10" max="10" width="8.33203125" style="52" customWidth="1"/>
    <col min="11" max="11" width="8.33203125" style="54" customWidth="1"/>
    <col min="12" max="12" width="8.33203125" style="52" customWidth="1"/>
    <col min="13" max="14" width="8.33203125" style="53" customWidth="1"/>
    <col min="15" max="15" width="8.33203125" style="52" customWidth="1"/>
    <col min="16" max="16384" width="9" style="52"/>
  </cols>
  <sheetData>
    <row r="1" spans="1:22" ht="21.75" customHeight="1">
      <c r="A1" s="393"/>
      <c r="B1" s="394"/>
      <c r="C1" s="393"/>
      <c r="D1" s="394"/>
      <c r="E1" s="393"/>
      <c r="F1" s="395"/>
      <c r="G1" s="394"/>
      <c r="H1" s="393"/>
      <c r="I1" s="395"/>
      <c r="J1" s="393"/>
      <c r="K1" s="395"/>
      <c r="L1" s="393"/>
      <c r="M1" s="394"/>
      <c r="N1" s="394"/>
      <c r="O1" s="393"/>
    </row>
    <row r="2" spans="1:22" s="55" customFormat="1" ht="21.75" customHeight="1">
      <c r="A2" s="69" t="s">
        <v>602</v>
      </c>
      <c r="B2" s="350"/>
      <c r="C2" s="396"/>
      <c r="D2" s="350"/>
      <c r="E2" s="396"/>
      <c r="F2" s="397"/>
      <c r="G2" s="1421" t="s">
        <v>364</v>
      </c>
      <c r="H2" s="1421"/>
      <c r="I2" s="1421"/>
      <c r="J2" s="1421"/>
      <c r="K2" s="397"/>
      <c r="L2" s="351"/>
      <c r="M2" s="351"/>
      <c r="N2" s="350"/>
      <c r="O2" s="350"/>
    </row>
    <row r="3" spans="1:22" ht="24" customHeight="1">
      <c r="A3" s="393"/>
      <c r="B3" s="394"/>
      <c r="C3" s="393"/>
      <c r="D3" s="394"/>
      <c r="E3" s="393"/>
      <c r="F3" s="395"/>
      <c r="G3" s="394"/>
      <c r="H3" s="393"/>
      <c r="I3" s="395"/>
      <c r="J3" s="393"/>
      <c r="K3" s="395"/>
      <c r="L3" s="393"/>
      <c r="M3" s="394"/>
      <c r="N3" s="394"/>
      <c r="O3" s="393"/>
    </row>
    <row r="4" spans="1:22" s="56" customFormat="1" ht="12" customHeight="1">
      <c r="A4" s="352" t="s">
        <v>363</v>
      </c>
      <c r="B4" s="145"/>
      <c r="C4" s="398"/>
      <c r="D4" s="145"/>
      <c r="E4" s="398"/>
      <c r="F4" s="399"/>
      <c r="G4" s="400"/>
      <c r="H4" s="398"/>
      <c r="I4" s="399"/>
      <c r="J4" s="398"/>
      <c r="K4" s="399"/>
      <c r="L4" s="398"/>
      <c r="M4" s="400"/>
      <c r="N4" s="400"/>
      <c r="O4" s="398"/>
    </row>
    <row r="5" spans="1:22" s="56" customFormat="1" ht="12" customHeight="1">
      <c r="A5" s="352" t="s">
        <v>362</v>
      </c>
      <c r="B5" s="145"/>
      <c r="C5" s="353"/>
      <c r="D5" s="145"/>
      <c r="E5" s="398"/>
      <c r="F5" s="399"/>
      <c r="G5" s="400"/>
      <c r="H5" s="398"/>
      <c r="I5" s="399"/>
      <c r="J5" s="398"/>
      <c r="K5" s="399"/>
      <c r="L5" s="398"/>
      <c r="M5" s="400"/>
      <c r="N5" s="400"/>
      <c r="O5" s="398"/>
    </row>
    <row r="6" spans="1:22" s="56" customFormat="1" ht="12" customHeight="1">
      <c r="A6" s="352" t="s">
        <v>361</v>
      </c>
      <c r="B6" s="145"/>
      <c r="C6" s="398"/>
      <c r="D6" s="145"/>
      <c r="E6" s="398"/>
      <c r="F6" s="399"/>
      <c r="G6" s="400"/>
      <c r="H6" s="398"/>
      <c r="I6" s="399"/>
      <c r="J6" s="398"/>
      <c r="K6" s="399"/>
      <c r="L6" s="398"/>
      <c r="M6" s="400"/>
      <c r="N6" s="400"/>
      <c r="O6" s="398"/>
    </row>
    <row r="7" spans="1:22" s="56" customFormat="1" ht="15" customHeight="1" thickBot="1">
      <c r="A7" s="352" t="s">
        <v>603</v>
      </c>
      <c r="B7" s="145"/>
      <c r="C7" s="398"/>
      <c r="D7" s="145"/>
      <c r="E7" s="398"/>
      <c r="F7" s="399"/>
      <c r="G7" s="400"/>
      <c r="H7" s="398"/>
      <c r="I7" s="399"/>
      <c r="J7" s="398"/>
      <c r="K7" s="399"/>
      <c r="L7" s="398"/>
      <c r="M7" s="400"/>
      <c r="N7" s="400"/>
      <c r="O7" s="398"/>
    </row>
    <row r="8" spans="1:22" s="56" customFormat="1" ht="15" customHeight="1">
      <c r="A8" s="1422" t="s">
        <v>360</v>
      </c>
      <c r="B8" s="354"/>
      <c r="C8" s="1433" t="s">
        <v>359</v>
      </c>
      <c r="D8" s="1433"/>
      <c r="E8" s="1433"/>
      <c r="F8" s="1433"/>
      <c r="G8" s="355"/>
      <c r="H8" s="356"/>
      <c r="I8" s="357" t="s">
        <v>358</v>
      </c>
      <c r="J8" s="1432" t="s">
        <v>357</v>
      </c>
      <c r="K8" s="1432"/>
      <c r="L8" s="1432"/>
      <c r="M8" s="1432"/>
      <c r="N8" s="401"/>
      <c r="O8" s="401"/>
    </row>
    <row r="9" spans="1:22" s="56" customFormat="1" ht="15" customHeight="1">
      <c r="A9" s="1423"/>
      <c r="B9" s="1425" t="s">
        <v>703</v>
      </c>
      <c r="C9" s="1426"/>
      <c r="D9" s="1425" t="s">
        <v>700</v>
      </c>
      <c r="E9" s="1426"/>
      <c r="F9" s="1434" t="s">
        <v>243</v>
      </c>
      <c r="G9" s="1435"/>
      <c r="H9" s="1427" t="s">
        <v>703</v>
      </c>
      <c r="I9" s="1428"/>
      <c r="J9" s="1427" t="s">
        <v>700</v>
      </c>
      <c r="K9" s="1428"/>
      <c r="L9" s="1427" t="s">
        <v>243</v>
      </c>
      <c r="M9" s="1431"/>
      <c r="N9" s="1429" t="s">
        <v>640</v>
      </c>
      <c r="O9" s="1430"/>
    </row>
    <row r="10" spans="1:22" s="56" customFormat="1" ht="15" customHeight="1">
      <c r="A10" s="1424"/>
      <c r="B10" s="358" t="s">
        <v>356</v>
      </c>
      <c r="C10" s="402" t="s">
        <v>355</v>
      </c>
      <c r="D10" s="358" t="s">
        <v>356</v>
      </c>
      <c r="E10" s="402" t="s">
        <v>355</v>
      </c>
      <c r="F10" s="403" t="s">
        <v>356</v>
      </c>
      <c r="G10" s="404" t="s">
        <v>355</v>
      </c>
      <c r="H10" s="402" t="s">
        <v>356</v>
      </c>
      <c r="I10" s="403" t="s">
        <v>355</v>
      </c>
      <c r="J10" s="402" t="s">
        <v>356</v>
      </c>
      <c r="K10" s="403" t="s">
        <v>355</v>
      </c>
      <c r="L10" s="402" t="s">
        <v>356</v>
      </c>
      <c r="M10" s="404" t="s">
        <v>355</v>
      </c>
      <c r="N10" s="404" t="s">
        <v>356</v>
      </c>
      <c r="O10" s="405" t="s">
        <v>355</v>
      </c>
    </row>
    <row r="11" spans="1:22" s="56" customFormat="1" ht="15" customHeight="1">
      <c r="A11" s="406" t="s">
        <v>354</v>
      </c>
      <c r="B11" s="368" t="s">
        <v>353</v>
      </c>
      <c r="C11" s="407"/>
      <c r="D11" s="709"/>
      <c r="E11" s="407"/>
      <c r="F11" s="408"/>
      <c r="G11" s="409"/>
      <c r="H11" s="407"/>
      <c r="I11" s="408"/>
      <c r="J11" s="407"/>
      <c r="K11" s="408"/>
      <c r="L11" s="407"/>
      <c r="M11" s="409"/>
      <c r="N11" s="409"/>
      <c r="O11" s="407"/>
      <c r="P11" s="588"/>
      <c r="Q11" s="588"/>
      <c r="R11" s="588"/>
      <c r="S11" s="588"/>
      <c r="T11" s="588"/>
      <c r="U11" s="588"/>
      <c r="V11" s="588"/>
    </row>
    <row r="12" spans="1:22" s="55" customFormat="1" ht="14.4" customHeight="1">
      <c r="A12" s="855" t="s">
        <v>745</v>
      </c>
      <c r="B12" s="411">
        <v>78.989999999999995</v>
      </c>
      <c r="C12" s="411">
        <v>85.93</v>
      </c>
      <c r="D12" s="411">
        <v>80.23</v>
      </c>
      <c r="E12" s="411">
        <v>86.73</v>
      </c>
      <c r="F12" s="412">
        <v>80.81</v>
      </c>
      <c r="G12" s="412">
        <v>87.37</v>
      </c>
      <c r="H12" s="411">
        <v>79.55</v>
      </c>
      <c r="I12" s="411">
        <v>86.3</v>
      </c>
      <c r="J12" s="411">
        <v>80.75</v>
      </c>
      <c r="K12" s="411">
        <v>86.99</v>
      </c>
      <c r="L12" s="413">
        <v>81.56</v>
      </c>
      <c r="M12" s="413">
        <v>87.71</v>
      </c>
      <c r="N12" s="411">
        <v>81.09</v>
      </c>
      <c r="O12" s="414">
        <v>87.13</v>
      </c>
    </row>
    <row r="13" spans="1:22" s="55" customFormat="1" ht="5.4" customHeight="1">
      <c r="A13" s="410"/>
      <c r="B13" s="411"/>
      <c r="C13" s="411"/>
      <c r="D13" s="411"/>
      <c r="E13" s="411"/>
      <c r="F13" s="412"/>
      <c r="G13" s="412"/>
      <c r="H13" s="411"/>
      <c r="I13" s="411"/>
      <c r="J13" s="411"/>
      <c r="K13" s="411"/>
      <c r="L13" s="413"/>
      <c r="M13" s="413"/>
      <c r="N13" s="411"/>
      <c r="O13" s="414"/>
    </row>
    <row r="14" spans="1:22" s="55" customFormat="1" ht="14.4" customHeight="1">
      <c r="A14" s="855" t="s">
        <v>746</v>
      </c>
      <c r="B14" s="411">
        <v>74.239999999999995</v>
      </c>
      <c r="C14" s="411">
        <v>81.13</v>
      </c>
      <c r="D14" s="411">
        <v>75.45</v>
      </c>
      <c r="E14" s="411">
        <v>81.92</v>
      </c>
      <c r="F14" s="412">
        <v>76.010000000000005</v>
      </c>
      <c r="G14" s="412">
        <v>82.53</v>
      </c>
      <c r="H14" s="411">
        <v>74.819999999999993</v>
      </c>
      <c r="I14" s="411">
        <v>81.55</v>
      </c>
      <c r="J14" s="411">
        <v>75.98</v>
      </c>
      <c r="K14" s="411">
        <v>82.2</v>
      </c>
      <c r="L14" s="413">
        <v>76.760000000000005</v>
      </c>
      <c r="M14" s="413">
        <v>82.9</v>
      </c>
      <c r="N14" s="411">
        <v>76.290000000000006</v>
      </c>
      <c r="O14" s="414">
        <v>82.34</v>
      </c>
    </row>
    <row r="15" spans="1:22" s="55" customFormat="1" ht="5.4" customHeight="1">
      <c r="A15" s="410"/>
      <c r="B15" s="411"/>
      <c r="C15" s="411"/>
      <c r="D15" s="411"/>
      <c r="E15" s="411"/>
      <c r="F15" s="412"/>
      <c r="G15" s="412"/>
      <c r="H15" s="411"/>
      <c r="I15" s="411"/>
      <c r="J15" s="411"/>
      <c r="K15" s="411"/>
      <c r="L15" s="413"/>
      <c r="M15" s="413"/>
      <c r="N15" s="411"/>
      <c r="O15" s="414"/>
    </row>
    <row r="16" spans="1:22" s="55" customFormat="1" ht="14.4" customHeight="1">
      <c r="A16" s="410">
        <v>10</v>
      </c>
      <c r="B16" s="411">
        <v>69.260000000000005</v>
      </c>
      <c r="C16" s="411">
        <v>76.16</v>
      </c>
      <c r="D16" s="411">
        <v>70.48</v>
      </c>
      <c r="E16" s="411">
        <v>76.95</v>
      </c>
      <c r="F16" s="412">
        <v>71.03</v>
      </c>
      <c r="G16" s="412">
        <v>77.55</v>
      </c>
      <c r="H16" s="411">
        <v>69.849999999999994</v>
      </c>
      <c r="I16" s="411">
        <v>76.58</v>
      </c>
      <c r="J16" s="411">
        <v>71.02</v>
      </c>
      <c r="K16" s="411">
        <v>77.23</v>
      </c>
      <c r="L16" s="413">
        <v>71.78</v>
      </c>
      <c r="M16" s="413">
        <v>77.930000000000007</v>
      </c>
      <c r="N16" s="411">
        <v>71.319999999999993</v>
      </c>
      <c r="O16" s="414">
        <v>77.37</v>
      </c>
    </row>
    <row r="17" spans="1:15" s="55" customFormat="1" ht="5.4" customHeight="1">
      <c r="A17" s="410"/>
      <c r="B17" s="411"/>
      <c r="C17" s="411"/>
      <c r="D17" s="411"/>
      <c r="E17" s="411"/>
      <c r="F17" s="412"/>
      <c r="G17" s="412"/>
      <c r="H17" s="411"/>
      <c r="I17" s="411"/>
      <c r="J17" s="411"/>
      <c r="K17" s="411"/>
      <c r="L17" s="413"/>
      <c r="M17" s="413"/>
      <c r="N17" s="411"/>
      <c r="O17" s="414"/>
    </row>
    <row r="18" spans="1:15" s="55" customFormat="1" ht="14.4" customHeight="1">
      <c r="A18" s="410">
        <v>15</v>
      </c>
      <c r="B18" s="411">
        <v>64.3</v>
      </c>
      <c r="C18" s="411">
        <v>71.180000000000007</v>
      </c>
      <c r="D18" s="411">
        <v>65.510000000000005</v>
      </c>
      <c r="E18" s="411">
        <v>71.97</v>
      </c>
      <c r="F18" s="412">
        <v>66.06</v>
      </c>
      <c r="G18" s="412">
        <v>72.58</v>
      </c>
      <c r="H18" s="411">
        <v>64.89</v>
      </c>
      <c r="I18" s="411">
        <v>71.61</v>
      </c>
      <c r="J18" s="411">
        <v>66.05</v>
      </c>
      <c r="K18" s="411">
        <v>72.260000000000005</v>
      </c>
      <c r="L18" s="413">
        <v>66.81</v>
      </c>
      <c r="M18" s="413">
        <v>72.95</v>
      </c>
      <c r="N18" s="411">
        <v>66.36</v>
      </c>
      <c r="O18" s="414">
        <v>72.41</v>
      </c>
    </row>
    <row r="19" spans="1:15" s="55" customFormat="1" ht="5.4" customHeight="1">
      <c r="A19" s="410"/>
      <c r="B19" s="411"/>
      <c r="C19" s="411"/>
      <c r="D19" s="411"/>
      <c r="E19" s="411"/>
      <c r="F19" s="412"/>
      <c r="G19" s="412"/>
      <c r="H19" s="411"/>
      <c r="I19" s="411"/>
      <c r="J19" s="411"/>
      <c r="K19" s="411"/>
      <c r="L19" s="413"/>
      <c r="M19" s="413"/>
      <c r="N19" s="411"/>
      <c r="O19" s="414"/>
    </row>
    <row r="20" spans="1:15" s="55" customFormat="1" ht="14.4" customHeight="1">
      <c r="A20" s="410">
        <v>20</v>
      </c>
      <c r="B20" s="411">
        <v>59.39</v>
      </c>
      <c r="C20" s="411">
        <v>66.23</v>
      </c>
      <c r="D20" s="411">
        <v>60.58</v>
      </c>
      <c r="E20" s="411">
        <v>67.010000000000005</v>
      </c>
      <c r="F20" s="412">
        <v>61.15</v>
      </c>
      <c r="G20" s="412">
        <v>67.63</v>
      </c>
      <c r="H20" s="411">
        <v>59.99</v>
      </c>
      <c r="I20" s="411">
        <v>66.67</v>
      </c>
      <c r="J20" s="411">
        <v>61.13</v>
      </c>
      <c r="K20" s="411">
        <v>67.31</v>
      </c>
      <c r="L20" s="413">
        <v>61.9</v>
      </c>
      <c r="M20" s="413">
        <v>68.010000000000005</v>
      </c>
      <c r="N20" s="411">
        <v>61.44</v>
      </c>
      <c r="O20" s="414">
        <v>67.48</v>
      </c>
    </row>
    <row r="21" spans="1:15" s="55" customFormat="1" ht="5.4" customHeight="1">
      <c r="A21" s="410"/>
      <c r="B21" s="411"/>
      <c r="C21" s="411"/>
      <c r="D21" s="411"/>
      <c r="E21" s="411"/>
      <c r="F21" s="412"/>
      <c r="G21" s="412"/>
      <c r="H21" s="411"/>
      <c r="I21" s="411"/>
      <c r="J21" s="411"/>
      <c r="K21" s="411"/>
      <c r="L21" s="413"/>
      <c r="M21" s="413"/>
      <c r="N21" s="411"/>
      <c r="O21" s="414"/>
    </row>
    <row r="22" spans="1:15" s="55" customFormat="1" ht="14.4" customHeight="1">
      <c r="A22" s="410">
        <v>25</v>
      </c>
      <c r="B22" s="411">
        <v>54.53</v>
      </c>
      <c r="C22" s="411">
        <v>61.33</v>
      </c>
      <c r="D22" s="411">
        <v>55.7</v>
      </c>
      <c r="E22" s="411">
        <v>62.08</v>
      </c>
      <c r="F22" s="412">
        <v>56.27</v>
      </c>
      <c r="G22" s="412">
        <v>62.71</v>
      </c>
      <c r="H22" s="411">
        <v>55.16</v>
      </c>
      <c r="I22" s="411">
        <v>61.75</v>
      </c>
      <c r="J22" s="411">
        <v>56.28</v>
      </c>
      <c r="K22" s="411">
        <v>62.37</v>
      </c>
      <c r="L22" s="413">
        <v>57.05</v>
      </c>
      <c r="M22" s="413">
        <v>63.09</v>
      </c>
      <c r="N22" s="411">
        <v>56.58</v>
      </c>
      <c r="O22" s="414">
        <v>62.58</v>
      </c>
    </row>
    <row r="23" spans="1:15" s="55" customFormat="1" ht="5.4" customHeight="1">
      <c r="A23" s="410"/>
      <c r="B23" s="411"/>
      <c r="C23" s="411"/>
      <c r="D23" s="411"/>
      <c r="E23" s="411"/>
      <c r="F23" s="412"/>
      <c r="G23" s="412"/>
      <c r="H23" s="411"/>
      <c r="I23" s="411"/>
      <c r="J23" s="411"/>
      <c r="K23" s="411"/>
      <c r="L23" s="413"/>
      <c r="M23" s="413"/>
      <c r="N23" s="411"/>
      <c r="O23" s="414"/>
    </row>
    <row r="24" spans="1:15" s="55" customFormat="1" ht="14.4" customHeight="1">
      <c r="A24" s="410">
        <v>30</v>
      </c>
      <c r="B24" s="411">
        <v>49.69</v>
      </c>
      <c r="C24" s="411">
        <v>56.43</v>
      </c>
      <c r="D24" s="411">
        <v>50.83</v>
      </c>
      <c r="E24" s="411">
        <v>57.17</v>
      </c>
      <c r="F24" s="412">
        <v>51.39</v>
      </c>
      <c r="G24" s="412">
        <v>57.79</v>
      </c>
      <c r="H24" s="411">
        <v>50.33</v>
      </c>
      <c r="I24" s="411">
        <v>56.83</v>
      </c>
      <c r="J24" s="411">
        <v>51.43</v>
      </c>
      <c r="K24" s="411">
        <v>57.45</v>
      </c>
      <c r="L24" s="413">
        <v>52.18</v>
      </c>
      <c r="M24" s="413">
        <v>58.17</v>
      </c>
      <c r="N24" s="411">
        <v>51.71</v>
      </c>
      <c r="O24" s="414">
        <v>57.67</v>
      </c>
    </row>
    <row r="25" spans="1:15" s="55" customFormat="1" ht="5.4" customHeight="1">
      <c r="A25" s="410"/>
      <c r="B25" s="411"/>
      <c r="C25" s="411"/>
      <c r="D25" s="411"/>
      <c r="E25" s="411"/>
      <c r="F25" s="412"/>
      <c r="G25" s="412"/>
      <c r="H25" s="411"/>
      <c r="I25" s="411"/>
      <c r="J25" s="411"/>
      <c r="K25" s="411"/>
      <c r="L25" s="413"/>
      <c r="M25" s="413"/>
      <c r="N25" s="411"/>
      <c r="O25" s="414"/>
    </row>
    <row r="26" spans="1:15" s="55" customFormat="1" ht="14.4" customHeight="1">
      <c r="A26" s="410">
        <v>35</v>
      </c>
      <c r="B26" s="411">
        <v>44.86</v>
      </c>
      <c r="C26" s="411">
        <v>51.55</v>
      </c>
      <c r="D26" s="411">
        <v>45.99</v>
      </c>
      <c r="E26" s="411">
        <v>52.27</v>
      </c>
      <c r="F26" s="412">
        <v>46.54</v>
      </c>
      <c r="G26" s="412">
        <v>52.87</v>
      </c>
      <c r="H26" s="411">
        <v>45.51</v>
      </c>
      <c r="I26" s="411">
        <v>51.94</v>
      </c>
      <c r="J26" s="411">
        <v>46.58</v>
      </c>
      <c r="K26" s="411">
        <v>52.55</v>
      </c>
      <c r="L26" s="413">
        <v>47.33</v>
      </c>
      <c r="M26" s="413">
        <v>53.25</v>
      </c>
      <c r="N26" s="411">
        <v>46.85</v>
      </c>
      <c r="O26" s="414">
        <v>52.76</v>
      </c>
    </row>
    <row r="27" spans="1:15" s="55" customFormat="1" ht="5.4" customHeight="1">
      <c r="A27" s="410"/>
      <c r="B27" s="411"/>
      <c r="C27" s="411"/>
      <c r="D27" s="411"/>
      <c r="E27" s="411"/>
      <c r="F27" s="412"/>
      <c r="G27" s="412"/>
      <c r="H27" s="411"/>
      <c r="I27" s="411"/>
      <c r="J27" s="411"/>
      <c r="K27" s="411"/>
      <c r="L27" s="415"/>
      <c r="M27" s="415"/>
      <c r="N27" s="411"/>
      <c r="O27" s="414"/>
    </row>
    <row r="28" spans="1:15" s="55" customFormat="1" ht="14.4" customHeight="1">
      <c r="A28" s="410">
        <v>40</v>
      </c>
      <c r="B28" s="411">
        <v>40.07</v>
      </c>
      <c r="C28" s="411">
        <v>46.7</v>
      </c>
      <c r="D28" s="411">
        <v>41.17</v>
      </c>
      <c r="E28" s="411">
        <v>47.39</v>
      </c>
      <c r="F28" s="412">
        <v>41.71</v>
      </c>
      <c r="G28" s="412">
        <v>47.98</v>
      </c>
      <c r="H28" s="411">
        <v>40.729999999999997</v>
      </c>
      <c r="I28" s="411">
        <v>47.08</v>
      </c>
      <c r="J28" s="411">
        <v>41.77</v>
      </c>
      <c r="K28" s="411">
        <v>47.67</v>
      </c>
      <c r="L28" s="413">
        <v>42.5</v>
      </c>
      <c r="M28" s="413">
        <v>48.37</v>
      </c>
      <c r="N28" s="411">
        <v>42.03</v>
      </c>
      <c r="O28" s="414">
        <v>47.88</v>
      </c>
    </row>
    <row r="29" spans="1:15" s="55" customFormat="1" ht="5.4" customHeight="1">
      <c r="A29" s="410"/>
      <c r="B29" s="411"/>
      <c r="C29" s="411"/>
      <c r="D29" s="411"/>
      <c r="E29" s="411"/>
      <c r="F29" s="412"/>
      <c r="G29" s="412"/>
      <c r="H29" s="411"/>
      <c r="I29" s="411"/>
      <c r="J29" s="411"/>
      <c r="K29" s="411"/>
      <c r="L29" s="413"/>
      <c r="M29" s="413"/>
      <c r="N29" s="411"/>
      <c r="O29" s="414"/>
    </row>
    <row r="30" spans="1:15" s="55" customFormat="1" ht="14.4" customHeight="1">
      <c r="A30" s="410">
        <v>45</v>
      </c>
      <c r="B30" s="411">
        <v>35.369999999999997</v>
      </c>
      <c r="C30" s="411">
        <v>41.9</v>
      </c>
      <c r="D30" s="411">
        <v>36.43</v>
      </c>
      <c r="E30" s="411">
        <v>42.56</v>
      </c>
      <c r="F30" s="412">
        <v>36.93</v>
      </c>
      <c r="G30" s="412">
        <v>43.14</v>
      </c>
      <c r="H30" s="411">
        <v>36.020000000000003</v>
      </c>
      <c r="I30" s="411">
        <v>42.27</v>
      </c>
      <c r="J30" s="411">
        <v>37.01</v>
      </c>
      <c r="K30" s="411">
        <v>42.83</v>
      </c>
      <c r="L30" s="413">
        <v>37.72</v>
      </c>
      <c r="M30" s="413">
        <v>43.52</v>
      </c>
      <c r="N30" s="411">
        <v>37.26</v>
      </c>
      <c r="O30" s="414">
        <v>43.03</v>
      </c>
    </row>
    <row r="31" spans="1:15" s="55" customFormat="1" ht="5.4" customHeight="1">
      <c r="A31" s="410"/>
      <c r="B31" s="411"/>
      <c r="C31" s="411"/>
      <c r="D31" s="411"/>
      <c r="E31" s="411"/>
      <c r="F31" s="412"/>
      <c r="G31" s="412"/>
      <c r="H31" s="411"/>
      <c r="I31" s="411"/>
      <c r="J31" s="411"/>
      <c r="K31" s="411"/>
      <c r="L31" s="413"/>
      <c r="M31" s="413"/>
      <c r="N31" s="411"/>
      <c r="O31" s="414"/>
    </row>
    <row r="32" spans="1:15" s="55" customFormat="1" ht="14.4" customHeight="1">
      <c r="A32" s="410">
        <v>50</v>
      </c>
      <c r="B32" s="411">
        <v>30.79</v>
      </c>
      <c r="C32" s="411">
        <v>37.15</v>
      </c>
      <c r="D32" s="411">
        <v>31.8</v>
      </c>
      <c r="E32" s="411">
        <v>37.79</v>
      </c>
      <c r="F32" s="412">
        <v>32.26</v>
      </c>
      <c r="G32" s="412">
        <v>38.36</v>
      </c>
      <c r="H32" s="411">
        <v>31.42</v>
      </c>
      <c r="I32" s="411">
        <v>37.520000000000003</v>
      </c>
      <c r="J32" s="411">
        <v>32.36</v>
      </c>
      <c r="K32" s="411">
        <v>38.07</v>
      </c>
      <c r="L32" s="413">
        <v>33.04</v>
      </c>
      <c r="M32" s="413">
        <v>38.75</v>
      </c>
      <c r="N32" s="411">
        <v>32.57</v>
      </c>
      <c r="O32" s="414">
        <v>38.24</v>
      </c>
    </row>
    <row r="33" spans="1:15" s="55" customFormat="1" ht="5.4" customHeight="1">
      <c r="A33" s="410"/>
      <c r="B33" s="411"/>
      <c r="C33" s="411"/>
      <c r="D33" s="411"/>
      <c r="E33" s="411"/>
      <c r="F33" s="412"/>
      <c r="G33" s="412"/>
      <c r="H33" s="411"/>
      <c r="I33" s="411"/>
      <c r="J33" s="411"/>
      <c r="K33" s="411"/>
      <c r="L33" s="413"/>
      <c r="M33" s="413"/>
      <c r="N33" s="411"/>
      <c r="O33" s="414"/>
    </row>
    <row r="34" spans="1:15" s="55" customFormat="1" ht="14.4" customHeight="1">
      <c r="A34" s="410">
        <v>51</v>
      </c>
      <c r="B34" s="411">
        <v>29.89</v>
      </c>
      <c r="C34" s="411">
        <v>36.21</v>
      </c>
      <c r="D34" s="411">
        <v>30.89</v>
      </c>
      <c r="E34" s="411">
        <v>36.85</v>
      </c>
      <c r="F34" s="412">
        <v>31.35</v>
      </c>
      <c r="G34" s="412">
        <v>37.42</v>
      </c>
      <c r="H34" s="411">
        <v>30.52</v>
      </c>
      <c r="I34" s="411">
        <v>36.58</v>
      </c>
      <c r="J34" s="411">
        <v>31.44</v>
      </c>
      <c r="K34" s="411">
        <v>37.119999999999997</v>
      </c>
      <c r="L34" s="413">
        <v>32.119999999999997</v>
      </c>
      <c r="M34" s="413">
        <v>37.799999999999997</v>
      </c>
      <c r="N34" s="411">
        <v>31.64</v>
      </c>
      <c r="O34" s="414">
        <v>37.299999999999997</v>
      </c>
    </row>
    <row r="35" spans="1:15" s="55" customFormat="1" ht="14.4" customHeight="1">
      <c r="A35" s="410">
        <v>52</v>
      </c>
      <c r="B35" s="411">
        <v>29.01</v>
      </c>
      <c r="C35" s="411">
        <v>35.28</v>
      </c>
      <c r="D35" s="411">
        <v>29.98</v>
      </c>
      <c r="E35" s="411">
        <v>35.909999999999997</v>
      </c>
      <c r="F35" s="412">
        <v>30.44</v>
      </c>
      <c r="G35" s="412">
        <v>36.479999999999997</v>
      </c>
      <c r="H35" s="411">
        <v>29.63</v>
      </c>
      <c r="I35" s="411">
        <v>35.65</v>
      </c>
      <c r="J35" s="411">
        <v>30.54</v>
      </c>
      <c r="K35" s="411">
        <v>36.18</v>
      </c>
      <c r="L35" s="413">
        <v>31.21</v>
      </c>
      <c r="M35" s="413">
        <v>36.86</v>
      </c>
      <c r="N35" s="411">
        <v>30.72</v>
      </c>
      <c r="O35" s="414">
        <v>36.35</v>
      </c>
    </row>
    <row r="36" spans="1:15" s="55" customFormat="1" ht="14.4" customHeight="1">
      <c r="A36" s="410">
        <v>53</v>
      </c>
      <c r="B36" s="411">
        <v>28.13</v>
      </c>
      <c r="C36" s="411">
        <v>34.35</v>
      </c>
      <c r="D36" s="411">
        <v>29.09</v>
      </c>
      <c r="E36" s="411">
        <v>34.97</v>
      </c>
      <c r="F36" s="412">
        <v>29.54</v>
      </c>
      <c r="G36" s="412">
        <v>35.549999999999997</v>
      </c>
      <c r="H36" s="411">
        <v>28.74</v>
      </c>
      <c r="I36" s="411">
        <v>34.72</v>
      </c>
      <c r="J36" s="411">
        <v>29.63</v>
      </c>
      <c r="K36" s="411">
        <v>35.24</v>
      </c>
      <c r="L36" s="413">
        <v>30.3</v>
      </c>
      <c r="M36" s="413">
        <v>35.92</v>
      </c>
      <c r="N36" s="411">
        <v>29.81</v>
      </c>
      <c r="O36" s="414">
        <v>35.409999999999997</v>
      </c>
    </row>
    <row r="37" spans="1:15" s="55" customFormat="1" ht="14.4" customHeight="1">
      <c r="A37" s="410">
        <v>54</v>
      </c>
      <c r="B37" s="411">
        <v>27.26</v>
      </c>
      <c r="C37" s="411">
        <v>33.42</v>
      </c>
      <c r="D37" s="411">
        <v>28.19</v>
      </c>
      <c r="E37" s="411">
        <v>34.04</v>
      </c>
      <c r="F37" s="412">
        <v>28.64</v>
      </c>
      <c r="G37" s="412">
        <v>34.619999999999997</v>
      </c>
      <c r="H37" s="411">
        <v>27.86</v>
      </c>
      <c r="I37" s="411">
        <v>33.79</v>
      </c>
      <c r="J37" s="411">
        <v>28.74</v>
      </c>
      <c r="K37" s="411">
        <v>34.31</v>
      </c>
      <c r="L37" s="413">
        <v>29.4</v>
      </c>
      <c r="M37" s="413">
        <v>34.99</v>
      </c>
      <c r="N37" s="411">
        <v>28.91</v>
      </c>
      <c r="O37" s="414">
        <v>34.479999999999997</v>
      </c>
    </row>
    <row r="38" spans="1:15" s="55" customFormat="1" ht="14.4" customHeight="1">
      <c r="A38" s="410">
        <v>55</v>
      </c>
      <c r="B38" s="411">
        <v>26.39</v>
      </c>
      <c r="C38" s="411">
        <v>32.5</v>
      </c>
      <c r="D38" s="411">
        <v>27.31</v>
      </c>
      <c r="E38" s="411">
        <v>33.11</v>
      </c>
      <c r="F38" s="412">
        <v>27.75</v>
      </c>
      <c r="G38" s="412">
        <v>33.69</v>
      </c>
      <c r="H38" s="411">
        <v>26.98</v>
      </c>
      <c r="I38" s="411">
        <v>32.86</v>
      </c>
      <c r="J38" s="411">
        <v>27.85</v>
      </c>
      <c r="K38" s="411">
        <v>33.380000000000003</v>
      </c>
      <c r="L38" s="413">
        <v>28.5</v>
      </c>
      <c r="M38" s="413">
        <v>34.06</v>
      </c>
      <c r="N38" s="411">
        <v>28.01</v>
      </c>
      <c r="O38" s="414">
        <v>33.54</v>
      </c>
    </row>
    <row r="39" spans="1:15" s="55" customFormat="1" ht="5.4" customHeight="1">
      <c r="A39" s="410"/>
      <c r="B39" s="411"/>
      <c r="C39" s="411"/>
      <c r="D39" s="411"/>
      <c r="E39" s="411"/>
      <c r="F39" s="412"/>
      <c r="G39" s="412"/>
      <c r="H39" s="411"/>
      <c r="I39" s="411"/>
      <c r="J39" s="411"/>
      <c r="K39" s="411"/>
      <c r="L39" s="413"/>
      <c r="M39" s="413"/>
      <c r="N39" s="411"/>
      <c r="O39" s="414"/>
    </row>
    <row r="40" spans="1:15" s="55" customFormat="1" ht="14.4" customHeight="1">
      <c r="A40" s="410">
        <v>56</v>
      </c>
      <c r="B40" s="411">
        <v>25.54</v>
      </c>
      <c r="C40" s="411">
        <v>31.58</v>
      </c>
      <c r="D40" s="411">
        <v>26.43</v>
      </c>
      <c r="E40" s="411">
        <v>32.18</v>
      </c>
      <c r="F40" s="412">
        <v>26.87</v>
      </c>
      <c r="G40" s="412">
        <v>32.76</v>
      </c>
      <c r="H40" s="411">
        <v>26.12</v>
      </c>
      <c r="I40" s="411">
        <v>31.94</v>
      </c>
      <c r="J40" s="411">
        <v>26.97</v>
      </c>
      <c r="K40" s="411">
        <v>32.450000000000003</v>
      </c>
      <c r="L40" s="413">
        <v>27.61</v>
      </c>
      <c r="M40" s="413">
        <v>33.119999999999997</v>
      </c>
      <c r="N40" s="411">
        <v>27.12</v>
      </c>
      <c r="O40" s="414">
        <v>32.61</v>
      </c>
    </row>
    <row r="41" spans="1:15" s="55" customFormat="1" ht="14.4" customHeight="1">
      <c r="A41" s="410">
        <v>57</v>
      </c>
      <c r="B41" s="411">
        <v>24.69</v>
      </c>
      <c r="C41" s="411">
        <v>30.66</v>
      </c>
      <c r="D41" s="411">
        <v>25.56</v>
      </c>
      <c r="E41" s="411">
        <v>31.26</v>
      </c>
      <c r="F41" s="412">
        <v>25.99</v>
      </c>
      <c r="G41" s="412">
        <v>31.83</v>
      </c>
      <c r="H41" s="411">
        <v>25.26</v>
      </c>
      <c r="I41" s="411">
        <v>31.02</v>
      </c>
      <c r="J41" s="411">
        <v>26.09</v>
      </c>
      <c r="K41" s="411">
        <v>31.53</v>
      </c>
      <c r="L41" s="413">
        <v>26.73</v>
      </c>
      <c r="M41" s="413">
        <v>32.19</v>
      </c>
      <c r="N41" s="411">
        <v>26.23</v>
      </c>
      <c r="O41" s="414">
        <v>31.69</v>
      </c>
    </row>
    <row r="42" spans="1:15" s="55" customFormat="1" ht="14.4" customHeight="1">
      <c r="A42" s="410">
        <v>58</v>
      </c>
      <c r="B42" s="411">
        <v>23.86</v>
      </c>
      <c r="C42" s="411">
        <v>29.75</v>
      </c>
      <c r="D42" s="411">
        <v>24.7</v>
      </c>
      <c r="E42" s="411">
        <v>30.34</v>
      </c>
      <c r="F42" s="412">
        <v>25.13</v>
      </c>
      <c r="G42" s="412">
        <v>30.91</v>
      </c>
      <c r="H42" s="411">
        <v>24.42</v>
      </c>
      <c r="I42" s="411">
        <v>30.1</v>
      </c>
      <c r="J42" s="411">
        <v>25.23</v>
      </c>
      <c r="K42" s="411">
        <v>30.61</v>
      </c>
      <c r="L42" s="413">
        <v>25.85</v>
      </c>
      <c r="M42" s="413">
        <v>31.27</v>
      </c>
      <c r="N42" s="411">
        <v>25.36</v>
      </c>
      <c r="O42" s="414">
        <v>30.76</v>
      </c>
    </row>
    <row r="43" spans="1:15" s="55" customFormat="1" ht="14.4" customHeight="1">
      <c r="A43" s="410">
        <v>59</v>
      </c>
      <c r="B43" s="411">
        <v>23.03</v>
      </c>
      <c r="C43" s="411">
        <v>28.84</v>
      </c>
      <c r="D43" s="411">
        <v>23.85</v>
      </c>
      <c r="E43" s="411">
        <v>29.42</v>
      </c>
      <c r="F43" s="412">
        <v>24.27</v>
      </c>
      <c r="G43" s="412">
        <v>29.99</v>
      </c>
      <c r="H43" s="411">
        <v>23.58</v>
      </c>
      <c r="I43" s="411">
        <v>29.19</v>
      </c>
      <c r="J43" s="411">
        <v>24.36</v>
      </c>
      <c r="K43" s="411">
        <v>29.68</v>
      </c>
      <c r="L43" s="413">
        <v>24.98</v>
      </c>
      <c r="M43" s="413">
        <v>30.35</v>
      </c>
      <c r="N43" s="411">
        <v>24.49</v>
      </c>
      <c r="O43" s="414">
        <v>29.84</v>
      </c>
    </row>
    <row r="44" spans="1:15" s="55" customFormat="1" ht="14.4" customHeight="1">
      <c r="A44" s="410">
        <v>60</v>
      </c>
      <c r="B44" s="411">
        <v>22.22</v>
      </c>
      <c r="C44" s="411">
        <v>27.94</v>
      </c>
      <c r="D44" s="411">
        <v>23.01</v>
      </c>
      <c r="E44" s="411">
        <v>28.51</v>
      </c>
      <c r="F44" s="412">
        <v>23.42</v>
      </c>
      <c r="G44" s="412">
        <v>29.07</v>
      </c>
      <c r="H44" s="411">
        <v>22.75</v>
      </c>
      <c r="I44" s="411">
        <v>28.28</v>
      </c>
      <c r="J44" s="411">
        <v>23.51</v>
      </c>
      <c r="K44" s="411">
        <v>28.77</v>
      </c>
      <c r="L44" s="413">
        <v>24.12</v>
      </c>
      <c r="M44" s="413">
        <v>29.42</v>
      </c>
      <c r="N44" s="411">
        <v>23.63</v>
      </c>
      <c r="O44" s="414">
        <v>28.92</v>
      </c>
    </row>
    <row r="45" spans="1:15" s="55" customFormat="1" ht="5.4" customHeight="1">
      <c r="A45" s="410"/>
      <c r="B45" s="411"/>
      <c r="C45" s="411"/>
      <c r="D45" s="411"/>
      <c r="E45" s="411"/>
      <c r="F45" s="412"/>
      <c r="G45" s="412"/>
      <c r="H45" s="411"/>
      <c r="I45" s="411"/>
      <c r="J45" s="411"/>
      <c r="K45" s="411"/>
      <c r="L45" s="413"/>
      <c r="M45" s="413"/>
      <c r="N45" s="411"/>
      <c r="O45" s="414"/>
    </row>
    <row r="46" spans="1:15" s="55" customFormat="1" ht="14.4" customHeight="1">
      <c r="A46" s="410">
        <v>61</v>
      </c>
      <c r="B46" s="411">
        <v>21.42</v>
      </c>
      <c r="C46" s="411">
        <v>27.04</v>
      </c>
      <c r="D46" s="411">
        <v>22.19</v>
      </c>
      <c r="E46" s="411">
        <v>27.61</v>
      </c>
      <c r="F46" s="412">
        <v>22.59</v>
      </c>
      <c r="G46" s="412">
        <v>28.16</v>
      </c>
      <c r="H46" s="411">
        <v>21.93</v>
      </c>
      <c r="I46" s="411">
        <v>27.37</v>
      </c>
      <c r="J46" s="411">
        <v>22.67</v>
      </c>
      <c r="K46" s="411">
        <v>27.85</v>
      </c>
      <c r="L46" s="413">
        <v>23.27</v>
      </c>
      <c r="M46" s="413">
        <v>28.51</v>
      </c>
      <c r="N46" s="411">
        <v>22.78</v>
      </c>
      <c r="O46" s="414">
        <v>28</v>
      </c>
    </row>
    <row r="47" spans="1:15" s="55" customFormat="1" ht="14.4" customHeight="1">
      <c r="A47" s="410">
        <v>62</v>
      </c>
      <c r="B47" s="411">
        <v>20.62</v>
      </c>
      <c r="C47" s="411">
        <v>26.14</v>
      </c>
      <c r="D47" s="411">
        <v>21.38</v>
      </c>
      <c r="E47" s="411">
        <v>26.7</v>
      </c>
      <c r="F47" s="412">
        <v>21.76</v>
      </c>
      <c r="G47" s="412">
        <v>27.25</v>
      </c>
      <c r="H47" s="411">
        <v>21.12</v>
      </c>
      <c r="I47" s="411">
        <v>26.47</v>
      </c>
      <c r="J47" s="411">
        <v>21.83</v>
      </c>
      <c r="K47" s="411">
        <v>26.94</v>
      </c>
      <c r="L47" s="413">
        <v>22.43</v>
      </c>
      <c r="M47" s="413">
        <v>27.59</v>
      </c>
      <c r="N47" s="411">
        <v>21.94</v>
      </c>
      <c r="O47" s="414">
        <v>27.09</v>
      </c>
    </row>
    <row r="48" spans="1:15" s="55" customFormat="1" ht="14.4" customHeight="1">
      <c r="A48" s="410">
        <v>63</v>
      </c>
      <c r="B48" s="411">
        <v>19.84</v>
      </c>
      <c r="C48" s="411">
        <v>25.25</v>
      </c>
      <c r="D48" s="411">
        <v>20.58</v>
      </c>
      <c r="E48" s="411">
        <v>25.8</v>
      </c>
      <c r="F48" s="412">
        <v>20.94</v>
      </c>
      <c r="G48" s="412">
        <v>26.34</v>
      </c>
      <c r="H48" s="411">
        <v>20.32</v>
      </c>
      <c r="I48" s="411">
        <v>25.58</v>
      </c>
      <c r="J48" s="411">
        <v>21.01</v>
      </c>
      <c r="K48" s="411">
        <v>26.04</v>
      </c>
      <c r="L48" s="413">
        <v>21.6</v>
      </c>
      <c r="M48" s="413">
        <v>26.68</v>
      </c>
      <c r="N48" s="411">
        <v>21.1</v>
      </c>
      <c r="O48" s="414">
        <v>26.18</v>
      </c>
    </row>
    <row r="49" spans="1:15" s="55" customFormat="1" ht="14.4" customHeight="1">
      <c r="A49" s="410">
        <v>64</v>
      </c>
      <c r="B49" s="411">
        <v>19.07</v>
      </c>
      <c r="C49" s="411">
        <v>24.36</v>
      </c>
      <c r="D49" s="411">
        <v>19.8</v>
      </c>
      <c r="E49" s="411">
        <v>24.91</v>
      </c>
      <c r="F49" s="412">
        <v>20.14</v>
      </c>
      <c r="G49" s="412">
        <v>25.44</v>
      </c>
      <c r="H49" s="411">
        <v>19.53</v>
      </c>
      <c r="I49" s="411">
        <v>24.68</v>
      </c>
      <c r="J49" s="411">
        <v>20.2</v>
      </c>
      <c r="K49" s="411">
        <v>25.14</v>
      </c>
      <c r="L49" s="413">
        <v>20.78</v>
      </c>
      <c r="M49" s="413">
        <v>25.78</v>
      </c>
      <c r="N49" s="411">
        <v>20.28</v>
      </c>
      <c r="O49" s="414">
        <v>25.28</v>
      </c>
    </row>
    <row r="50" spans="1:15" s="55" customFormat="1" ht="14.4" customHeight="1">
      <c r="A50" s="410">
        <v>65</v>
      </c>
      <c r="B50" s="411">
        <v>18.309999999999999</v>
      </c>
      <c r="C50" s="411">
        <v>23.47</v>
      </c>
      <c r="D50" s="411">
        <v>19.02</v>
      </c>
      <c r="E50" s="411">
        <v>24.02</v>
      </c>
      <c r="F50" s="412">
        <v>19.350000000000001</v>
      </c>
      <c r="G50" s="412">
        <v>24.55</v>
      </c>
      <c r="H50" s="411">
        <v>18.739999999999998</v>
      </c>
      <c r="I50" s="411">
        <v>23.8</v>
      </c>
      <c r="J50" s="411">
        <v>19.41</v>
      </c>
      <c r="K50" s="411">
        <v>24.24</v>
      </c>
      <c r="L50" s="413">
        <v>19.97</v>
      </c>
      <c r="M50" s="413">
        <v>24.88</v>
      </c>
      <c r="N50" s="411">
        <v>19.47</v>
      </c>
      <c r="O50" s="414">
        <v>24.38</v>
      </c>
    </row>
    <row r="51" spans="1:15" s="55" customFormat="1" ht="5.4" customHeight="1">
      <c r="A51" s="410"/>
      <c r="B51" s="411"/>
      <c r="C51" s="411"/>
      <c r="D51" s="411"/>
      <c r="E51" s="411"/>
      <c r="F51" s="412"/>
      <c r="G51" s="412"/>
      <c r="H51" s="411"/>
      <c r="I51" s="411"/>
      <c r="J51" s="411"/>
      <c r="K51" s="411"/>
      <c r="L51" s="413"/>
      <c r="M51" s="413"/>
      <c r="N51" s="411"/>
      <c r="O51" s="414"/>
    </row>
    <row r="52" spans="1:15" s="55" customFormat="1" ht="14.4" customHeight="1">
      <c r="A52" s="410">
        <v>66</v>
      </c>
      <c r="B52" s="411">
        <v>17.55</v>
      </c>
      <c r="C52" s="411">
        <v>22.59</v>
      </c>
      <c r="D52" s="411">
        <v>18.25</v>
      </c>
      <c r="E52" s="411">
        <v>23.14</v>
      </c>
      <c r="F52" s="412">
        <v>18.57</v>
      </c>
      <c r="G52" s="412">
        <v>23.67</v>
      </c>
      <c r="H52" s="411">
        <v>17.97</v>
      </c>
      <c r="I52" s="411">
        <v>22.91</v>
      </c>
      <c r="J52" s="411">
        <v>18.62</v>
      </c>
      <c r="K52" s="411">
        <v>23.35</v>
      </c>
      <c r="L52" s="413">
        <v>19.16</v>
      </c>
      <c r="M52" s="413">
        <v>23.98</v>
      </c>
      <c r="N52" s="411">
        <v>18.670000000000002</v>
      </c>
      <c r="O52" s="414">
        <v>23.49</v>
      </c>
    </row>
    <row r="53" spans="1:15" s="55" customFormat="1" ht="14.4" customHeight="1">
      <c r="A53" s="410">
        <v>67</v>
      </c>
      <c r="B53" s="411">
        <v>16.809999999999999</v>
      </c>
      <c r="C53" s="411">
        <v>21.72</v>
      </c>
      <c r="D53" s="411">
        <v>17.5</v>
      </c>
      <c r="E53" s="411">
        <v>22.27</v>
      </c>
      <c r="F53" s="412">
        <v>17.809999999999999</v>
      </c>
      <c r="G53" s="412">
        <v>22.79</v>
      </c>
      <c r="H53" s="411">
        <v>17.2</v>
      </c>
      <c r="I53" s="411">
        <v>22.03</v>
      </c>
      <c r="J53" s="411">
        <v>17.850000000000001</v>
      </c>
      <c r="K53" s="411">
        <v>22.47</v>
      </c>
      <c r="L53" s="413">
        <v>18.37</v>
      </c>
      <c r="M53" s="413">
        <v>23.09</v>
      </c>
      <c r="N53" s="411">
        <v>17.88</v>
      </c>
      <c r="O53" s="414">
        <v>22.6</v>
      </c>
    </row>
    <row r="54" spans="1:15" s="55" customFormat="1" ht="14.4" customHeight="1">
      <c r="A54" s="410">
        <v>68</v>
      </c>
      <c r="B54" s="411">
        <v>16.07</v>
      </c>
      <c r="C54" s="411">
        <v>20.85</v>
      </c>
      <c r="D54" s="411">
        <v>16.75</v>
      </c>
      <c r="E54" s="411">
        <v>21.4</v>
      </c>
      <c r="F54" s="412">
        <v>17.059999999999999</v>
      </c>
      <c r="G54" s="412">
        <v>21.92</v>
      </c>
      <c r="H54" s="411">
        <v>16.440000000000001</v>
      </c>
      <c r="I54" s="411">
        <v>21.16</v>
      </c>
      <c r="J54" s="411">
        <v>17.079999999999998</v>
      </c>
      <c r="K54" s="411">
        <v>21.59</v>
      </c>
      <c r="L54" s="413">
        <v>17.600000000000001</v>
      </c>
      <c r="M54" s="413">
        <v>22.2</v>
      </c>
      <c r="N54" s="411">
        <v>17.11</v>
      </c>
      <c r="O54" s="414">
        <v>21.72</v>
      </c>
    </row>
    <row r="55" spans="1:15" s="55" customFormat="1" ht="14.4" customHeight="1">
      <c r="A55" s="410">
        <v>69</v>
      </c>
      <c r="B55" s="411">
        <v>15.34</v>
      </c>
      <c r="C55" s="411">
        <v>19.989999999999998</v>
      </c>
      <c r="D55" s="411">
        <v>16.010000000000002</v>
      </c>
      <c r="E55" s="411">
        <v>20.53</v>
      </c>
      <c r="F55" s="412">
        <v>16.329999999999998</v>
      </c>
      <c r="G55" s="412">
        <v>21.05</v>
      </c>
      <c r="H55" s="411">
        <v>15.7</v>
      </c>
      <c r="I55" s="411">
        <v>20.29</v>
      </c>
      <c r="J55" s="411">
        <v>16.329999999999998</v>
      </c>
      <c r="K55" s="411">
        <v>20.72</v>
      </c>
      <c r="L55" s="413">
        <v>16.84</v>
      </c>
      <c r="M55" s="413">
        <v>21.32</v>
      </c>
      <c r="N55" s="411">
        <v>16.350000000000001</v>
      </c>
      <c r="O55" s="414">
        <v>20.84</v>
      </c>
    </row>
    <row r="56" spans="1:15" s="55" customFormat="1" ht="14.4" customHeight="1">
      <c r="A56" s="410">
        <v>70</v>
      </c>
      <c r="B56" s="411">
        <v>14.62</v>
      </c>
      <c r="C56" s="411">
        <v>19.14</v>
      </c>
      <c r="D56" s="411">
        <v>15.28</v>
      </c>
      <c r="E56" s="411">
        <v>19.670000000000002</v>
      </c>
      <c r="F56" s="412">
        <v>15.6</v>
      </c>
      <c r="G56" s="412">
        <v>20.190000000000001</v>
      </c>
      <c r="H56" s="411">
        <v>14.96</v>
      </c>
      <c r="I56" s="411">
        <v>19.43</v>
      </c>
      <c r="J56" s="411">
        <v>15.59</v>
      </c>
      <c r="K56" s="411">
        <v>19.850000000000001</v>
      </c>
      <c r="L56" s="413">
        <v>16.09</v>
      </c>
      <c r="M56" s="413">
        <v>20.45</v>
      </c>
      <c r="N56" s="411">
        <v>15.6</v>
      </c>
      <c r="O56" s="414">
        <v>19.97</v>
      </c>
    </row>
    <row r="57" spans="1:15" s="55" customFormat="1" ht="5.4" customHeight="1">
      <c r="A57" s="410"/>
      <c r="B57" s="411"/>
      <c r="C57" s="411"/>
      <c r="D57" s="411"/>
      <c r="E57" s="411"/>
      <c r="F57" s="412"/>
      <c r="G57" s="412"/>
      <c r="H57" s="411"/>
      <c r="I57" s="411"/>
      <c r="J57" s="411"/>
      <c r="K57" s="411"/>
      <c r="L57" s="413"/>
      <c r="M57" s="413"/>
      <c r="N57" s="411"/>
      <c r="O57" s="414"/>
    </row>
    <row r="58" spans="1:15" s="55" customFormat="1" ht="14.4" customHeight="1">
      <c r="A58" s="410">
        <v>71</v>
      </c>
      <c r="B58" s="411">
        <v>13.91</v>
      </c>
      <c r="C58" s="411">
        <v>18.29</v>
      </c>
      <c r="D58" s="411">
        <v>14.56</v>
      </c>
      <c r="E58" s="411">
        <v>18.809999999999999</v>
      </c>
      <c r="F58" s="412">
        <v>14.89</v>
      </c>
      <c r="G58" s="412">
        <v>19.329999999999998</v>
      </c>
      <c r="H58" s="411">
        <v>14.23</v>
      </c>
      <c r="I58" s="411">
        <v>18.579999999999998</v>
      </c>
      <c r="J58" s="411">
        <v>14.85</v>
      </c>
      <c r="K58" s="411">
        <v>18.989999999999998</v>
      </c>
      <c r="L58" s="413">
        <v>15.36</v>
      </c>
      <c r="M58" s="413">
        <v>19.59</v>
      </c>
      <c r="N58" s="411">
        <v>14.86</v>
      </c>
      <c r="O58" s="414">
        <v>19.11</v>
      </c>
    </row>
    <row r="59" spans="1:15" s="55" customFormat="1" ht="14.4" customHeight="1">
      <c r="A59" s="410">
        <v>72</v>
      </c>
      <c r="B59" s="411">
        <v>13.22</v>
      </c>
      <c r="C59" s="411">
        <v>17.45</v>
      </c>
      <c r="D59" s="411">
        <v>13.85</v>
      </c>
      <c r="E59" s="411">
        <v>17.96</v>
      </c>
      <c r="F59" s="412">
        <v>14.19</v>
      </c>
      <c r="G59" s="412">
        <v>18.48</v>
      </c>
      <c r="H59" s="411">
        <v>13.51</v>
      </c>
      <c r="I59" s="411">
        <v>17.73</v>
      </c>
      <c r="J59" s="411">
        <v>14.13</v>
      </c>
      <c r="K59" s="411">
        <v>18.14</v>
      </c>
      <c r="L59" s="413">
        <v>14.63</v>
      </c>
      <c r="M59" s="413">
        <v>18.73</v>
      </c>
      <c r="N59" s="411">
        <v>14.14</v>
      </c>
      <c r="O59" s="414">
        <v>18.25</v>
      </c>
    </row>
    <row r="60" spans="1:15" s="55" customFormat="1" ht="14.4" customHeight="1">
      <c r="A60" s="410">
        <v>73</v>
      </c>
      <c r="B60" s="411">
        <v>12.53</v>
      </c>
      <c r="C60" s="411">
        <v>16.63</v>
      </c>
      <c r="D60" s="411">
        <v>13.15</v>
      </c>
      <c r="E60" s="411">
        <v>17.12</v>
      </c>
      <c r="F60" s="412">
        <v>13.51</v>
      </c>
      <c r="G60" s="412">
        <v>17.64</v>
      </c>
      <c r="H60" s="411">
        <v>12.81</v>
      </c>
      <c r="I60" s="411">
        <v>16.899999999999999</v>
      </c>
      <c r="J60" s="411">
        <v>13.43</v>
      </c>
      <c r="K60" s="411">
        <v>17.3</v>
      </c>
      <c r="L60" s="413">
        <v>13.92</v>
      </c>
      <c r="M60" s="413">
        <v>17.89</v>
      </c>
      <c r="N60" s="411">
        <v>13.44</v>
      </c>
      <c r="O60" s="414">
        <v>17.41</v>
      </c>
    </row>
    <row r="61" spans="1:15" s="55" customFormat="1" ht="14.4" customHeight="1">
      <c r="A61" s="410">
        <v>74</v>
      </c>
      <c r="B61" s="411">
        <v>11.87</v>
      </c>
      <c r="C61" s="411">
        <v>15.82</v>
      </c>
      <c r="D61" s="411">
        <v>12.46</v>
      </c>
      <c r="E61" s="411">
        <v>16.29</v>
      </c>
      <c r="F61" s="412">
        <v>12.84</v>
      </c>
      <c r="G61" s="412">
        <v>16.8</v>
      </c>
      <c r="H61" s="411">
        <v>12.12</v>
      </c>
      <c r="I61" s="411">
        <v>16.079999999999998</v>
      </c>
      <c r="J61" s="411">
        <v>12.73</v>
      </c>
      <c r="K61" s="411">
        <v>16.46</v>
      </c>
      <c r="L61" s="413">
        <v>13.23</v>
      </c>
      <c r="M61" s="413">
        <v>17.05</v>
      </c>
      <c r="N61" s="411">
        <v>12.75</v>
      </c>
      <c r="O61" s="414">
        <v>16.579999999999998</v>
      </c>
    </row>
    <row r="62" spans="1:15" s="55" customFormat="1" ht="14.4" customHeight="1">
      <c r="A62" s="410">
        <v>75</v>
      </c>
      <c r="B62" s="411">
        <v>11.22</v>
      </c>
      <c r="C62" s="411">
        <v>15.02</v>
      </c>
      <c r="D62" s="411">
        <v>11.79</v>
      </c>
      <c r="E62" s="411">
        <v>15.47</v>
      </c>
      <c r="F62" s="412">
        <v>12.17</v>
      </c>
      <c r="G62" s="412">
        <v>15.98</v>
      </c>
      <c r="H62" s="411">
        <v>11.45</v>
      </c>
      <c r="I62" s="411">
        <v>15.27</v>
      </c>
      <c r="J62" s="411">
        <v>12.03</v>
      </c>
      <c r="K62" s="411">
        <v>15.64</v>
      </c>
      <c r="L62" s="413">
        <v>12.54</v>
      </c>
      <c r="M62" s="413">
        <v>16.22</v>
      </c>
      <c r="N62" s="411">
        <v>12.08</v>
      </c>
      <c r="O62" s="414">
        <v>15.75</v>
      </c>
    </row>
    <row r="63" spans="1:15" s="55" customFormat="1" ht="5.4" customHeight="1">
      <c r="A63" s="410"/>
      <c r="B63" s="411"/>
      <c r="C63" s="411"/>
      <c r="D63" s="411"/>
      <c r="E63" s="411"/>
      <c r="F63" s="412"/>
      <c r="G63" s="412"/>
      <c r="H63" s="411"/>
      <c r="I63" s="411"/>
      <c r="J63" s="411"/>
      <c r="K63" s="411"/>
      <c r="L63" s="413"/>
      <c r="M63" s="413"/>
      <c r="N63" s="411"/>
      <c r="O63" s="414"/>
    </row>
    <row r="64" spans="1:15" s="55" customFormat="1" ht="14.4" customHeight="1">
      <c r="A64" s="410">
        <v>76</v>
      </c>
      <c r="B64" s="411">
        <v>10.59</v>
      </c>
      <c r="C64" s="411">
        <v>14.25</v>
      </c>
      <c r="D64" s="411">
        <v>11.13</v>
      </c>
      <c r="E64" s="411">
        <v>14.67</v>
      </c>
      <c r="F64" s="412">
        <v>11.53</v>
      </c>
      <c r="G64" s="412">
        <v>15.16</v>
      </c>
      <c r="H64" s="411">
        <v>10.79</v>
      </c>
      <c r="I64" s="411">
        <v>14.48</v>
      </c>
      <c r="J64" s="411">
        <v>11.36</v>
      </c>
      <c r="K64" s="411">
        <v>14.82</v>
      </c>
      <c r="L64" s="413">
        <v>11.87</v>
      </c>
      <c r="M64" s="413">
        <v>15.4</v>
      </c>
      <c r="N64" s="411">
        <v>11.43</v>
      </c>
      <c r="O64" s="414">
        <v>14.94</v>
      </c>
    </row>
    <row r="65" spans="1:15" s="55" customFormat="1" ht="14.4" customHeight="1">
      <c r="A65" s="410">
        <v>77</v>
      </c>
      <c r="B65" s="411">
        <v>9.98</v>
      </c>
      <c r="C65" s="411">
        <v>13.49</v>
      </c>
      <c r="D65" s="411">
        <v>10.5</v>
      </c>
      <c r="E65" s="411">
        <v>13.88</v>
      </c>
      <c r="F65" s="412">
        <v>10.89</v>
      </c>
      <c r="G65" s="412">
        <v>14.36</v>
      </c>
      <c r="H65" s="411">
        <v>10.16</v>
      </c>
      <c r="I65" s="411">
        <v>13.7</v>
      </c>
      <c r="J65" s="411">
        <v>10.69</v>
      </c>
      <c r="K65" s="411">
        <v>14.02</v>
      </c>
      <c r="L65" s="413">
        <v>11.22</v>
      </c>
      <c r="M65" s="413">
        <v>14.59</v>
      </c>
      <c r="N65" s="411">
        <v>10.79</v>
      </c>
      <c r="O65" s="414">
        <v>14.14</v>
      </c>
    </row>
    <row r="66" spans="1:15" s="55" customFormat="1" ht="14.4" customHeight="1">
      <c r="A66" s="410">
        <v>78</v>
      </c>
      <c r="B66" s="411">
        <v>9.39</v>
      </c>
      <c r="C66" s="411">
        <v>12.75</v>
      </c>
      <c r="D66" s="411">
        <v>9.8800000000000008</v>
      </c>
      <c r="E66" s="411">
        <v>13.11</v>
      </c>
      <c r="F66" s="412">
        <v>10.27</v>
      </c>
      <c r="G66" s="412">
        <v>13.58</v>
      </c>
      <c r="H66" s="411">
        <v>9.56</v>
      </c>
      <c r="I66" s="411">
        <v>12.94</v>
      </c>
      <c r="J66" s="411">
        <v>10.050000000000001</v>
      </c>
      <c r="K66" s="411">
        <v>13.23</v>
      </c>
      <c r="L66" s="413">
        <v>10.58</v>
      </c>
      <c r="M66" s="413">
        <v>13.79</v>
      </c>
      <c r="N66" s="411">
        <v>10.16</v>
      </c>
      <c r="O66" s="414">
        <v>13.35</v>
      </c>
    </row>
    <row r="67" spans="1:15" s="55" customFormat="1" ht="14.4" customHeight="1">
      <c r="A67" s="410">
        <v>79</v>
      </c>
      <c r="B67" s="411">
        <v>8.83</v>
      </c>
      <c r="C67" s="411">
        <v>12.02</v>
      </c>
      <c r="D67" s="411">
        <v>9.2799999999999994</v>
      </c>
      <c r="E67" s="411">
        <v>12.35</v>
      </c>
      <c r="F67" s="412">
        <v>9.67</v>
      </c>
      <c r="G67" s="412">
        <v>12.8</v>
      </c>
      <c r="H67" s="411">
        <v>8.98</v>
      </c>
      <c r="I67" s="411">
        <v>12.19</v>
      </c>
      <c r="J67" s="411">
        <v>9.43</v>
      </c>
      <c r="K67" s="411">
        <v>12.46</v>
      </c>
      <c r="L67" s="413">
        <v>9.9499999999999993</v>
      </c>
      <c r="M67" s="413">
        <v>13.01</v>
      </c>
      <c r="N67" s="411">
        <v>9.5500000000000007</v>
      </c>
      <c r="O67" s="414">
        <v>12.58</v>
      </c>
    </row>
    <row r="68" spans="1:15" s="55" customFormat="1" ht="14.4" customHeight="1">
      <c r="A68" s="410">
        <v>80</v>
      </c>
      <c r="B68" s="411">
        <v>8.2899999999999991</v>
      </c>
      <c r="C68" s="411">
        <v>11.31</v>
      </c>
      <c r="D68" s="411">
        <v>8.7100000000000009</v>
      </c>
      <c r="E68" s="411">
        <v>11.62</v>
      </c>
      <c r="F68" s="412">
        <v>9.08</v>
      </c>
      <c r="G68" s="412">
        <v>12.05</v>
      </c>
      <c r="H68" s="411">
        <v>8.42</v>
      </c>
      <c r="I68" s="411">
        <v>11.46</v>
      </c>
      <c r="J68" s="411">
        <v>8.83</v>
      </c>
      <c r="K68" s="411">
        <v>11.71</v>
      </c>
      <c r="L68" s="413">
        <v>9.34</v>
      </c>
      <c r="M68" s="413">
        <v>12.25</v>
      </c>
      <c r="N68" s="411">
        <v>8.9600000000000009</v>
      </c>
      <c r="O68" s="414">
        <v>11.83</v>
      </c>
    </row>
    <row r="69" spans="1:15" s="55" customFormat="1" ht="5.4" customHeight="1">
      <c r="A69" s="410"/>
      <c r="B69" s="411"/>
      <c r="C69" s="411"/>
      <c r="D69" s="411"/>
      <c r="E69" s="411"/>
      <c r="F69" s="412"/>
      <c r="G69" s="412"/>
      <c r="H69" s="411"/>
      <c r="I69" s="411"/>
      <c r="J69" s="411"/>
      <c r="K69" s="411"/>
      <c r="L69" s="413"/>
      <c r="M69" s="413"/>
      <c r="N69" s="411"/>
      <c r="O69" s="414"/>
    </row>
    <row r="70" spans="1:15" s="55" customFormat="1" ht="14.4" customHeight="1">
      <c r="A70" s="410">
        <v>81</v>
      </c>
      <c r="B70" s="411">
        <v>7.77</v>
      </c>
      <c r="C70" s="411">
        <v>10.62</v>
      </c>
      <c r="D70" s="411">
        <v>8.16</v>
      </c>
      <c r="E70" s="411">
        <v>10.91</v>
      </c>
      <c r="F70" s="412">
        <v>8.51</v>
      </c>
      <c r="G70" s="412">
        <v>11.32</v>
      </c>
      <c r="H70" s="411">
        <v>7.89</v>
      </c>
      <c r="I70" s="411">
        <v>10.76</v>
      </c>
      <c r="J70" s="411">
        <v>8.25</v>
      </c>
      <c r="K70" s="411">
        <v>10.99</v>
      </c>
      <c r="L70" s="413">
        <v>8.74</v>
      </c>
      <c r="M70" s="413">
        <v>11.5</v>
      </c>
      <c r="N70" s="411">
        <v>8.39</v>
      </c>
      <c r="O70" s="414">
        <v>11.09</v>
      </c>
    </row>
    <row r="71" spans="1:15" s="55" customFormat="1" ht="14.4" customHeight="1">
      <c r="A71" s="410">
        <v>82</v>
      </c>
      <c r="B71" s="411">
        <v>7.27</v>
      </c>
      <c r="C71" s="411">
        <v>9.9600000000000009</v>
      </c>
      <c r="D71" s="411">
        <v>7.64</v>
      </c>
      <c r="E71" s="411">
        <v>10.220000000000001</v>
      </c>
      <c r="F71" s="412">
        <v>7.96</v>
      </c>
      <c r="G71" s="412">
        <v>10.61</v>
      </c>
      <c r="H71" s="411">
        <v>7.38</v>
      </c>
      <c r="I71" s="411">
        <v>10.07</v>
      </c>
      <c r="J71" s="411">
        <v>7.7</v>
      </c>
      <c r="K71" s="411">
        <v>10.28</v>
      </c>
      <c r="L71" s="413">
        <v>8.17</v>
      </c>
      <c r="M71" s="413">
        <v>10.77</v>
      </c>
      <c r="N71" s="411">
        <v>7.84</v>
      </c>
      <c r="O71" s="414">
        <v>10.38</v>
      </c>
    </row>
    <row r="72" spans="1:15" s="55" customFormat="1" ht="14.4" customHeight="1">
      <c r="A72" s="410">
        <v>83</v>
      </c>
      <c r="B72" s="411">
        <v>6.8</v>
      </c>
      <c r="C72" s="411">
        <v>9.31</v>
      </c>
      <c r="D72" s="411">
        <v>7.13</v>
      </c>
      <c r="E72" s="411">
        <v>9.5500000000000007</v>
      </c>
      <c r="F72" s="412">
        <v>7.43</v>
      </c>
      <c r="G72" s="412">
        <v>9.92</v>
      </c>
      <c r="H72" s="411">
        <v>6.89</v>
      </c>
      <c r="I72" s="411">
        <v>9.4</v>
      </c>
      <c r="J72" s="411">
        <v>7.18</v>
      </c>
      <c r="K72" s="411">
        <v>9.59</v>
      </c>
      <c r="L72" s="413">
        <v>7.62</v>
      </c>
      <c r="M72" s="413">
        <v>10.07</v>
      </c>
      <c r="N72" s="411">
        <v>7.31</v>
      </c>
      <c r="O72" s="414">
        <v>9.69</v>
      </c>
    </row>
    <row r="73" spans="1:15" s="55" customFormat="1" ht="14.4" customHeight="1">
      <c r="A73" s="410">
        <v>84</v>
      </c>
      <c r="B73" s="411">
        <v>6.35</v>
      </c>
      <c r="C73" s="411">
        <v>8.69</v>
      </c>
      <c r="D73" s="411">
        <v>6.65</v>
      </c>
      <c r="E73" s="411">
        <v>8.9</v>
      </c>
      <c r="F73" s="412">
        <v>6.93</v>
      </c>
      <c r="G73" s="412">
        <v>9.25</v>
      </c>
      <c r="H73" s="411">
        <v>6.43</v>
      </c>
      <c r="I73" s="411">
        <v>8.76</v>
      </c>
      <c r="J73" s="411">
        <v>6.69</v>
      </c>
      <c r="K73" s="411">
        <v>8.94</v>
      </c>
      <c r="L73" s="413">
        <v>7.09</v>
      </c>
      <c r="M73" s="413">
        <v>9.3800000000000008</v>
      </c>
      <c r="N73" s="411">
        <v>6.8</v>
      </c>
      <c r="O73" s="414">
        <v>9.01</v>
      </c>
    </row>
    <row r="74" spans="1:15" s="55" customFormat="1" ht="14.4" customHeight="1">
      <c r="A74" s="410">
        <v>85</v>
      </c>
      <c r="B74" s="411">
        <v>5.92</v>
      </c>
      <c r="C74" s="411">
        <v>8.1</v>
      </c>
      <c r="D74" s="411">
        <v>6.2</v>
      </c>
      <c r="E74" s="411">
        <v>8.2799999999999994</v>
      </c>
      <c r="F74" s="412">
        <v>6.44</v>
      </c>
      <c r="G74" s="412">
        <v>8.61</v>
      </c>
      <c r="H74" s="411">
        <v>6</v>
      </c>
      <c r="I74" s="411">
        <v>8.15</v>
      </c>
      <c r="J74" s="411">
        <v>6.22</v>
      </c>
      <c r="K74" s="411">
        <v>8.3000000000000007</v>
      </c>
      <c r="L74" s="413">
        <v>6.59</v>
      </c>
      <c r="M74" s="413">
        <v>8.73</v>
      </c>
      <c r="N74" s="411">
        <v>6.31</v>
      </c>
      <c r="O74" s="414">
        <v>8.3699999999999992</v>
      </c>
    </row>
    <row r="75" spans="1:15" s="55" customFormat="1" ht="5.4" customHeight="1">
      <c r="A75" s="410"/>
      <c r="B75" s="411"/>
      <c r="C75" s="411"/>
      <c r="D75" s="411"/>
      <c r="E75" s="411"/>
      <c r="F75" s="412"/>
      <c r="G75" s="412"/>
      <c r="H75" s="411"/>
      <c r="I75" s="411"/>
      <c r="J75" s="411"/>
      <c r="K75" s="411"/>
      <c r="L75" s="413"/>
      <c r="M75" s="413"/>
      <c r="N75" s="411"/>
      <c r="O75" s="414"/>
    </row>
    <row r="76" spans="1:15" s="55" customFormat="1" ht="14.4" customHeight="1">
      <c r="A76" s="410">
        <v>86</v>
      </c>
      <c r="B76" s="411">
        <v>5.52</v>
      </c>
      <c r="C76" s="411">
        <v>7.54</v>
      </c>
      <c r="D76" s="411">
        <v>5.76</v>
      </c>
      <c r="E76" s="411">
        <v>7.67</v>
      </c>
      <c r="F76" s="412">
        <v>5.99</v>
      </c>
      <c r="G76" s="412">
        <v>7.99</v>
      </c>
      <c r="H76" s="411">
        <v>5.59</v>
      </c>
      <c r="I76" s="411">
        <v>7.56</v>
      </c>
      <c r="J76" s="411">
        <v>5.78</v>
      </c>
      <c r="K76" s="411">
        <v>7.7</v>
      </c>
      <c r="L76" s="413">
        <v>6.11</v>
      </c>
      <c r="M76" s="413">
        <v>8.1</v>
      </c>
      <c r="N76" s="411">
        <v>5.85</v>
      </c>
      <c r="O76" s="414">
        <v>7.75</v>
      </c>
    </row>
    <row r="77" spans="1:15" s="55" customFormat="1" ht="14.4" customHeight="1">
      <c r="A77" s="410">
        <v>87</v>
      </c>
      <c r="B77" s="411">
        <v>5.15</v>
      </c>
      <c r="C77" s="411">
        <v>7.02</v>
      </c>
      <c r="D77" s="411">
        <v>5.34</v>
      </c>
      <c r="E77" s="411">
        <v>7.1</v>
      </c>
      <c r="F77" s="412">
        <v>5.56</v>
      </c>
      <c r="G77" s="412">
        <v>7.4</v>
      </c>
      <c r="H77" s="411">
        <v>5.21</v>
      </c>
      <c r="I77" s="411">
        <v>7.01</v>
      </c>
      <c r="J77" s="411">
        <v>5.37</v>
      </c>
      <c r="K77" s="411">
        <v>7.12</v>
      </c>
      <c r="L77" s="413">
        <v>5.66</v>
      </c>
      <c r="M77" s="413">
        <v>7.49</v>
      </c>
      <c r="N77" s="360">
        <v>5.41</v>
      </c>
      <c r="O77" s="414">
        <v>7.15</v>
      </c>
    </row>
    <row r="78" spans="1:15" s="55" customFormat="1" ht="14.4" customHeight="1">
      <c r="A78" s="410">
        <v>88</v>
      </c>
      <c r="B78" s="411">
        <v>4.79</v>
      </c>
      <c r="C78" s="411">
        <v>6.52</v>
      </c>
      <c r="D78" s="411">
        <v>4.95</v>
      </c>
      <c r="E78" s="411">
        <v>6.56</v>
      </c>
      <c r="F78" s="412">
        <v>5.15</v>
      </c>
      <c r="G78" s="412">
        <v>6.83</v>
      </c>
      <c r="H78" s="411">
        <v>4.8499999999999996</v>
      </c>
      <c r="I78" s="411">
        <v>6.48</v>
      </c>
      <c r="J78" s="411">
        <v>4.9800000000000004</v>
      </c>
      <c r="K78" s="411">
        <v>6.57</v>
      </c>
      <c r="L78" s="413">
        <v>5.24</v>
      </c>
      <c r="M78" s="413">
        <v>6.91</v>
      </c>
      <c r="N78" s="411">
        <v>5.01</v>
      </c>
      <c r="O78" s="414">
        <v>6.59</v>
      </c>
    </row>
    <row r="79" spans="1:15" s="55" customFormat="1" ht="14.4" customHeight="1">
      <c r="A79" s="410">
        <v>89</v>
      </c>
      <c r="B79" s="411">
        <v>4.46</v>
      </c>
      <c r="C79" s="411">
        <v>6.04</v>
      </c>
      <c r="D79" s="411">
        <v>4.59</v>
      </c>
      <c r="E79" s="411">
        <v>6.04</v>
      </c>
      <c r="F79" s="412">
        <v>4.7699999999999996</v>
      </c>
      <c r="G79" s="412">
        <v>6.3</v>
      </c>
      <c r="H79" s="411">
        <v>4.51</v>
      </c>
      <c r="I79" s="411">
        <v>5.99</v>
      </c>
      <c r="J79" s="411">
        <v>4.6100000000000003</v>
      </c>
      <c r="K79" s="411">
        <v>6.05</v>
      </c>
      <c r="L79" s="413">
        <v>4.8499999999999996</v>
      </c>
      <c r="M79" s="413">
        <v>6.37</v>
      </c>
      <c r="N79" s="411">
        <v>4.62</v>
      </c>
      <c r="O79" s="414">
        <v>6.05</v>
      </c>
    </row>
    <row r="80" spans="1:15" s="55" customFormat="1" ht="14.4" customHeight="1">
      <c r="A80" s="410">
        <v>90</v>
      </c>
      <c r="B80" s="411">
        <v>4.1500000000000004</v>
      </c>
      <c r="C80" s="411">
        <v>5.58</v>
      </c>
      <c r="D80" s="411">
        <v>4.25</v>
      </c>
      <c r="E80" s="411">
        <v>5.57</v>
      </c>
      <c r="F80" s="412">
        <v>4.42</v>
      </c>
      <c r="G80" s="412">
        <v>5.79</v>
      </c>
      <c r="H80" s="411">
        <v>4.1900000000000004</v>
      </c>
      <c r="I80" s="411">
        <v>5.53</v>
      </c>
      <c r="J80" s="411">
        <v>4.2699999999999996</v>
      </c>
      <c r="K80" s="411">
        <v>5.56</v>
      </c>
      <c r="L80" s="413">
        <v>4.49</v>
      </c>
      <c r="M80" s="413">
        <v>5.85</v>
      </c>
      <c r="N80" s="411">
        <v>4.2699999999999996</v>
      </c>
      <c r="O80" s="414">
        <v>5.55</v>
      </c>
    </row>
    <row r="81" spans="1:15" s="55" customFormat="1" ht="5.4" customHeight="1">
      <c r="A81" s="410"/>
      <c r="B81" s="411"/>
      <c r="C81" s="411"/>
      <c r="D81" s="411"/>
      <c r="E81" s="411"/>
      <c r="F81" s="412"/>
      <c r="G81" s="412"/>
      <c r="H81" s="411"/>
      <c r="I81" s="411"/>
      <c r="J81" s="411"/>
      <c r="K81" s="411"/>
      <c r="L81" s="413"/>
      <c r="M81" s="413"/>
      <c r="N81" s="411"/>
      <c r="O81" s="414"/>
    </row>
    <row r="82" spans="1:15" s="55" customFormat="1" ht="14.4" customHeight="1">
      <c r="A82" s="410">
        <v>91</v>
      </c>
      <c r="B82" s="411">
        <v>3.86</v>
      </c>
      <c r="C82" s="411">
        <v>5.15</v>
      </c>
      <c r="D82" s="411">
        <v>3.94</v>
      </c>
      <c r="E82" s="411">
        <v>5.12</v>
      </c>
      <c r="F82" s="412">
        <v>4.09</v>
      </c>
      <c r="G82" s="412">
        <v>5.3</v>
      </c>
      <c r="H82" s="411">
        <v>3.89</v>
      </c>
      <c r="I82" s="411">
        <v>5.0999999999999996</v>
      </c>
      <c r="J82" s="411">
        <v>3.95</v>
      </c>
      <c r="K82" s="411">
        <v>5.1100000000000003</v>
      </c>
      <c r="L82" s="413">
        <v>4.1500000000000004</v>
      </c>
      <c r="M82" s="413">
        <v>5.37</v>
      </c>
      <c r="N82" s="411">
        <v>3.95</v>
      </c>
      <c r="O82" s="414">
        <v>5.08</v>
      </c>
    </row>
    <row r="83" spans="1:15" s="55" customFormat="1" ht="14.4" customHeight="1">
      <c r="A83" s="410">
        <v>92</v>
      </c>
      <c r="B83" s="411">
        <v>3.59</v>
      </c>
      <c r="C83" s="411">
        <v>4.74</v>
      </c>
      <c r="D83" s="411">
        <v>3.65</v>
      </c>
      <c r="E83" s="411">
        <v>4.71</v>
      </c>
      <c r="F83" s="412">
        <v>3.79</v>
      </c>
      <c r="G83" s="412">
        <v>4.8499999999999996</v>
      </c>
      <c r="H83" s="411">
        <v>3.62</v>
      </c>
      <c r="I83" s="411">
        <v>4.7</v>
      </c>
      <c r="J83" s="411">
        <v>3.66</v>
      </c>
      <c r="K83" s="411">
        <v>4.68</v>
      </c>
      <c r="L83" s="413">
        <v>3.83</v>
      </c>
      <c r="M83" s="413">
        <v>4.92</v>
      </c>
      <c r="N83" s="411">
        <v>3.63</v>
      </c>
      <c r="O83" s="414">
        <v>4.6500000000000004</v>
      </c>
    </row>
    <row r="84" spans="1:15" s="55" customFormat="1" ht="14.4" customHeight="1">
      <c r="A84" s="410">
        <v>93</v>
      </c>
      <c r="B84" s="411">
        <v>3.34</v>
      </c>
      <c r="C84" s="411">
        <v>4.3600000000000003</v>
      </c>
      <c r="D84" s="411">
        <v>3.39</v>
      </c>
      <c r="E84" s="411">
        <v>4.33</v>
      </c>
      <c r="F84" s="412">
        <v>3.51</v>
      </c>
      <c r="G84" s="412">
        <v>4.4400000000000004</v>
      </c>
      <c r="H84" s="411">
        <v>3.36</v>
      </c>
      <c r="I84" s="411">
        <v>4.32</v>
      </c>
      <c r="J84" s="411">
        <v>3.4</v>
      </c>
      <c r="K84" s="411">
        <v>4.29</v>
      </c>
      <c r="L84" s="413">
        <v>3.55</v>
      </c>
      <c r="M84" s="413">
        <v>4.5</v>
      </c>
      <c r="N84" s="411">
        <v>3.33</v>
      </c>
      <c r="O84" s="414">
        <v>4.24</v>
      </c>
    </row>
    <row r="85" spans="1:15" s="55" customFormat="1" ht="14.4" customHeight="1">
      <c r="A85" s="410">
        <v>94</v>
      </c>
      <c r="B85" s="411">
        <v>3.1</v>
      </c>
      <c r="C85" s="411">
        <v>4.0199999999999996</v>
      </c>
      <c r="D85" s="411">
        <v>3.14</v>
      </c>
      <c r="E85" s="411">
        <v>3.99</v>
      </c>
      <c r="F85" s="412">
        <v>3.25</v>
      </c>
      <c r="G85" s="412">
        <v>4.0599999999999996</v>
      </c>
      <c r="H85" s="411">
        <v>3.12</v>
      </c>
      <c r="I85" s="411">
        <v>3.98</v>
      </c>
      <c r="J85" s="411">
        <v>3.18</v>
      </c>
      <c r="K85" s="411">
        <v>3.94</v>
      </c>
      <c r="L85" s="413">
        <v>3.29</v>
      </c>
      <c r="M85" s="413">
        <v>4.12</v>
      </c>
      <c r="N85" s="411">
        <v>3.05</v>
      </c>
      <c r="O85" s="414">
        <v>3.84</v>
      </c>
    </row>
    <row r="86" spans="1:15" s="55" customFormat="1" ht="14.4" customHeight="1">
      <c r="A86" s="410">
        <v>95</v>
      </c>
      <c r="B86" s="411">
        <v>2.88</v>
      </c>
      <c r="C86" s="411">
        <v>3.72</v>
      </c>
      <c r="D86" s="411">
        <v>2.92</v>
      </c>
      <c r="E86" s="411">
        <v>3.67</v>
      </c>
      <c r="F86" s="412">
        <v>3</v>
      </c>
      <c r="G86" s="412">
        <v>3.73</v>
      </c>
      <c r="H86" s="411">
        <v>2.9</v>
      </c>
      <c r="I86" s="411">
        <v>3.66</v>
      </c>
      <c r="J86" s="411">
        <v>2.98</v>
      </c>
      <c r="K86" s="411">
        <v>3.63</v>
      </c>
      <c r="L86" s="413">
        <v>3.06</v>
      </c>
      <c r="M86" s="413">
        <v>3.78</v>
      </c>
      <c r="N86" s="411">
        <v>2.78</v>
      </c>
      <c r="O86" s="414">
        <v>3.47</v>
      </c>
    </row>
    <row r="87" spans="1:15" s="55" customFormat="1" ht="5.4" customHeight="1">
      <c r="A87" s="410"/>
      <c r="B87" s="411"/>
      <c r="C87" s="411"/>
      <c r="D87" s="411"/>
      <c r="E87" s="411"/>
      <c r="F87" s="412"/>
      <c r="G87" s="412"/>
      <c r="H87" s="411"/>
      <c r="I87" s="411"/>
      <c r="J87" s="411"/>
      <c r="K87" s="411"/>
      <c r="L87" s="413"/>
      <c r="M87" s="413"/>
      <c r="N87" s="411"/>
      <c r="O87" s="414"/>
    </row>
    <row r="88" spans="1:15" s="55" customFormat="1" ht="14.4" customHeight="1">
      <c r="A88" s="410">
        <v>96</v>
      </c>
      <c r="B88" s="411">
        <v>2.67</v>
      </c>
      <c r="C88" s="411">
        <v>3.47</v>
      </c>
      <c r="D88" s="411">
        <v>2.71</v>
      </c>
      <c r="E88" s="411">
        <v>3.39</v>
      </c>
      <c r="F88" s="412">
        <v>2.78</v>
      </c>
      <c r="G88" s="412">
        <v>3.44</v>
      </c>
      <c r="H88" s="411">
        <v>2.69</v>
      </c>
      <c r="I88" s="411">
        <v>3.38</v>
      </c>
      <c r="J88" s="411">
        <v>2.79</v>
      </c>
      <c r="K88" s="411">
        <v>3.36</v>
      </c>
      <c r="L88" s="413">
        <v>2.86</v>
      </c>
      <c r="M88" s="413">
        <v>3.48</v>
      </c>
      <c r="N88" s="411">
        <v>2.5299999999999998</v>
      </c>
      <c r="O88" s="414">
        <v>3.14</v>
      </c>
    </row>
    <row r="89" spans="1:15" s="55" customFormat="1" ht="14.4" customHeight="1">
      <c r="A89" s="410">
        <v>97</v>
      </c>
      <c r="B89" s="411">
        <v>2.48</v>
      </c>
      <c r="C89" s="411">
        <v>3.25</v>
      </c>
      <c r="D89" s="411">
        <v>2.5099999999999998</v>
      </c>
      <c r="E89" s="411">
        <v>3.14</v>
      </c>
      <c r="F89" s="412">
        <v>2.57</v>
      </c>
      <c r="G89" s="412">
        <v>3.19</v>
      </c>
      <c r="H89" s="411">
        <v>2.4900000000000002</v>
      </c>
      <c r="I89" s="411">
        <v>3.11</v>
      </c>
      <c r="J89" s="411">
        <v>2.62</v>
      </c>
      <c r="K89" s="411">
        <v>3.11</v>
      </c>
      <c r="L89" s="413">
        <v>2.68</v>
      </c>
      <c r="M89" s="413">
        <v>3.21</v>
      </c>
      <c r="N89" s="411">
        <v>2.2999999999999998</v>
      </c>
      <c r="O89" s="414">
        <v>2.84</v>
      </c>
    </row>
    <row r="90" spans="1:15" s="55" customFormat="1" ht="14.4" customHeight="1">
      <c r="A90" s="410">
        <v>98</v>
      </c>
      <c r="B90" s="411">
        <v>2.31</v>
      </c>
      <c r="C90" s="411">
        <v>3.06</v>
      </c>
      <c r="D90" s="411">
        <v>2.34</v>
      </c>
      <c r="E90" s="411">
        <v>2.91</v>
      </c>
      <c r="F90" s="412">
        <v>2.38</v>
      </c>
      <c r="G90" s="412">
        <v>2.96</v>
      </c>
      <c r="H90" s="411">
        <v>2.31</v>
      </c>
      <c r="I90" s="411">
        <v>2.87</v>
      </c>
      <c r="J90" s="411">
        <v>2.46</v>
      </c>
      <c r="K90" s="411">
        <v>2.88</v>
      </c>
      <c r="L90" s="413">
        <v>2.5099999999999998</v>
      </c>
      <c r="M90" s="413">
        <v>2.96</v>
      </c>
      <c r="N90" s="411">
        <v>2.08</v>
      </c>
      <c r="O90" s="414">
        <v>2.56</v>
      </c>
    </row>
    <row r="91" spans="1:15" s="55" customFormat="1" ht="14.4" customHeight="1">
      <c r="A91" s="410">
        <v>99</v>
      </c>
      <c r="B91" s="411">
        <v>2.14</v>
      </c>
      <c r="C91" s="411">
        <v>2.88</v>
      </c>
      <c r="D91" s="411">
        <v>2.17</v>
      </c>
      <c r="E91" s="411">
        <v>2.69</v>
      </c>
      <c r="F91" s="412">
        <v>2.2000000000000002</v>
      </c>
      <c r="G91" s="412">
        <v>2.76</v>
      </c>
      <c r="H91" s="411">
        <v>2.14</v>
      </c>
      <c r="I91" s="411">
        <v>2.65</v>
      </c>
      <c r="J91" s="411">
        <v>2.31</v>
      </c>
      <c r="K91" s="411">
        <v>2.68</v>
      </c>
      <c r="L91" s="413">
        <v>2.35</v>
      </c>
      <c r="M91" s="413">
        <v>2.73</v>
      </c>
      <c r="N91" s="411">
        <v>1.88</v>
      </c>
      <c r="O91" s="414">
        <v>2.31</v>
      </c>
    </row>
    <row r="92" spans="1:15" s="55" customFormat="1" ht="14.4" customHeight="1">
      <c r="A92" s="359" t="s">
        <v>352</v>
      </c>
      <c r="B92" s="411">
        <v>1.99</v>
      </c>
      <c r="C92" s="411">
        <v>2.73</v>
      </c>
      <c r="D92" s="411">
        <v>2.02</v>
      </c>
      <c r="E92" s="411">
        <v>2.5</v>
      </c>
      <c r="F92" s="412">
        <v>2.04</v>
      </c>
      <c r="G92" s="412">
        <v>2.58</v>
      </c>
      <c r="H92" s="411">
        <v>1.98</v>
      </c>
      <c r="I92" s="411">
        <v>2.44</v>
      </c>
      <c r="J92" s="411">
        <v>2.1800000000000002</v>
      </c>
      <c r="K92" s="411">
        <v>2.5</v>
      </c>
      <c r="L92" s="413">
        <v>2.21</v>
      </c>
      <c r="M92" s="413">
        <v>2.5299999999999998</v>
      </c>
      <c r="N92" s="411">
        <v>1.69</v>
      </c>
      <c r="O92" s="414">
        <v>2.08</v>
      </c>
    </row>
    <row r="93" spans="1:15" s="55" customFormat="1" ht="6" customHeight="1">
      <c r="A93" s="416"/>
      <c r="B93" s="417"/>
      <c r="C93" s="418"/>
      <c r="D93" s="418"/>
      <c r="E93" s="418"/>
      <c r="F93" s="418"/>
      <c r="G93" s="418"/>
      <c r="H93" s="419"/>
      <c r="I93" s="420"/>
      <c r="J93" s="418"/>
      <c r="K93" s="418"/>
      <c r="L93" s="418"/>
      <c r="M93" s="418"/>
      <c r="N93" s="418"/>
      <c r="O93" s="418"/>
    </row>
    <row r="94" spans="1:15">
      <c r="A94" s="421" t="s">
        <v>351</v>
      </c>
      <c r="B94" s="394"/>
      <c r="C94" s="393"/>
      <c r="D94" s="394"/>
      <c r="E94" s="393"/>
      <c r="F94" s="395"/>
      <c r="G94" s="394"/>
      <c r="H94" s="393"/>
      <c r="I94" s="395"/>
      <c r="J94" s="393"/>
      <c r="K94" s="395"/>
      <c r="L94" s="393"/>
      <c r="M94" s="394"/>
      <c r="N94" s="394"/>
      <c r="O94" s="393"/>
    </row>
  </sheetData>
  <mergeCells count="11">
    <mergeCell ref="G2:J2"/>
    <mergeCell ref="A8:A10"/>
    <mergeCell ref="B9:C9"/>
    <mergeCell ref="H9:I9"/>
    <mergeCell ref="N9:O9"/>
    <mergeCell ref="L9:M9"/>
    <mergeCell ref="J8:M8"/>
    <mergeCell ref="C8:F8"/>
    <mergeCell ref="J9:K9"/>
    <mergeCell ref="F9:G9"/>
    <mergeCell ref="D9:E9"/>
  </mergeCells>
  <phoneticPr fontId="1"/>
  <hyperlinks>
    <hyperlink ref="A94" r:id="rId1" display="　資料    厚生労働省「生命表」" xr:uid="{62594A16-72B4-49F7-BBB4-A9D50894C4B6}"/>
  </hyperlinks>
  <printOptions gridLinesSet="0"/>
  <pageMargins left="0.59055118110236227" right="0.59055118110236227" top="0.59055118110236227" bottom="0.39370078740157483" header="0.39370078740157483" footer="0"/>
  <pageSetup paperSize="9" scale="70" fitToHeight="0" orientation="portrait" r:id="rId2"/>
  <headerFooter scaleWithDoc="0">
    <oddHeader>&amp;R&amp;"ＭＳ ゴシック,標準"&amp;8第 ３ 章  人    口      &amp;P</oddHeader>
  </headerFooter>
  <ignoredErrors>
    <ignoredError sqref="A12:A14"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98E22-CB26-4912-936E-01F984E47AB4}">
  <sheetPr codeName="Sheet1"/>
  <dimension ref="A1:V124"/>
  <sheetViews>
    <sheetView showGridLines="0" view="pageBreakPreview" zoomScale="75" zoomScaleNormal="70" zoomScaleSheetLayoutView="75" workbookViewId="0"/>
  </sheetViews>
  <sheetFormatPr defaultColWidth="9" defaultRowHeight="13.2"/>
  <cols>
    <col min="1" max="1" width="2.33203125" style="640" customWidth="1"/>
    <col min="2" max="2" width="16.44140625" style="640" customWidth="1"/>
    <col min="3" max="3" width="16.21875" style="654" customWidth="1"/>
    <col min="4" max="10" width="13.77734375" style="640" customWidth="1"/>
    <col min="11" max="20" width="13.109375" style="640" customWidth="1"/>
    <col min="21" max="16384" width="9" style="640"/>
  </cols>
  <sheetData>
    <row r="1" spans="1:22" s="607" customFormat="1" ht="21.75" customHeight="1">
      <c r="A1" s="655"/>
      <c r="B1" s="608"/>
      <c r="C1" s="608"/>
      <c r="D1" s="608"/>
      <c r="E1" s="608"/>
      <c r="F1" s="608"/>
      <c r="G1" s="608"/>
      <c r="H1" s="609"/>
      <c r="I1" s="609"/>
      <c r="J1" s="609"/>
      <c r="K1" s="609"/>
      <c r="L1" s="609"/>
      <c r="M1" s="609"/>
      <c r="N1" s="609"/>
      <c r="O1" s="608"/>
      <c r="P1" s="608"/>
      <c r="Q1" s="608"/>
      <c r="R1" s="608"/>
      <c r="S1" s="610"/>
      <c r="T1" s="610"/>
      <c r="U1" s="611"/>
      <c r="V1" s="610"/>
    </row>
    <row r="2" spans="1:22" s="607" customFormat="1" ht="21.75" customHeight="1">
      <c r="A2" s="612" t="s">
        <v>604</v>
      </c>
      <c r="C2" s="613"/>
      <c r="D2" s="614"/>
      <c r="E2" s="608"/>
      <c r="F2" s="608"/>
      <c r="G2" s="614"/>
      <c r="H2" s="609" t="s">
        <v>622</v>
      </c>
      <c r="I2" s="609"/>
      <c r="J2" s="609"/>
      <c r="K2" s="609" t="s">
        <v>623</v>
      </c>
      <c r="L2" s="609"/>
      <c r="M2" s="609"/>
      <c r="N2" s="609"/>
      <c r="O2" s="608"/>
      <c r="P2" s="608"/>
      <c r="Q2" s="608"/>
      <c r="R2" s="608"/>
      <c r="S2" s="610"/>
      <c r="T2" s="610"/>
      <c r="U2" s="611"/>
      <c r="V2" s="610"/>
    </row>
    <row r="3" spans="1:22" s="607" customFormat="1" ht="24" customHeight="1">
      <c r="B3" s="615"/>
      <c r="C3" s="608"/>
      <c r="D3" s="608"/>
      <c r="E3" s="608"/>
      <c r="F3" s="608"/>
      <c r="G3" s="608"/>
      <c r="H3" s="608"/>
      <c r="I3" s="608"/>
      <c r="J3" s="608"/>
      <c r="K3" s="608"/>
      <c r="L3" s="608"/>
      <c r="M3" s="608"/>
      <c r="N3" s="608"/>
      <c r="O3" s="608"/>
      <c r="P3" s="608"/>
      <c r="Q3" s="608"/>
      <c r="R3" s="608"/>
      <c r="S3" s="610"/>
      <c r="T3" s="610"/>
      <c r="U3" s="610"/>
      <c r="V3" s="610"/>
    </row>
    <row r="4" spans="1:22" s="617" customFormat="1" ht="15" customHeight="1" thickBot="1">
      <c r="A4" s="616" t="s">
        <v>421</v>
      </c>
      <c r="C4" s="618"/>
      <c r="D4" s="619"/>
      <c r="E4" s="620"/>
      <c r="F4" s="620"/>
      <c r="G4" s="621"/>
      <c r="H4" s="621"/>
      <c r="I4" s="621"/>
      <c r="J4" s="621"/>
      <c r="K4" s="863"/>
      <c r="L4" s="622"/>
      <c r="M4" s="621" t="s">
        <v>37</v>
      </c>
      <c r="N4" s="621"/>
      <c r="O4" s="621" t="s">
        <v>37</v>
      </c>
      <c r="P4" s="621" t="s">
        <v>37</v>
      </c>
      <c r="Q4" s="623" t="s">
        <v>37</v>
      </c>
      <c r="R4" s="621"/>
      <c r="S4" s="624"/>
      <c r="T4" s="625" t="s">
        <v>624</v>
      </c>
      <c r="U4" s="624"/>
      <c r="V4" s="624"/>
    </row>
    <row r="5" spans="1:22" s="628" customFormat="1" ht="56.1" customHeight="1">
      <c r="A5" s="1438" t="s">
        <v>409</v>
      </c>
      <c r="B5" s="1439"/>
      <c r="C5" s="626" t="s">
        <v>408</v>
      </c>
      <c r="D5" s="627" t="s">
        <v>407</v>
      </c>
      <c r="E5" s="627" t="s">
        <v>420</v>
      </c>
      <c r="F5" s="829" t="s">
        <v>709</v>
      </c>
      <c r="G5" s="829" t="s">
        <v>710</v>
      </c>
      <c r="H5" s="829" t="s">
        <v>711</v>
      </c>
      <c r="I5" s="829" t="s">
        <v>712</v>
      </c>
      <c r="J5" s="831" t="s">
        <v>713</v>
      </c>
      <c r="K5" s="864" t="s">
        <v>714</v>
      </c>
      <c r="L5" s="829" t="s">
        <v>715</v>
      </c>
      <c r="M5" s="829" t="s">
        <v>716</v>
      </c>
      <c r="N5" s="829" t="s">
        <v>717</v>
      </c>
      <c r="O5" s="829" t="s">
        <v>718</v>
      </c>
      <c r="P5" s="829" t="s">
        <v>719</v>
      </c>
      <c r="Q5" s="829" t="s">
        <v>720</v>
      </c>
      <c r="R5" s="829" t="s">
        <v>721</v>
      </c>
      <c r="S5" s="829" t="s">
        <v>722</v>
      </c>
      <c r="T5" s="831" t="s">
        <v>723</v>
      </c>
    </row>
    <row r="6" spans="1:22" s="632" customFormat="1" ht="18" customHeight="1">
      <c r="A6" s="628"/>
      <c r="B6" s="629"/>
      <c r="C6" s="630" t="s">
        <v>290</v>
      </c>
      <c r="D6" s="631"/>
      <c r="E6" s="631"/>
      <c r="F6" s="631"/>
      <c r="G6" s="631"/>
      <c r="H6" s="631"/>
      <c r="I6" s="631"/>
      <c r="J6" s="631"/>
      <c r="K6" s="631"/>
      <c r="L6" s="631"/>
      <c r="M6" s="631"/>
      <c r="N6" s="631"/>
      <c r="O6" s="631"/>
      <c r="P6" s="631"/>
      <c r="Q6" s="631"/>
      <c r="R6" s="631"/>
      <c r="S6" s="631"/>
      <c r="T6" s="631"/>
    </row>
    <row r="7" spans="1:22" s="633" customFormat="1" ht="18" customHeight="1">
      <c r="A7" s="1440" t="s">
        <v>419</v>
      </c>
      <c r="B7" s="1441"/>
      <c r="C7" s="58">
        <v>8771961</v>
      </c>
      <c r="D7" s="57">
        <v>291695</v>
      </c>
      <c r="E7" s="57">
        <v>333324</v>
      </c>
      <c r="F7" s="57">
        <v>361481</v>
      </c>
      <c r="G7" s="57">
        <v>386703</v>
      </c>
      <c r="H7" s="57">
        <v>489107</v>
      </c>
      <c r="I7" s="57">
        <v>528503</v>
      </c>
      <c r="J7" s="57">
        <v>493597</v>
      </c>
      <c r="K7" s="57">
        <v>495590</v>
      </c>
      <c r="L7" s="57">
        <v>531892</v>
      </c>
      <c r="M7" s="57">
        <v>612608</v>
      </c>
      <c r="N7" s="57">
        <v>739692</v>
      </c>
      <c r="O7" s="57">
        <v>633843</v>
      </c>
      <c r="P7" s="57">
        <v>517726</v>
      </c>
      <c r="Q7" s="57">
        <v>437598</v>
      </c>
      <c r="R7" s="57">
        <v>499426</v>
      </c>
      <c r="S7" s="57">
        <v>552774</v>
      </c>
      <c r="T7" s="57">
        <v>866369</v>
      </c>
    </row>
    <row r="8" spans="1:22" s="634" customFormat="1" ht="18" customHeight="1">
      <c r="A8" s="1436"/>
      <c r="B8" s="1437"/>
      <c r="C8" s="58"/>
      <c r="D8" s="57"/>
      <c r="E8" s="57"/>
      <c r="F8" s="57"/>
      <c r="G8" s="57"/>
      <c r="H8" s="57"/>
      <c r="I8" s="57"/>
      <c r="J8" s="57"/>
      <c r="K8" s="57"/>
      <c r="L8" s="57"/>
      <c r="M8" s="57"/>
      <c r="N8" s="57"/>
      <c r="O8" s="57"/>
      <c r="P8" s="57"/>
      <c r="Q8" s="57"/>
      <c r="R8" s="57"/>
      <c r="S8" s="57"/>
      <c r="T8" s="57"/>
    </row>
    <row r="9" spans="1:22" s="633" customFormat="1" ht="18" customHeight="1">
      <c r="A9" s="1440" t="s">
        <v>418</v>
      </c>
      <c r="B9" s="1441"/>
      <c r="C9" s="58">
        <v>2778917</v>
      </c>
      <c r="D9" s="57">
        <v>88534</v>
      </c>
      <c r="E9" s="57">
        <v>96090</v>
      </c>
      <c r="F9" s="57">
        <v>100910</v>
      </c>
      <c r="G9" s="57">
        <v>105435</v>
      </c>
      <c r="H9" s="57">
        <v>168030</v>
      </c>
      <c r="I9" s="57">
        <v>220057</v>
      </c>
      <c r="J9" s="57">
        <v>192335</v>
      </c>
      <c r="K9" s="57">
        <v>180360</v>
      </c>
      <c r="L9" s="57">
        <v>183747</v>
      </c>
      <c r="M9" s="57">
        <v>195551</v>
      </c>
      <c r="N9" s="57">
        <v>222917</v>
      </c>
      <c r="O9" s="57">
        <v>192484</v>
      </c>
      <c r="P9" s="57">
        <v>159152</v>
      </c>
      <c r="Q9" s="57">
        <v>132001</v>
      </c>
      <c r="R9" s="57">
        <v>144394</v>
      </c>
      <c r="S9" s="57">
        <v>151996</v>
      </c>
      <c r="T9" s="57">
        <v>244924</v>
      </c>
    </row>
    <row r="10" spans="1:22" s="633" customFormat="1" ht="18" customHeight="1">
      <c r="A10" s="1440" t="s">
        <v>417</v>
      </c>
      <c r="B10" s="1441"/>
      <c r="C10" s="58">
        <v>1134728</v>
      </c>
      <c r="D10" s="57">
        <v>43510</v>
      </c>
      <c r="E10" s="57">
        <v>49244</v>
      </c>
      <c r="F10" s="57">
        <v>51965</v>
      </c>
      <c r="G10" s="57">
        <v>53781</v>
      </c>
      <c r="H10" s="57">
        <v>60853</v>
      </c>
      <c r="I10" s="57">
        <v>60627</v>
      </c>
      <c r="J10" s="57">
        <v>62068</v>
      </c>
      <c r="K10" s="57">
        <v>65606</v>
      </c>
      <c r="L10" s="57">
        <v>71976</v>
      </c>
      <c r="M10" s="57">
        <v>82788</v>
      </c>
      <c r="N10" s="57">
        <v>96867</v>
      </c>
      <c r="O10" s="57">
        <v>80224</v>
      </c>
      <c r="P10" s="57">
        <v>62677</v>
      </c>
      <c r="Q10" s="57">
        <v>53323</v>
      </c>
      <c r="R10" s="57">
        <v>61560</v>
      </c>
      <c r="S10" s="57">
        <v>69647</v>
      </c>
      <c r="T10" s="57">
        <v>108012</v>
      </c>
    </row>
    <row r="11" spans="1:22" s="633" customFormat="1" ht="18" customHeight="1">
      <c r="A11" s="1440" t="s">
        <v>416</v>
      </c>
      <c r="B11" s="1441"/>
      <c r="C11" s="58">
        <v>674862</v>
      </c>
      <c r="D11" s="57">
        <v>24490</v>
      </c>
      <c r="E11" s="57">
        <v>30323</v>
      </c>
      <c r="F11" s="57">
        <v>32799</v>
      </c>
      <c r="G11" s="57">
        <v>31814</v>
      </c>
      <c r="H11" s="57">
        <v>33764</v>
      </c>
      <c r="I11" s="57">
        <v>32317</v>
      </c>
      <c r="J11" s="57">
        <v>33101</v>
      </c>
      <c r="K11" s="57">
        <v>37898</v>
      </c>
      <c r="L11" s="57">
        <v>42998</v>
      </c>
      <c r="M11" s="57">
        <v>48626</v>
      </c>
      <c r="N11" s="57">
        <v>56175</v>
      </c>
      <c r="O11" s="57">
        <v>48681</v>
      </c>
      <c r="P11" s="57">
        <v>40286</v>
      </c>
      <c r="Q11" s="57">
        <v>34162</v>
      </c>
      <c r="R11" s="57">
        <v>37198</v>
      </c>
      <c r="S11" s="57">
        <v>42194</v>
      </c>
      <c r="T11" s="57">
        <v>68036</v>
      </c>
    </row>
    <row r="12" spans="1:22" s="633" customFormat="1" ht="18" customHeight="1">
      <c r="A12" s="1440" t="s">
        <v>415</v>
      </c>
      <c r="B12" s="1441"/>
      <c r="C12" s="58">
        <v>1120435</v>
      </c>
      <c r="D12" s="57">
        <v>36655</v>
      </c>
      <c r="E12" s="57">
        <v>41796</v>
      </c>
      <c r="F12" s="57">
        <v>45968</v>
      </c>
      <c r="G12" s="57">
        <v>51414</v>
      </c>
      <c r="H12" s="57">
        <v>58206</v>
      </c>
      <c r="I12" s="57">
        <v>57412</v>
      </c>
      <c r="J12" s="57">
        <v>55466</v>
      </c>
      <c r="K12" s="57">
        <v>56710</v>
      </c>
      <c r="L12" s="57">
        <v>62546</v>
      </c>
      <c r="M12" s="57">
        <v>77884</v>
      </c>
      <c r="N12" s="57">
        <v>99698</v>
      </c>
      <c r="O12" s="57">
        <v>85649</v>
      </c>
      <c r="P12" s="57">
        <v>67383</v>
      </c>
      <c r="Q12" s="57">
        <v>56695</v>
      </c>
      <c r="R12" s="57">
        <v>68002</v>
      </c>
      <c r="S12" s="57">
        <v>78558</v>
      </c>
      <c r="T12" s="57">
        <v>120393</v>
      </c>
    </row>
    <row r="13" spans="1:22" s="633" customFormat="1" ht="18" customHeight="1">
      <c r="A13" s="1440" t="s">
        <v>414</v>
      </c>
      <c r="B13" s="1441"/>
      <c r="C13" s="58">
        <v>803358</v>
      </c>
      <c r="D13" s="57">
        <v>25917</v>
      </c>
      <c r="E13" s="57">
        <v>29078</v>
      </c>
      <c r="F13" s="57">
        <v>31875</v>
      </c>
      <c r="G13" s="57">
        <v>35757</v>
      </c>
      <c r="H13" s="57">
        <v>44308</v>
      </c>
      <c r="I13" s="57">
        <v>44613</v>
      </c>
      <c r="J13" s="57">
        <v>42657</v>
      </c>
      <c r="K13" s="57">
        <v>42040</v>
      </c>
      <c r="L13" s="57">
        <v>44882</v>
      </c>
      <c r="M13" s="57">
        <v>53741</v>
      </c>
      <c r="N13" s="57">
        <v>70163</v>
      </c>
      <c r="O13" s="57">
        <v>61534</v>
      </c>
      <c r="P13" s="57">
        <v>49904</v>
      </c>
      <c r="Q13" s="57">
        <v>40445</v>
      </c>
      <c r="R13" s="57">
        <v>47138</v>
      </c>
      <c r="S13" s="57">
        <v>53993</v>
      </c>
      <c r="T13" s="57">
        <v>85313</v>
      </c>
    </row>
    <row r="14" spans="1:22" s="633" customFormat="1" ht="18" customHeight="1">
      <c r="A14" s="1440" t="s">
        <v>413</v>
      </c>
      <c r="B14" s="1441"/>
      <c r="C14" s="58">
        <v>579258</v>
      </c>
      <c r="D14" s="57">
        <v>17617</v>
      </c>
      <c r="E14" s="57">
        <v>21253</v>
      </c>
      <c r="F14" s="57">
        <v>23596</v>
      </c>
      <c r="G14" s="57">
        <v>26257</v>
      </c>
      <c r="H14" s="57">
        <v>30110</v>
      </c>
      <c r="I14" s="57">
        <v>27121</v>
      </c>
      <c r="J14" s="57">
        <v>26111</v>
      </c>
      <c r="K14" s="57">
        <v>27586</v>
      </c>
      <c r="L14" s="57">
        <v>30289</v>
      </c>
      <c r="M14" s="57">
        <v>37299</v>
      </c>
      <c r="N14" s="57">
        <v>48177</v>
      </c>
      <c r="O14" s="57">
        <v>42918</v>
      </c>
      <c r="P14" s="57">
        <v>37556</v>
      </c>
      <c r="Q14" s="57">
        <v>33540</v>
      </c>
      <c r="R14" s="57">
        <v>38728</v>
      </c>
      <c r="S14" s="57">
        <v>43335</v>
      </c>
      <c r="T14" s="57">
        <v>67734</v>
      </c>
    </row>
    <row r="15" spans="1:22" s="633" customFormat="1" ht="18" customHeight="1">
      <c r="A15" s="1440" t="s">
        <v>412</v>
      </c>
      <c r="B15" s="1441"/>
      <c r="C15" s="58">
        <v>1139521</v>
      </c>
      <c r="D15" s="57">
        <v>38148</v>
      </c>
      <c r="E15" s="57">
        <v>45041</v>
      </c>
      <c r="F15" s="57">
        <v>50804</v>
      </c>
      <c r="G15" s="57">
        <v>55558</v>
      </c>
      <c r="H15" s="57">
        <v>62371</v>
      </c>
      <c r="I15" s="57">
        <v>58772</v>
      </c>
      <c r="J15" s="57">
        <v>56362</v>
      </c>
      <c r="K15" s="57">
        <v>59167</v>
      </c>
      <c r="L15" s="57">
        <v>66046</v>
      </c>
      <c r="M15" s="57">
        <v>80609</v>
      </c>
      <c r="N15" s="57">
        <v>100065</v>
      </c>
      <c r="O15" s="57">
        <v>82479</v>
      </c>
      <c r="P15" s="57">
        <v>66757</v>
      </c>
      <c r="Q15" s="57">
        <v>57320</v>
      </c>
      <c r="R15" s="57">
        <v>67759</v>
      </c>
      <c r="S15" s="57">
        <v>76545</v>
      </c>
      <c r="T15" s="57">
        <v>115716</v>
      </c>
    </row>
    <row r="16" spans="1:22" s="633" customFormat="1" ht="18" customHeight="1">
      <c r="A16" s="1440" t="s">
        <v>411</v>
      </c>
      <c r="B16" s="1441"/>
      <c r="C16" s="58">
        <v>540882</v>
      </c>
      <c r="D16" s="57">
        <v>16824</v>
      </c>
      <c r="E16" s="57">
        <v>20499</v>
      </c>
      <c r="F16" s="57">
        <v>23564</v>
      </c>
      <c r="G16" s="57">
        <v>26687</v>
      </c>
      <c r="H16" s="57">
        <v>31465</v>
      </c>
      <c r="I16" s="57">
        <v>27584</v>
      </c>
      <c r="J16" s="57">
        <v>25497</v>
      </c>
      <c r="K16" s="57">
        <v>26223</v>
      </c>
      <c r="L16" s="57">
        <v>29408</v>
      </c>
      <c r="M16" s="57">
        <v>36110</v>
      </c>
      <c r="N16" s="57">
        <v>45630</v>
      </c>
      <c r="O16" s="57">
        <v>39874</v>
      </c>
      <c r="P16" s="57">
        <v>34011</v>
      </c>
      <c r="Q16" s="57">
        <v>30112</v>
      </c>
      <c r="R16" s="57">
        <v>34647</v>
      </c>
      <c r="S16" s="57">
        <v>36506</v>
      </c>
      <c r="T16" s="57">
        <v>56241</v>
      </c>
    </row>
    <row r="17" spans="1:20" s="634" customFormat="1" ht="18" customHeight="1">
      <c r="A17" s="1436"/>
      <c r="B17" s="1437"/>
      <c r="C17" s="424"/>
      <c r="D17" s="425"/>
      <c r="E17" s="425"/>
      <c r="F17" s="425"/>
      <c r="G17" s="425"/>
      <c r="H17" s="425"/>
      <c r="I17" s="425"/>
      <c r="J17" s="425"/>
      <c r="K17" s="425"/>
      <c r="L17" s="425"/>
      <c r="M17" s="425"/>
      <c r="N17" s="425"/>
      <c r="O17" s="425"/>
      <c r="P17" s="425"/>
      <c r="Q17" s="425"/>
      <c r="R17" s="425"/>
      <c r="S17" s="425"/>
      <c r="T17" s="425"/>
    </row>
    <row r="18" spans="1:20" s="634" customFormat="1" ht="18" customHeight="1">
      <c r="A18" s="1444" t="s">
        <v>410</v>
      </c>
      <c r="B18" s="1445"/>
      <c r="C18" s="424">
        <v>2778917</v>
      </c>
      <c r="D18" s="425">
        <v>88534</v>
      </c>
      <c r="E18" s="425">
        <v>96090</v>
      </c>
      <c r="F18" s="425">
        <v>100910</v>
      </c>
      <c r="G18" s="425">
        <v>105435</v>
      </c>
      <c r="H18" s="425">
        <v>168030</v>
      </c>
      <c r="I18" s="425">
        <v>220057</v>
      </c>
      <c r="J18" s="425">
        <v>192335</v>
      </c>
      <c r="K18" s="425">
        <v>180360</v>
      </c>
      <c r="L18" s="425">
        <v>183747</v>
      </c>
      <c r="M18" s="425">
        <v>195551</v>
      </c>
      <c r="N18" s="425">
        <v>222917</v>
      </c>
      <c r="O18" s="425">
        <v>192484</v>
      </c>
      <c r="P18" s="425">
        <v>159152</v>
      </c>
      <c r="Q18" s="425">
        <v>132001</v>
      </c>
      <c r="R18" s="425">
        <v>144394</v>
      </c>
      <c r="S18" s="425">
        <v>151996</v>
      </c>
      <c r="T18" s="425">
        <v>244924</v>
      </c>
    </row>
    <row r="19" spans="1:20" s="634" customFormat="1" ht="18" customHeight="1">
      <c r="A19" s="628"/>
      <c r="B19" s="629"/>
      <c r="C19" s="424"/>
      <c r="D19" s="425"/>
      <c r="E19" s="425"/>
      <c r="F19" s="425"/>
      <c r="G19" s="425"/>
      <c r="H19" s="425"/>
      <c r="I19" s="425"/>
      <c r="J19" s="425"/>
      <c r="K19" s="425"/>
      <c r="L19" s="425"/>
      <c r="M19" s="425"/>
      <c r="N19" s="425"/>
      <c r="O19" s="425"/>
      <c r="P19" s="425"/>
      <c r="Q19" s="425"/>
      <c r="R19" s="425"/>
      <c r="S19" s="425"/>
      <c r="T19" s="425"/>
    </row>
    <row r="20" spans="1:20" s="634" customFormat="1" ht="18" customHeight="1">
      <c r="A20" s="635"/>
      <c r="B20" s="636" t="s">
        <v>517</v>
      </c>
      <c r="C20" s="424">
        <v>106872</v>
      </c>
      <c r="D20" s="637">
        <v>3313</v>
      </c>
      <c r="E20" s="425">
        <v>3793</v>
      </c>
      <c r="F20" s="425">
        <v>4173</v>
      </c>
      <c r="G20" s="425">
        <v>4301</v>
      </c>
      <c r="H20" s="425">
        <v>6167</v>
      </c>
      <c r="I20" s="425">
        <v>8260</v>
      </c>
      <c r="J20" s="425">
        <v>7198</v>
      </c>
      <c r="K20" s="425">
        <v>7030</v>
      </c>
      <c r="L20" s="425">
        <v>7461</v>
      </c>
      <c r="M20" s="425">
        <v>7723</v>
      </c>
      <c r="N20" s="425">
        <v>8436</v>
      </c>
      <c r="O20" s="425">
        <v>6993</v>
      </c>
      <c r="P20" s="425">
        <v>6121</v>
      </c>
      <c r="Q20" s="425">
        <v>5596</v>
      </c>
      <c r="R20" s="425">
        <v>5961</v>
      </c>
      <c r="S20" s="425">
        <v>5777</v>
      </c>
      <c r="T20" s="425">
        <v>8569</v>
      </c>
    </row>
    <row r="21" spans="1:20" s="634" customFormat="1" ht="18" customHeight="1">
      <c r="A21" s="635"/>
      <c r="B21" s="636" t="s">
        <v>518</v>
      </c>
      <c r="C21" s="424">
        <v>82015</v>
      </c>
      <c r="D21" s="425">
        <v>3210</v>
      </c>
      <c r="E21" s="425">
        <v>3398</v>
      </c>
      <c r="F21" s="425">
        <v>3135</v>
      </c>
      <c r="G21" s="425">
        <v>2827</v>
      </c>
      <c r="H21" s="425">
        <v>4561</v>
      </c>
      <c r="I21" s="425">
        <v>7527</v>
      </c>
      <c r="J21" s="425">
        <v>7131</v>
      </c>
      <c r="K21" s="425">
        <v>6563</v>
      </c>
      <c r="L21" s="425">
        <v>6598</v>
      </c>
      <c r="M21" s="425">
        <v>6678</v>
      </c>
      <c r="N21" s="425">
        <v>6579</v>
      </c>
      <c r="O21" s="425">
        <v>4957</v>
      </c>
      <c r="P21" s="425">
        <v>4040</v>
      </c>
      <c r="Q21" s="425">
        <v>3027</v>
      </c>
      <c r="R21" s="425">
        <v>3154</v>
      </c>
      <c r="S21" s="425">
        <v>3385</v>
      </c>
      <c r="T21" s="425">
        <v>5245</v>
      </c>
    </row>
    <row r="22" spans="1:20" s="634" customFormat="1" ht="18" customHeight="1">
      <c r="A22" s="635"/>
      <c r="B22" s="636" t="s">
        <v>519</v>
      </c>
      <c r="C22" s="424">
        <v>64155</v>
      </c>
      <c r="D22" s="425">
        <v>1922</v>
      </c>
      <c r="E22" s="425">
        <v>2338</v>
      </c>
      <c r="F22" s="425">
        <v>2621</v>
      </c>
      <c r="G22" s="425">
        <v>2680</v>
      </c>
      <c r="H22" s="425">
        <v>3533</v>
      </c>
      <c r="I22" s="425">
        <v>3847</v>
      </c>
      <c r="J22" s="425">
        <v>3565</v>
      </c>
      <c r="K22" s="425">
        <v>3438</v>
      </c>
      <c r="L22" s="425">
        <v>3967</v>
      </c>
      <c r="M22" s="425">
        <v>4512</v>
      </c>
      <c r="N22" s="425">
        <v>5440</v>
      </c>
      <c r="O22" s="425">
        <v>4847</v>
      </c>
      <c r="P22" s="425">
        <v>4022</v>
      </c>
      <c r="Q22" s="425">
        <v>3376</v>
      </c>
      <c r="R22" s="425">
        <v>3834</v>
      </c>
      <c r="S22" s="425">
        <v>3910</v>
      </c>
      <c r="T22" s="425">
        <v>6303</v>
      </c>
    </row>
    <row r="23" spans="1:20" s="634" customFormat="1" ht="18" customHeight="1">
      <c r="A23" s="635"/>
      <c r="B23" s="636" t="s">
        <v>513</v>
      </c>
      <c r="C23" s="424">
        <v>110826</v>
      </c>
      <c r="D23" s="425">
        <v>3885</v>
      </c>
      <c r="E23" s="425">
        <v>4428</v>
      </c>
      <c r="F23" s="425">
        <v>4111</v>
      </c>
      <c r="G23" s="425">
        <v>3375</v>
      </c>
      <c r="H23" s="425">
        <v>7425</v>
      </c>
      <c r="I23" s="425">
        <v>12344</v>
      </c>
      <c r="J23" s="425">
        <v>10469</v>
      </c>
      <c r="K23" s="425">
        <v>9753</v>
      </c>
      <c r="L23" s="425">
        <v>10043</v>
      </c>
      <c r="M23" s="425">
        <v>9234</v>
      </c>
      <c r="N23" s="425">
        <v>8438</v>
      </c>
      <c r="O23" s="425">
        <v>6237</v>
      </c>
      <c r="P23" s="425">
        <v>4627</v>
      </c>
      <c r="Q23" s="425">
        <v>3674</v>
      </c>
      <c r="R23" s="425">
        <v>3856</v>
      </c>
      <c r="S23" s="425">
        <v>3731</v>
      </c>
      <c r="T23" s="425">
        <v>5196</v>
      </c>
    </row>
    <row r="24" spans="1:20" s="634" customFormat="1" ht="18" customHeight="1">
      <c r="A24" s="635"/>
      <c r="B24" s="636" t="s">
        <v>520</v>
      </c>
      <c r="C24" s="424">
        <v>80247</v>
      </c>
      <c r="D24" s="425">
        <v>2162</v>
      </c>
      <c r="E24" s="425">
        <v>2452</v>
      </c>
      <c r="F24" s="425">
        <v>2819</v>
      </c>
      <c r="G24" s="425">
        <v>3253</v>
      </c>
      <c r="H24" s="425">
        <v>5132</v>
      </c>
      <c r="I24" s="425">
        <v>6425</v>
      </c>
      <c r="J24" s="425">
        <v>5156</v>
      </c>
      <c r="K24" s="425">
        <v>4658</v>
      </c>
      <c r="L24" s="425">
        <v>4814</v>
      </c>
      <c r="M24" s="425">
        <v>5345</v>
      </c>
      <c r="N24" s="425">
        <v>6435</v>
      </c>
      <c r="O24" s="425">
        <v>5689</v>
      </c>
      <c r="P24" s="425">
        <v>4814</v>
      </c>
      <c r="Q24" s="425">
        <v>3981</v>
      </c>
      <c r="R24" s="425">
        <v>4448</v>
      </c>
      <c r="S24" s="425">
        <v>4700</v>
      </c>
      <c r="T24" s="425">
        <v>7964</v>
      </c>
    </row>
    <row r="25" spans="1:20" s="634" customFormat="1" ht="18" customHeight="1">
      <c r="A25" s="635"/>
      <c r="B25" s="636"/>
      <c r="C25" s="424"/>
      <c r="D25" s="425"/>
      <c r="E25" s="425"/>
      <c r="F25" s="425"/>
      <c r="G25" s="425"/>
      <c r="H25" s="425"/>
      <c r="I25" s="425"/>
      <c r="J25" s="425"/>
      <c r="K25" s="425"/>
      <c r="L25" s="425"/>
      <c r="M25" s="425"/>
      <c r="N25" s="425"/>
      <c r="O25" s="425"/>
      <c r="P25" s="425"/>
      <c r="Q25" s="425"/>
      <c r="R25" s="425"/>
      <c r="S25" s="425"/>
      <c r="T25" s="425"/>
    </row>
    <row r="26" spans="1:20" s="634" customFormat="1" ht="18" customHeight="1">
      <c r="A26" s="635"/>
      <c r="B26" s="636" t="s">
        <v>521</v>
      </c>
      <c r="C26" s="424">
        <v>61890</v>
      </c>
      <c r="D26" s="425">
        <v>1642</v>
      </c>
      <c r="E26" s="425">
        <v>1927</v>
      </c>
      <c r="F26" s="425">
        <v>2217</v>
      </c>
      <c r="G26" s="425">
        <v>2554</v>
      </c>
      <c r="H26" s="425">
        <v>3421</v>
      </c>
      <c r="I26" s="425">
        <v>3654</v>
      </c>
      <c r="J26" s="425">
        <v>3070</v>
      </c>
      <c r="K26" s="425">
        <v>3209</v>
      </c>
      <c r="L26" s="425">
        <v>3341</v>
      </c>
      <c r="M26" s="425">
        <v>4062</v>
      </c>
      <c r="N26" s="425">
        <v>5129</v>
      </c>
      <c r="O26" s="425">
        <v>4513</v>
      </c>
      <c r="P26" s="425">
        <v>3889</v>
      </c>
      <c r="Q26" s="425">
        <v>3408</v>
      </c>
      <c r="R26" s="425">
        <v>4337</v>
      </c>
      <c r="S26" s="425">
        <v>4525</v>
      </c>
      <c r="T26" s="425">
        <v>6992</v>
      </c>
    </row>
    <row r="27" spans="1:20" s="634" customFormat="1" ht="18" customHeight="1">
      <c r="A27" s="635"/>
      <c r="B27" s="636" t="s">
        <v>522</v>
      </c>
      <c r="C27" s="424">
        <v>84726</v>
      </c>
      <c r="D27" s="425">
        <v>3535</v>
      </c>
      <c r="E27" s="425">
        <v>4252</v>
      </c>
      <c r="F27" s="425">
        <v>4175</v>
      </c>
      <c r="G27" s="425">
        <v>3710</v>
      </c>
      <c r="H27" s="425">
        <v>4417</v>
      </c>
      <c r="I27" s="425">
        <v>5566</v>
      </c>
      <c r="J27" s="425">
        <v>5850</v>
      </c>
      <c r="K27" s="425">
        <v>6158</v>
      </c>
      <c r="L27" s="425">
        <v>6740</v>
      </c>
      <c r="M27" s="425">
        <v>6790</v>
      </c>
      <c r="N27" s="425">
        <v>6649</v>
      </c>
      <c r="O27" s="425">
        <v>5769</v>
      </c>
      <c r="P27" s="425">
        <v>4822</v>
      </c>
      <c r="Q27" s="425">
        <v>3750</v>
      </c>
      <c r="R27" s="425">
        <v>3674</v>
      </c>
      <c r="S27" s="425">
        <v>3479</v>
      </c>
      <c r="T27" s="425">
        <v>5390</v>
      </c>
    </row>
    <row r="28" spans="1:20" s="634" customFormat="1" ht="18" customHeight="1">
      <c r="A28" s="635"/>
      <c r="B28" s="636" t="s">
        <v>523</v>
      </c>
      <c r="C28" s="424">
        <v>79032</v>
      </c>
      <c r="D28" s="425">
        <v>1908</v>
      </c>
      <c r="E28" s="425">
        <v>1695</v>
      </c>
      <c r="F28" s="425">
        <v>1552</v>
      </c>
      <c r="G28" s="425">
        <v>1715</v>
      </c>
      <c r="H28" s="425">
        <v>8233</v>
      </c>
      <c r="I28" s="425">
        <v>13195</v>
      </c>
      <c r="J28" s="425">
        <v>9185</v>
      </c>
      <c r="K28" s="425">
        <v>6961</v>
      </c>
      <c r="L28" s="425">
        <v>5841</v>
      </c>
      <c r="M28" s="425">
        <v>4846</v>
      </c>
      <c r="N28" s="425">
        <v>4735</v>
      </c>
      <c r="O28" s="425">
        <v>3838</v>
      </c>
      <c r="P28" s="425">
        <v>3042</v>
      </c>
      <c r="Q28" s="425">
        <v>2554</v>
      </c>
      <c r="R28" s="425">
        <v>2923</v>
      </c>
      <c r="S28" s="425">
        <v>2730</v>
      </c>
      <c r="T28" s="425">
        <v>4079</v>
      </c>
    </row>
    <row r="29" spans="1:20" s="634" customFormat="1" ht="18" customHeight="1">
      <c r="A29" s="635"/>
      <c r="B29" s="636" t="s">
        <v>524</v>
      </c>
      <c r="C29" s="424">
        <v>98386</v>
      </c>
      <c r="D29" s="425">
        <v>2983</v>
      </c>
      <c r="E29" s="425">
        <v>3176</v>
      </c>
      <c r="F29" s="425">
        <v>3719</v>
      </c>
      <c r="G29" s="425">
        <v>4328</v>
      </c>
      <c r="H29" s="425">
        <v>6743</v>
      </c>
      <c r="I29" s="425">
        <v>7595</v>
      </c>
      <c r="J29" s="425">
        <v>6274</v>
      </c>
      <c r="K29" s="425">
        <v>5633</v>
      </c>
      <c r="L29" s="425">
        <v>5810</v>
      </c>
      <c r="M29" s="425">
        <v>6797</v>
      </c>
      <c r="N29" s="425">
        <v>8437</v>
      </c>
      <c r="O29" s="425">
        <v>6969</v>
      </c>
      <c r="P29" s="425">
        <v>5554</v>
      </c>
      <c r="Q29" s="425">
        <v>4701</v>
      </c>
      <c r="R29" s="425">
        <v>5427</v>
      </c>
      <c r="S29" s="425">
        <v>5589</v>
      </c>
      <c r="T29" s="425">
        <v>8651</v>
      </c>
    </row>
    <row r="30" spans="1:20" s="634" customFormat="1" ht="18" customHeight="1">
      <c r="A30" s="635"/>
      <c r="B30" s="636" t="s">
        <v>525</v>
      </c>
      <c r="C30" s="424">
        <v>171844</v>
      </c>
      <c r="D30" s="425">
        <v>5056</v>
      </c>
      <c r="E30" s="425">
        <v>4942</v>
      </c>
      <c r="F30" s="425">
        <v>5668</v>
      </c>
      <c r="G30" s="425">
        <v>6395</v>
      </c>
      <c r="H30" s="425">
        <v>11221</v>
      </c>
      <c r="I30" s="425">
        <v>15335</v>
      </c>
      <c r="J30" s="425">
        <v>12650</v>
      </c>
      <c r="K30" s="425">
        <v>11085</v>
      </c>
      <c r="L30" s="425">
        <v>10787</v>
      </c>
      <c r="M30" s="425">
        <v>11538</v>
      </c>
      <c r="N30" s="425">
        <v>13661</v>
      </c>
      <c r="O30" s="425">
        <v>11775</v>
      </c>
      <c r="P30" s="425">
        <v>9778</v>
      </c>
      <c r="Q30" s="425">
        <v>8092</v>
      </c>
      <c r="R30" s="425">
        <v>9044</v>
      </c>
      <c r="S30" s="425">
        <v>9392</v>
      </c>
      <c r="T30" s="425">
        <v>15425</v>
      </c>
    </row>
    <row r="31" spans="1:20" s="634" customFormat="1" ht="18" customHeight="1">
      <c r="A31" s="635"/>
      <c r="B31" s="636"/>
      <c r="C31" s="424"/>
      <c r="D31" s="425"/>
      <c r="E31" s="425"/>
      <c r="F31" s="425"/>
      <c r="G31" s="425"/>
      <c r="H31" s="425"/>
      <c r="I31" s="425"/>
      <c r="J31" s="425"/>
      <c r="K31" s="425"/>
      <c r="L31" s="425"/>
      <c r="M31" s="425"/>
      <c r="N31" s="425"/>
      <c r="O31" s="425"/>
      <c r="P31" s="425"/>
      <c r="Q31" s="425"/>
      <c r="R31" s="425"/>
      <c r="S31" s="425"/>
      <c r="T31" s="425"/>
    </row>
    <row r="32" spans="1:20" s="634" customFormat="1" ht="18" customHeight="1">
      <c r="A32" s="635"/>
      <c r="B32" s="636" t="s">
        <v>526</v>
      </c>
      <c r="C32" s="424">
        <v>86902</v>
      </c>
      <c r="D32" s="425">
        <v>2649</v>
      </c>
      <c r="E32" s="425">
        <v>2781</v>
      </c>
      <c r="F32" s="425">
        <v>2942</v>
      </c>
      <c r="G32" s="425">
        <v>3187</v>
      </c>
      <c r="H32" s="425">
        <v>5988</v>
      </c>
      <c r="I32" s="425">
        <v>8170</v>
      </c>
      <c r="J32" s="425">
        <v>6576</v>
      </c>
      <c r="K32" s="425">
        <v>5685</v>
      </c>
      <c r="L32" s="425">
        <v>5474</v>
      </c>
      <c r="M32" s="425">
        <v>5915</v>
      </c>
      <c r="N32" s="425">
        <v>6634</v>
      </c>
      <c r="O32" s="425">
        <v>5651</v>
      </c>
      <c r="P32" s="425">
        <v>4823</v>
      </c>
      <c r="Q32" s="425">
        <v>4054</v>
      </c>
      <c r="R32" s="425">
        <v>4430</v>
      </c>
      <c r="S32" s="425">
        <v>4478</v>
      </c>
      <c r="T32" s="425">
        <v>7465</v>
      </c>
    </row>
    <row r="33" spans="1:20" s="634" customFormat="1" ht="18" customHeight="1">
      <c r="A33" s="635"/>
      <c r="B33" s="636" t="s">
        <v>527</v>
      </c>
      <c r="C33" s="424">
        <v>126884</v>
      </c>
      <c r="D33" s="425">
        <v>3779</v>
      </c>
      <c r="E33" s="425">
        <v>3656</v>
      </c>
      <c r="F33" s="425">
        <v>4060</v>
      </c>
      <c r="G33" s="425">
        <v>4697</v>
      </c>
      <c r="H33" s="425">
        <v>9272</v>
      </c>
      <c r="I33" s="425">
        <v>10114</v>
      </c>
      <c r="J33" s="425">
        <v>8045</v>
      </c>
      <c r="K33" s="425">
        <v>7103</v>
      </c>
      <c r="L33" s="425">
        <v>6852</v>
      </c>
      <c r="M33" s="425">
        <v>7541</v>
      </c>
      <c r="N33" s="425">
        <v>9179</v>
      </c>
      <c r="O33" s="425">
        <v>8711</v>
      </c>
      <c r="P33" s="425">
        <v>7609</v>
      </c>
      <c r="Q33" s="425">
        <v>6747</v>
      </c>
      <c r="R33" s="425">
        <v>7451</v>
      </c>
      <c r="S33" s="425">
        <v>7904</v>
      </c>
      <c r="T33" s="425">
        <v>14164</v>
      </c>
    </row>
    <row r="34" spans="1:20" s="634" customFormat="1" ht="18" customHeight="1">
      <c r="A34" s="635"/>
      <c r="B34" s="636" t="s">
        <v>528</v>
      </c>
      <c r="C34" s="424">
        <v>90613</v>
      </c>
      <c r="D34" s="425">
        <v>2955</v>
      </c>
      <c r="E34" s="425">
        <v>3206</v>
      </c>
      <c r="F34" s="425">
        <v>3187</v>
      </c>
      <c r="G34" s="425">
        <v>3374</v>
      </c>
      <c r="H34" s="425">
        <v>4778</v>
      </c>
      <c r="I34" s="425">
        <v>6122</v>
      </c>
      <c r="J34" s="425">
        <v>5476</v>
      </c>
      <c r="K34" s="425">
        <v>5210</v>
      </c>
      <c r="L34" s="425">
        <v>5514</v>
      </c>
      <c r="M34" s="425">
        <v>5985</v>
      </c>
      <c r="N34" s="425">
        <v>7213</v>
      </c>
      <c r="O34" s="425">
        <v>6221</v>
      </c>
      <c r="P34" s="425">
        <v>5505</v>
      </c>
      <c r="Q34" s="425">
        <v>4707</v>
      </c>
      <c r="R34" s="425">
        <v>5274</v>
      </c>
      <c r="S34" s="425">
        <v>5866</v>
      </c>
      <c r="T34" s="425">
        <v>10020</v>
      </c>
    </row>
    <row r="35" spans="1:20" s="634" customFormat="1" ht="18" customHeight="1">
      <c r="A35" s="635"/>
      <c r="B35" s="636" t="s">
        <v>529</v>
      </c>
      <c r="C35" s="424">
        <v>170197</v>
      </c>
      <c r="D35" s="425">
        <v>5917</v>
      </c>
      <c r="E35" s="425">
        <v>6535</v>
      </c>
      <c r="F35" s="425">
        <v>6730</v>
      </c>
      <c r="G35" s="425">
        <v>7356</v>
      </c>
      <c r="H35" s="425">
        <v>8808</v>
      </c>
      <c r="I35" s="425">
        <v>10762</v>
      </c>
      <c r="J35" s="425">
        <v>10427</v>
      </c>
      <c r="K35" s="425">
        <v>10493</v>
      </c>
      <c r="L35" s="425">
        <v>11208</v>
      </c>
      <c r="M35" s="425">
        <v>12675</v>
      </c>
      <c r="N35" s="425">
        <v>14636</v>
      </c>
      <c r="O35" s="425">
        <v>12206</v>
      </c>
      <c r="P35" s="425">
        <v>9894</v>
      </c>
      <c r="Q35" s="425">
        <v>8137</v>
      </c>
      <c r="R35" s="425">
        <v>9024</v>
      </c>
      <c r="S35" s="425">
        <v>9719</v>
      </c>
      <c r="T35" s="425">
        <v>15670</v>
      </c>
    </row>
    <row r="36" spans="1:20" s="634" customFormat="1" ht="18" customHeight="1">
      <c r="A36" s="635"/>
      <c r="B36" s="636" t="s">
        <v>531</v>
      </c>
      <c r="C36" s="424">
        <v>112617</v>
      </c>
      <c r="D36" s="425">
        <v>3947</v>
      </c>
      <c r="E36" s="425">
        <v>5090</v>
      </c>
      <c r="F36" s="425">
        <v>5237</v>
      </c>
      <c r="G36" s="425">
        <v>4949</v>
      </c>
      <c r="H36" s="425">
        <v>6207</v>
      </c>
      <c r="I36" s="425">
        <v>6604</v>
      </c>
      <c r="J36" s="425">
        <v>6283</v>
      </c>
      <c r="K36" s="425">
        <v>6966</v>
      </c>
      <c r="L36" s="425">
        <v>7551</v>
      </c>
      <c r="M36" s="425">
        <v>8206</v>
      </c>
      <c r="N36" s="425">
        <v>9024</v>
      </c>
      <c r="O36" s="425">
        <v>7875</v>
      </c>
      <c r="P36" s="425">
        <v>6980</v>
      </c>
      <c r="Q36" s="425">
        <v>5780</v>
      </c>
      <c r="R36" s="425">
        <v>5729</v>
      </c>
      <c r="S36" s="425">
        <v>5916</v>
      </c>
      <c r="T36" s="425">
        <v>10273</v>
      </c>
    </row>
    <row r="37" spans="1:20" s="634" customFormat="1" ht="18" customHeight="1">
      <c r="A37" s="635"/>
      <c r="B37" s="636"/>
      <c r="C37" s="424"/>
      <c r="D37" s="425"/>
      <c r="E37" s="425"/>
      <c r="F37" s="425"/>
      <c r="G37" s="425"/>
      <c r="H37" s="425"/>
      <c r="I37" s="425"/>
      <c r="J37" s="425"/>
      <c r="K37" s="425"/>
      <c r="L37" s="425"/>
      <c r="M37" s="425"/>
      <c r="N37" s="425"/>
      <c r="O37" s="425"/>
      <c r="P37" s="425"/>
      <c r="Q37" s="425"/>
      <c r="R37" s="425"/>
      <c r="S37" s="425"/>
      <c r="T37" s="425"/>
    </row>
    <row r="38" spans="1:20" s="634" customFormat="1" ht="18" customHeight="1">
      <c r="A38" s="635"/>
      <c r="B38" s="636" t="s">
        <v>532</v>
      </c>
      <c r="C38" s="424">
        <v>152260</v>
      </c>
      <c r="D38" s="425">
        <v>5005</v>
      </c>
      <c r="E38" s="425">
        <v>5480</v>
      </c>
      <c r="F38" s="425">
        <v>5797</v>
      </c>
      <c r="G38" s="425">
        <v>6255</v>
      </c>
      <c r="H38" s="425">
        <v>8113</v>
      </c>
      <c r="I38" s="425">
        <v>9726</v>
      </c>
      <c r="J38" s="425">
        <v>9253</v>
      </c>
      <c r="K38" s="425">
        <v>8803</v>
      </c>
      <c r="L38" s="425">
        <v>9135</v>
      </c>
      <c r="M38" s="425">
        <v>10206</v>
      </c>
      <c r="N38" s="425">
        <v>12356</v>
      </c>
      <c r="O38" s="425">
        <v>11448</v>
      </c>
      <c r="P38" s="425">
        <v>9626</v>
      </c>
      <c r="Q38" s="425">
        <v>7771</v>
      </c>
      <c r="R38" s="425">
        <v>8493</v>
      </c>
      <c r="S38" s="425">
        <v>9155</v>
      </c>
      <c r="T38" s="425">
        <v>15638</v>
      </c>
    </row>
    <row r="39" spans="1:20" s="634" customFormat="1" ht="18" customHeight="1">
      <c r="A39" s="635"/>
      <c r="B39" s="636" t="s">
        <v>533</v>
      </c>
      <c r="C39" s="424">
        <v>133291</v>
      </c>
      <c r="D39" s="425">
        <v>4574</v>
      </c>
      <c r="E39" s="425">
        <v>5067</v>
      </c>
      <c r="F39" s="425">
        <v>5063</v>
      </c>
      <c r="G39" s="425">
        <v>5265</v>
      </c>
      <c r="H39" s="425">
        <v>7420</v>
      </c>
      <c r="I39" s="425">
        <v>8431</v>
      </c>
      <c r="J39" s="425">
        <v>7949</v>
      </c>
      <c r="K39" s="425">
        <v>7880</v>
      </c>
      <c r="L39" s="425">
        <v>7952</v>
      </c>
      <c r="M39" s="425">
        <v>8745</v>
      </c>
      <c r="N39" s="425">
        <v>10512</v>
      </c>
      <c r="O39" s="425">
        <v>9734</v>
      </c>
      <c r="P39" s="425">
        <v>8324</v>
      </c>
      <c r="Q39" s="425">
        <v>6814</v>
      </c>
      <c r="R39" s="425">
        <v>7230</v>
      </c>
      <c r="S39" s="425">
        <v>8047</v>
      </c>
      <c r="T39" s="425">
        <v>14284</v>
      </c>
    </row>
    <row r="40" spans="1:20" s="634" customFormat="1" ht="18" customHeight="1">
      <c r="A40" s="635"/>
      <c r="B40" s="636" t="s">
        <v>534</v>
      </c>
      <c r="C40" s="424">
        <v>105151</v>
      </c>
      <c r="D40" s="425">
        <v>2090</v>
      </c>
      <c r="E40" s="425">
        <v>2219</v>
      </c>
      <c r="F40" s="425">
        <v>2523</v>
      </c>
      <c r="G40" s="425">
        <v>3219</v>
      </c>
      <c r="H40" s="425">
        <v>7035</v>
      </c>
      <c r="I40" s="425">
        <v>7212</v>
      </c>
      <c r="J40" s="425">
        <v>5636</v>
      </c>
      <c r="K40" s="425">
        <v>5009</v>
      </c>
      <c r="L40" s="425">
        <v>5286</v>
      </c>
      <c r="M40" s="425">
        <v>5926</v>
      </c>
      <c r="N40" s="425">
        <v>8109</v>
      </c>
      <c r="O40" s="425">
        <v>7675</v>
      </c>
      <c r="P40" s="425">
        <v>7061</v>
      </c>
      <c r="Q40" s="425">
        <v>6677</v>
      </c>
      <c r="R40" s="425">
        <v>8330</v>
      </c>
      <c r="S40" s="425">
        <v>8668</v>
      </c>
      <c r="T40" s="425">
        <v>12476</v>
      </c>
    </row>
    <row r="41" spans="1:20" s="634" customFormat="1" ht="18" customHeight="1">
      <c r="A41" s="635"/>
      <c r="B41" s="636" t="s">
        <v>535</v>
      </c>
      <c r="C41" s="424">
        <v>184388</v>
      </c>
      <c r="D41" s="425">
        <v>5601</v>
      </c>
      <c r="E41" s="425">
        <v>5710</v>
      </c>
      <c r="F41" s="425">
        <v>5959</v>
      </c>
      <c r="G41" s="425">
        <v>6294</v>
      </c>
      <c r="H41" s="425">
        <v>12757</v>
      </c>
      <c r="I41" s="425">
        <v>18118</v>
      </c>
      <c r="J41" s="425">
        <v>14506</v>
      </c>
      <c r="K41" s="425">
        <v>12732</v>
      </c>
      <c r="L41" s="425">
        <v>12739</v>
      </c>
      <c r="M41" s="425">
        <v>12996</v>
      </c>
      <c r="N41" s="425">
        <v>14840</v>
      </c>
      <c r="O41" s="425">
        <v>12022</v>
      </c>
      <c r="P41" s="425">
        <v>9666</v>
      </c>
      <c r="Q41" s="425">
        <v>8223</v>
      </c>
      <c r="R41" s="425">
        <v>8748</v>
      </c>
      <c r="S41" s="425">
        <v>9482</v>
      </c>
      <c r="T41" s="425">
        <v>13995</v>
      </c>
    </row>
    <row r="42" spans="1:20" s="634" customFormat="1" ht="18" customHeight="1">
      <c r="A42" s="635"/>
      <c r="B42" s="636" t="s">
        <v>536</v>
      </c>
      <c r="C42" s="424">
        <v>111616</v>
      </c>
      <c r="D42" s="425">
        <v>4478</v>
      </c>
      <c r="E42" s="425">
        <v>4958</v>
      </c>
      <c r="F42" s="425">
        <v>5594</v>
      </c>
      <c r="G42" s="425">
        <v>5733</v>
      </c>
      <c r="H42" s="425">
        <v>5732</v>
      </c>
      <c r="I42" s="425">
        <v>6182</v>
      </c>
      <c r="J42" s="425">
        <v>6483</v>
      </c>
      <c r="K42" s="425">
        <v>6842</v>
      </c>
      <c r="L42" s="425">
        <v>7206</v>
      </c>
      <c r="M42" s="425">
        <v>8435</v>
      </c>
      <c r="N42" s="425">
        <v>9878</v>
      </c>
      <c r="O42" s="425">
        <v>8334</v>
      </c>
      <c r="P42" s="425">
        <v>6378</v>
      </c>
      <c r="Q42" s="425">
        <v>5002</v>
      </c>
      <c r="R42" s="425">
        <v>5278</v>
      </c>
      <c r="S42" s="425">
        <v>5557</v>
      </c>
      <c r="T42" s="425">
        <v>9546</v>
      </c>
    </row>
    <row r="43" spans="1:20" s="634" customFormat="1" ht="18" customHeight="1">
      <c r="A43" s="635"/>
      <c r="B43" s="636"/>
      <c r="C43" s="424"/>
      <c r="D43" s="425"/>
      <c r="E43" s="425"/>
      <c r="F43" s="425"/>
      <c r="G43" s="425"/>
      <c r="H43" s="425"/>
      <c r="I43" s="425"/>
      <c r="J43" s="425"/>
      <c r="K43" s="425"/>
      <c r="L43" s="425"/>
      <c r="M43" s="425"/>
      <c r="N43" s="425"/>
      <c r="O43" s="425"/>
      <c r="P43" s="425"/>
      <c r="Q43" s="425"/>
      <c r="R43" s="425"/>
      <c r="S43" s="425"/>
      <c r="T43" s="425"/>
    </row>
    <row r="44" spans="1:20" s="634" customFormat="1" ht="18" customHeight="1">
      <c r="A44" s="635"/>
      <c r="B44" s="636" t="s">
        <v>537</v>
      </c>
      <c r="C44" s="424">
        <v>117229</v>
      </c>
      <c r="D44" s="425">
        <v>3043</v>
      </c>
      <c r="E44" s="425">
        <v>3815</v>
      </c>
      <c r="F44" s="425">
        <v>4447</v>
      </c>
      <c r="G44" s="425">
        <v>4784</v>
      </c>
      <c r="H44" s="425">
        <v>5689</v>
      </c>
      <c r="I44" s="425">
        <v>6173</v>
      </c>
      <c r="J44" s="425">
        <v>5997</v>
      </c>
      <c r="K44" s="425">
        <v>6184</v>
      </c>
      <c r="L44" s="425">
        <v>6885</v>
      </c>
      <c r="M44" s="425">
        <v>7988</v>
      </c>
      <c r="N44" s="425">
        <v>9480</v>
      </c>
      <c r="O44" s="425">
        <v>8692</v>
      </c>
      <c r="P44" s="425">
        <v>7492</v>
      </c>
      <c r="Q44" s="425">
        <v>6914</v>
      </c>
      <c r="R44" s="425">
        <v>8337</v>
      </c>
      <c r="S44" s="425">
        <v>8781</v>
      </c>
      <c r="T44" s="425">
        <v>12528</v>
      </c>
    </row>
    <row r="45" spans="1:20" s="634" customFormat="1" ht="18" customHeight="1">
      <c r="A45" s="635"/>
      <c r="B45" s="636" t="s">
        <v>538</v>
      </c>
      <c r="C45" s="424">
        <v>187648</v>
      </c>
      <c r="D45" s="425">
        <v>5563</v>
      </c>
      <c r="E45" s="425">
        <v>6278</v>
      </c>
      <c r="F45" s="425">
        <v>7275</v>
      </c>
      <c r="G45" s="425">
        <v>8285</v>
      </c>
      <c r="H45" s="425">
        <v>10463</v>
      </c>
      <c r="I45" s="425">
        <v>11398</v>
      </c>
      <c r="J45" s="425">
        <v>10188</v>
      </c>
      <c r="K45" s="425">
        <v>9490</v>
      </c>
      <c r="L45" s="425">
        <v>9778</v>
      </c>
      <c r="M45" s="425">
        <v>11786</v>
      </c>
      <c r="N45" s="425">
        <v>16246</v>
      </c>
      <c r="O45" s="425">
        <v>15589</v>
      </c>
      <c r="P45" s="425">
        <v>12600</v>
      </c>
      <c r="Q45" s="425">
        <v>9240</v>
      </c>
      <c r="R45" s="425">
        <v>9998</v>
      </c>
      <c r="S45" s="425">
        <v>11970</v>
      </c>
      <c r="T45" s="425">
        <v>21501</v>
      </c>
    </row>
    <row r="46" spans="1:20" s="634" customFormat="1" ht="18" customHeight="1">
      <c r="A46" s="635"/>
      <c r="B46" s="636" t="s">
        <v>515</v>
      </c>
      <c r="C46" s="424">
        <v>141357</v>
      </c>
      <c r="D46" s="425">
        <v>5085</v>
      </c>
      <c r="E46" s="425">
        <v>4996</v>
      </c>
      <c r="F46" s="425">
        <v>4357</v>
      </c>
      <c r="G46" s="425">
        <v>3728</v>
      </c>
      <c r="H46" s="425">
        <v>7707</v>
      </c>
      <c r="I46" s="425">
        <v>13641</v>
      </c>
      <c r="J46" s="425">
        <v>12648</v>
      </c>
      <c r="K46" s="425">
        <v>12251</v>
      </c>
      <c r="L46" s="425">
        <v>12192</v>
      </c>
      <c r="M46" s="425">
        <v>11667</v>
      </c>
      <c r="N46" s="425">
        <v>11596</v>
      </c>
      <c r="O46" s="425">
        <v>9444</v>
      </c>
      <c r="P46" s="425">
        <v>7107</v>
      </c>
      <c r="Q46" s="425">
        <v>5628</v>
      </c>
      <c r="R46" s="425">
        <v>5592</v>
      </c>
      <c r="S46" s="425">
        <v>5619</v>
      </c>
      <c r="T46" s="425">
        <v>8099</v>
      </c>
    </row>
    <row r="47" spans="1:20" s="634" customFormat="1" ht="18" customHeight="1">
      <c r="A47" s="635"/>
      <c r="B47" s="636" t="s">
        <v>539</v>
      </c>
      <c r="C47" s="424">
        <v>118771</v>
      </c>
      <c r="D47" s="425">
        <v>4232</v>
      </c>
      <c r="E47" s="425">
        <v>3898</v>
      </c>
      <c r="F47" s="425">
        <v>3549</v>
      </c>
      <c r="G47" s="425">
        <v>3171</v>
      </c>
      <c r="H47" s="425">
        <v>7208</v>
      </c>
      <c r="I47" s="425">
        <v>13656</v>
      </c>
      <c r="J47" s="425">
        <v>12320</v>
      </c>
      <c r="K47" s="425">
        <v>11224</v>
      </c>
      <c r="L47" s="425">
        <v>10573</v>
      </c>
      <c r="M47" s="425">
        <v>9955</v>
      </c>
      <c r="N47" s="425">
        <v>9275</v>
      </c>
      <c r="O47" s="425">
        <v>7295</v>
      </c>
      <c r="P47" s="425">
        <v>5378</v>
      </c>
      <c r="Q47" s="425">
        <v>4148</v>
      </c>
      <c r="R47" s="425">
        <v>3822</v>
      </c>
      <c r="S47" s="425">
        <v>3616</v>
      </c>
      <c r="T47" s="425">
        <v>5451</v>
      </c>
    </row>
    <row r="48" spans="1:20" s="634" customFormat="1" ht="18" customHeight="1">
      <c r="A48" s="635"/>
      <c r="B48" s="636"/>
      <c r="C48" s="424"/>
      <c r="D48" s="425"/>
      <c r="E48" s="425"/>
      <c r="F48" s="425"/>
      <c r="G48" s="425"/>
      <c r="H48" s="425"/>
      <c r="I48" s="425"/>
      <c r="J48" s="425"/>
      <c r="K48" s="425"/>
      <c r="L48" s="425"/>
      <c r="M48" s="425"/>
      <c r="N48" s="425"/>
      <c r="O48" s="425"/>
      <c r="P48" s="425"/>
      <c r="Q48" s="425"/>
      <c r="R48" s="425"/>
      <c r="S48" s="425"/>
      <c r="T48" s="425"/>
    </row>
    <row r="49" spans="1:20" s="634" customFormat="1" ht="18" customHeight="1">
      <c r="A49" s="1446" t="s">
        <v>98</v>
      </c>
      <c r="B49" s="1447"/>
      <c r="C49" s="424">
        <v>811993</v>
      </c>
      <c r="D49" s="425">
        <v>26829</v>
      </c>
      <c r="E49" s="425">
        <v>31747</v>
      </c>
      <c r="F49" s="425">
        <v>35660</v>
      </c>
      <c r="G49" s="425">
        <v>38972</v>
      </c>
      <c r="H49" s="425">
        <v>43732</v>
      </c>
      <c r="I49" s="425">
        <v>41915</v>
      </c>
      <c r="J49" s="425">
        <v>40610</v>
      </c>
      <c r="K49" s="425">
        <v>42289</v>
      </c>
      <c r="L49" s="425">
        <v>47170</v>
      </c>
      <c r="M49" s="425">
        <v>57877</v>
      </c>
      <c r="N49" s="425">
        <v>70963</v>
      </c>
      <c r="O49" s="425">
        <v>57847</v>
      </c>
      <c r="P49" s="425">
        <v>46530</v>
      </c>
      <c r="Q49" s="425">
        <v>40024</v>
      </c>
      <c r="R49" s="425">
        <v>48388</v>
      </c>
      <c r="S49" s="425">
        <v>56044</v>
      </c>
      <c r="T49" s="425">
        <v>85394</v>
      </c>
    </row>
    <row r="50" spans="1:20" s="634" customFormat="1" ht="18" customHeight="1">
      <c r="A50" s="635"/>
      <c r="B50" s="636"/>
      <c r="C50" s="424"/>
      <c r="D50" s="425"/>
      <c r="E50" s="425"/>
      <c r="F50" s="425"/>
      <c r="G50" s="425"/>
      <c r="H50" s="425"/>
      <c r="I50" s="425"/>
      <c r="J50" s="425"/>
      <c r="K50" s="425"/>
      <c r="L50" s="425"/>
      <c r="M50" s="425"/>
      <c r="N50" s="425"/>
      <c r="O50" s="425"/>
      <c r="P50" s="425"/>
      <c r="Q50" s="425"/>
      <c r="R50" s="425"/>
      <c r="S50" s="425"/>
      <c r="T50" s="425"/>
    </row>
    <row r="51" spans="1:20" s="634" customFormat="1" ht="18" customHeight="1">
      <c r="A51" s="635"/>
      <c r="B51" s="636" t="s">
        <v>540</v>
      </c>
      <c r="C51" s="424">
        <v>147241</v>
      </c>
      <c r="D51" s="425">
        <v>4979</v>
      </c>
      <c r="E51" s="425">
        <v>5258</v>
      </c>
      <c r="F51" s="425">
        <v>5493</v>
      </c>
      <c r="G51" s="425">
        <v>5895</v>
      </c>
      <c r="H51" s="425">
        <v>8449</v>
      </c>
      <c r="I51" s="425">
        <v>9444</v>
      </c>
      <c r="J51" s="425">
        <v>8852</v>
      </c>
      <c r="K51" s="425">
        <v>8711</v>
      </c>
      <c r="L51" s="425">
        <v>8602</v>
      </c>
      <c r="M51" s="425">
        <v>10153</v>
      </c>
      <c r="N51" s="425">
        <v>12295</v>
      </c>
      <c r="O51" s="425">
        <v>10436</v>
      </c>
      <c r="P51" s="425">
        <v>9135</v>
      </c>
      <c r="Q51" s="425">
        <v>7468</v>
      </c>
      <c r="R51" s="425">
        <v>8541</v>
      </c>
      <c r="S51" s="425">
        <v>9185</v>
      </c>
      <c r="T51" s="425">
        <v>14345</v>
      </c>
    </row>
    <row r="52" spans="1:20" s="634" customFormat="1" ht="18" customHeight="1">
      <c r="A52" s="635"/>
      <c r="B52" s="636" t="s">
        <v>541</v>
      </c>
      <c r="C52" s="424">
        <v>118050</v>
      </c>
      <c r="D52" s="425">
        <v>3965</v>
      </c>
      <c r="E52" s="425">
        <v>4805</v>
      </c>
      <c r="F52" s="425">
        <v>5675</v>
      </c>
      <c r="G52" s="425">
        <v>6053</v>
      </c>
      <c r="H52" s="425">
        <v>6610</v>
      </c>
      <c r="I52" s="425">
        <v>6105</v>
      </c>
      <c r="J52" s="425">
        <v>5656</v>
      </c>
      <c r="K52" s="425">
        <v>5839</v>
      </c>
      <c r="L52" s="425">
        <v>6696</v>
      </c>
      <c r="M52" s="425">
        <v>8722</v>
      </c>
      <c r="N52" s="425">
        <v>10454</v>
      </c>
      <c r="O52" s="425">
        <v>8525</v>
      </c>
      <c r="P52" s="425">
        <v>6520</v>
      </c>
      <c r="Q52" s="425">
        <v>5692</v>
      </c>
      <c r="R52" s="425">
        <v>6957</v>
      </c>
      <c r="S52" s="425">
        <v>7989</v>
      </c>
      <c r="T52" s="425">
        <v>11787</v>
      </c>
    </row>
    <row r="53" spans="1:20" s="634" customFormat="1" ht="18" customHeight="1">
      <c r="A53" s="635"/>
      <c r="B53" s="636" t="s">
        <v>542</v>
      </c>
      <c r="C53" s="424">
        <v>85994</v>
      </c>
      <c r="D53" s="425">
        <v>3179</v>
      </c>
      <c r="E53" s="425">
        <v>3585</v>
      </c>
      <c r="F53" s="425">
        <v>3914</v>
      </c>
      <c r="G53" s="425">
        <v>4059</v>
      </c>
      <c r="H53" s="425">
        <v>4382</v>
      </c>
      <c r="I53" s="425">
        <v>4053</v>
      </c>
      <c r="J53" s="425">
        <v>4233</v>
      </c>
      <c r="K53" s="425">
        <v>4459</v>
      </c>
      <c r="L53" s="425">
        <v>5028</v>
      </c>
      <c r="M53" s="425">
        <v>6003</v>
      </c>
      <c r="N53" s="425">
        <v>7116</v>
      </c>
      <c r="O53" s="425">
        <v>5797</v>
      </c>
      <c r="P53" s="425">
        <v>4833</v>
      </c>
      <c r="Q53" s="425">
        <v>4284</v>
      </c>
      <c r="R53" s="425">
        <v>5185</v>
      </c>
      <c r="S53" s="425">
        <v>6148</v>
      </c>
      <c r="T53" s="425">
        <v>9735</v>
      </c>
    </row>
    <row r="54" spans="1:20" s="634" customFormat="1" ht="18" customHeight="1">
      <c r="A54" s="635"/>
      <c r="B54" s="636" t="s">
        <v>513</v>
      </c>
      <c r="C54" s="424">
        <v>134876</v>
      </c>
      <c r="D54" s="425">
        <v>4449</v>
      </c>
      <c r="E54" s="425">
        <v>5607</v>
      </c>
      <c r="F54" s="425">
        <v>6373</v>
      </c>
      <c r="G54" s="425">
        <v>7046</v>
      </c>
      <c r="H54" s="425">
        <v>7529</v>
      </c>
      <c r="I54" s="425">
        <v>6760</v>
      </c>
      <c r="J54" s="425">
        <v>6611</v>
      </c>
      <c r="K54" s="425">
        <v>6967</v>
      </c>
      <c r="L54" s="425">
        <v>8096</v>
      </c>
      <c r="M54" s="425">
        <v>9969</v>
      </c>
      <c r="N54" s="425">
        <v>12299</v>
      </c>
      <c r="O54" s="425">
        <v>9755</v>
      </c>
      <c r="P54" s="425">
        <v>7580</v>
      </c>
      <c r="Q54" s="425">
        <v>6572</v>
      </c>
      <c r="R54" s="425">
        <v>7755</v>
      </c>
      <c r="S54" s="425">
        <v>8324</v>
      </c>
      <c r="T54" s="425">
        <v>13184</v>
      </c>
    </row>
    <row r="55" spans="1:20" s="634" customFormat="1" ht="18" customHeight="1">
      <c r="A55" s="635"/>
      <c r="B55" s="636" t="s">
        <v>543</v>
      </c>
      <c r="C55" s="424">
        <v>132177</v>
      </c>
      <c r="D55" s="425">
        <v>3223</v>
      </c>
      <c r="E55" s="425">
        <v>4638</v>
      </c>
      <c r="F55" s="425">
        <v>5573</v>
      </c>
      <c r="G55" s="425">
        <v>6509</v>
      </c>
      <c r="H55" s="425">
        <v>6158</v>
      </c>
      <c r="I55" s="425">
        <v>4574</v>
      </c>
      <c r="J55" s="425">
        <v>4510</v>
      </c>
      <c r="K55" s="425">
        <v>5484</v>
      </c>
      <c r="L55" s="425">
        <v>6905</v>
      </c>
      <c r="M55" s="425">
        <v>9115</v>
      </c>
      <c r="N55" s="425">
        <v>11563</v>
      </c>
      <c r="O55" s="425">
        <v>9234</v>
      </c>
      <c r="P55" s="425">
        <v>7839</v>
      </c>
      <c r="Q55" s="425">
        <v>7282</v>
      </c>
      <c r="R55" s="425">
        <v>9793</v>
      </c>
      <c r="S55" s="425">
        <v>12295</v>
      </c>
      <c r="T55" s="425">
        <v>17481</v>
      </c>
    </row>
    <row r="56" spans="1:20" s="634" customFormat="1" ht="18" customHeight="1">
      <c r="A56" s="635"/>
      <c r="B56" s="636" t="s">
        <v>515</v>
      </c>
      <c r="C56" s="424">
        <v>156441</v>
      </c>
      <c r="D56" s="425">
        <v>5914</v>
      </c>
      <c r="E56" s="425">
        <v>6405</v>
      </c>
      <c r="F56" s="425">
        <v>6914</v>
      </c>
      <c r="G56" s="425">
        <v>7457</v>
      </c>
      <c r="H56" s="425">
        <v>8609</v>
      </c>
      <c r="I56" s="425">
        <v>9305</v>
      </c>
      <c r="J56" s="425">
        <v>9203</v>
      </c>
      <c r="K56" s="425">
        <v>9096</v>
      </c>
      <c r="L56" s="425">
        <v>9686</v>
      </c>
      <c r="M56" s="425">
        <v>11224</v>
      </c>
      <c r="N56" s="425">
        <v>14033</v>
      </c>
      <c r="O56" s="425">
        <v>11601</v>
      </c>
      <c r="P56" s="425">
        <v>8630</v>
      </c>
      <c r="Q56" s="425">
        <v>6829</v>
      </c>
      <c r="R56" s="425">
        <v>7720</v>
      </c>
      <c r="S56" s="425">
        <v>9093</v>
      </c>
      <c r="T56" s="425">
        <v>14722</v>
      </c>
    </row>
    <row r="57" spans="1:20" s="634" customFormat="1" ht="18" customHeight="1">
      <c r="A57" s="635"/>
      <c r="B57" s="636" t="s">
        <v>544</v>
      </c>
      <c r="C57" s="424">
        <v>37214</v>
      </c>
      <c r="D57" s="425">
        <v>1120</v>
      </c>
      <c r="E57" s="425">
        <v>1449</v>
      </c>
      <c r="F57" s="425">
        <v>1718</v>
      </c>
      <c r="G57" s="425">
        <v>1953</v>
      </c>
      <c r="H57" s="425">
        <v>1995</v>
      </c>
      <c r="I57" s="425">
        <v>1674</v>
      </c>
      <c r="J57" s="425">
        <v>1545</v>
      </c>
      <c r="K57" s="425">
        <v>1733</v>
      </c>
      <c r="L57" s="425">
        <v>2157</v>
      </c>
      <c r="M57" s="425">
        <v>2691</v>
      </c>
      <c r="N57" s="425">
        <v>3203</v>
      </c>
      <c r="O57" s="425">
        <v>2499</v>
      </c>
      <c r="P57" s="425">
        <v>1993</v>
      </c>
      <c r="Q57" s="425">
        <v>1897</v>
      </c>
      <c r="R57" s="425">
        <v>2437</v>
      </c>
      <c r="S57" s="425">
        <v>3010</v>
      </c>
      <c r="T57" s="425">
        <v>4140</v>
      </c>
    </row>
    <row r="58" spans="1:20" s="634" customFormat="1" ht="18" customHeight="1">
      <c r="A58" s="638"/>
      <c r="B58" s="639"/>
      <c r="C58" s="428"/>
      <c r="D58" s="429"/>
      <c r="E58" s="429"/>
      <c r="F58" s="429"/>
      <c r="G58" s="429"/>
      <c r="H58" s="429"/>
      <c r="I58" s="429"/>
      <c r="J58" s="429"/>
      <c r="K58" s="429"/>
      <c r="L58" s="429"/>
      <c r="M58" s="429"/>
      <c r="N58" s="429"/>
      <c r="O58" s="429"/>
      <c r="P58" s="429"/>
      <c r="Q58" s="429"/>
      <c r="R58" s="429"/>
      <c r="S58" s="429"/>
      <c r="T58" s="429"/>
    </row>
    <row r="59" spans="1:20" ht="18" customHeight="1">
      <c r="A59" s="430" t="s">
        <v>605</v>
      </c>
      <c r="B59" s="656"/>
      <c r="C59" s="641"/>
      <c r="D59" s="642"/>
      <c r="E59" s="642"/>
      <c r="F59" s="642"/>
      <c r="G59" s="642"/>
      <c r="H59" s="642"/>
      <c r="I59" s="642"/>
      <c r="J59" s="642"/>
      <c r="K59" s="642"/>
      <c r="L59" s="642"/>
      <c r="M59" s="642"/>
      <c r="N59" s="642"/>
      <c r="O59" s="642"/>
      <c r="P59" s="642"/>
      <c r="Q59" s="642"/>
      <c r="R59" s="642"/>
      <c r="S59" s="642"/>
      <c r="T59" s="642"/>
    </row>
    <row r="60" spans="1:20" s="607" customFormat="1" ht="18" customHeight="1">
      <c r="B60" s="608"/>
      <c r="C60" s="643"/>
      <c r="D60" s="643"/>
      <c r="E60" s="643"/>
      <c r="F60" s="643"/>
      <c r="G60" s="643"/>
      <c r="H60" s="643"/>
      <c r="I60" s="643"/>
      <c r="J60" s="643"/>
      <c r="K60" s="643"/>
      <c r="L60" s="643"/>
      <c r="M60" s="643"/>
      <c r="N60" s="643"/>
      <c r="O60" s="643"/>
      <c r="P60" s="643"/>
      <c r="Q60" s="643"/>
      <c r="R60" s="643"/>
      <c r="S60" s="643"/>
      <c r="T60" s="643"/>
    </row>
    <row r="61" spans="1:20" s="607" customFormat="1" ht="14.7" customHeight="1">
      <c r="B61" s="608"/>
      <c r="C61" s="643"/>
      <c r="D61" s="643"/>
      <c r="E61" s="643"/>
      <c r="F61" s="643"/>
      <c r="G61" s="643"/>
      <c r="H61" s="609"/>
      <c r="I61" s="609"/>
      <c r="J61" s="609"/>
      <c r="K61" s="609"/>
      <c r="L61" s="609"/>
      <c r="M61" s="609"/>
      <c r="N61" s="609"/>
      <c r="O61" s="644"/>
      <c r="P61" s="643"/>
      <c r="Q61" s="643"/>
      <c r="R61" s="643"/>
      <c r="S61" s="643"/>
      <c r="T61" s="643"/>
    </row>
    <row r="62" spans="1:20" s="607" customFormat="1" ht="23.7" customHeight="1">
      <c r="A62" s="612" t="s">
        <v>604</v>
      </c>
      <c r="C62" s="645"/>
      <c r="D62" s="646"/>
      <c r="E62" s="643"/>
      <c r="F62" s="643"/>
      <c r="G62" s="646"/>
      <c r="H62" s="609" t="s">
        <v>622</v>
      </c>
      <c r="I62" s="609"/>
      <c r="J62" s="609"/>
      <c r="K62" s="609" t="s">
        <v>625</v>
      </c>
      <c r="L62" s="609"/>
      <c r="M62" s="609"/>
      <c r="N62" s="609"/>
      <c r="O62" s="644"/>
      <c r="P62" s="643"/>
      <c r="Q62" s="643"/>
      <c r="R62" s="643"/>
      <c r="S62" s="643"/>
      <c r="T62" s="643"/>
    </row>
    <row r="63" spans="1:20" s="607" customFormat="1" ht="18" customHeight="1">
      <c r="A63" s="612"/>
      <c r="C63" s="645"/>
      <c r="D63" s="646"/>
      <c r="E63" s="643"/>
      <c r="F63" s="643"/>
      <c r="G63" s="646"/>
      <c r="H63" s="647"/>
      <c r="I63" s="647"/>
      <c r="J63" s="647"/>
      <c r="K63" s="647"/>
      <c r="L63" s="647"/>
      <c r="M63" s="647"/>
      <c r="N63" s="647"/>
      <c r="O63" s="644"/>
      <c r="P63" s="643"/>
      <c r="Q63" s="643"/>
      <c r="R63" s="643"/>
      <c r="S63" s="643"/>
      <c r="T63" s="643"/>
    </row>
    <row r="64" spans="1:20" s="607" customFormat="1" ht="18" customHeight="1">
      <c r="B64" s="648"/>
      <c r="C64" s="645"/>
      <c r="D64" s="646"/>
      <c r="E64" s="643"/>
      <c r="F64" s="643"/>
      <c r="G64" s="646"/>
      <c r="H64" s="643"/>
      <c r="I64" s="643"/>
      <c r="J64" s="644"/>
      <c r="K64" s="609"/>
      <c r="L64" s="643"/>
      <c r="M64" s="649"/>
      <c r="N64" s="643"/>
      <c r="O64" s="643"/>
      <c r="P64" s="643"/>
      <c r="Q64" s="643"/>
      <c r="R64" s="643"/>
      <c r="S64" s="643"/>
      <c r="T64" s="643"/>
    </row>
    <row r="65" spans="1:20" s="607" customFormat="1" ht="18" customHeight="1" thickBot="1">
      <c r="B65" s="615"/>
      <c r="C65" s="643"/>
      <c r="D65" s="643"/>
      <c r="E65" s="643"/>
      <c r="F65" s="643"/>
      <c r="G65" s="643"/>
      <c r="H65" s="643"/>
      <c r="I65" s="643"/>
      <c r="J65" s="643"/>
      <c r="K65" s="866"/>
      <c r="L65" s="643"/>
      <c r="M65" s="643"/>
      <c r="N65" s="643"/>
      <c r="O65" s="643"/>
      <c r="P65" s="643"/>
      <c r="Q65" s="643"/>
      <c r="R65" s="643"/>
      <c r="S65" s="624"/>
      <c r="T65" s="625" t="s">
        <v>624</v>
      </c>
    </row>
    <row r="66" spans="1:20" s="628" customFormat="1" ht="55.95" customHeight="1">
      <c r="A66" s="1438" t="s">
        <v>409</v>
      </c>
      <c r="B66" s="1439"/>
      <c r="C66" s="650" t="s">
        <v>408</v>
      </c>
      <c r="D66" s="627" t="s">
        <v>407</v>
      </c>
      <c r="E66" s="627" t="s">
        <v>420</v>
      </c>
      <c r="F66" s="829" t="s">
        <v>709</v>
      </c>
      <c r="G66" s="829" t="s">
        <v>710</v>
      </c>
      <c r="H66" s="829" t="s">
        <v>711</v>
      </c>
      <c r="I66" s="829" t="s">
        <v>712</v>
      </c>
      <c r="J66" s="831" t="s">
        <v>713</v>
      </c>
      <c r="K66" s="864" t="s">
        <v>714</v>
      </c>
      <c r="L66" s="830" t="s">
        <v>715</v>
      </c>
      <c r="M66" s="829" t="s">
        <v>716</v>
      </c>
      <c r="N66" s="829" t="s">
        <v>717</v>
      </c>
      <c r="O66" s="829" t="s">
        <v>718</v>
      </c>
      <c r="P66" s="829" t="s">
        <v>719</v>
      </c>
      <c r="Q66" s="829" t="s">
        <v>720</v>
      </c>
      <c r="R66" s="829" t="s">
        <v>721</v>
      </c>
      <c r="S66" s="829" t="s">
        <v>722</v>
      </c>
      <c r="T66" s="831" t="s">
        <v>723</v>
      </c>
    </row>
    <row r="67" spans="1:20" s="634" customFormat="1" ht="18" customHeight="1">
      <c r="A67" s="1448"/>
      <c r="B67" s="1449"/>
      <c r="C67" s="651" t="s">
        <v>290</v>
      </c>
      <c r="D67" s="652"/>
      <c r="E67" s="652"/>
      <c r="F67" s="652"/>
      <c r="G67" s="652"/>
      <c r="H67" s="652"/>
      <c r="I67" s="652"/>
      <c r="J67" s="652"/>
      <c r="K67" s="865"/>
      <c r="L67" s="652"/>
      <c r="M67" s="652"/>
      <c r="N67" s="652"/>
      <c r="O67" s="652"/>
      <c r="P67" s="652"/>
      <c r="Q67" s="652"/>
      <c r="R67" s="652"/>
      <c r="S67" s="652"/>
      <c r="T67" s="652"/>
    </row>
    <row r="68" spans="1:20" s="634" customFormat="1" ht="18" customHeight="1">
      <c r="A68" s="1442" t="s">
        <v>406</v>
      </c>
      <c r="B68" s="1443"/>
      <c r="C68" s="424">
        <v>186596</v>
      </c>
      <c r="D68" s="425">
        <v>6434</v>
      </c>
      <c r="E68" s="425">
        <v>7272</v>
      </c>
      <c r="F68" s="425">
        <v>8354</v>
      </c>
      <c r="G68" s="425">
        <v>9018</v>
      </c>
      <c r="H68" s="425">
        <v>10361</v>
      </c>
      <c r="I68" s="425">
        <v>9977</v>
      </c>
      <c r="J68" s="425">
        <v>9459</v>
      </c>
      <c r="K68" s="425">
        <v>9287</v>
      </c>
      <c r="L68" s="425">
        <v>10093</v>
      </c>
      <c r="M68" s="425">
        <v>12077</v>
      </c>
      <c r="N68" s="425">
        <v>15494</v>
      </c>
      <c r="O68" s="425">
        <v>13908</v>
      </c>
      <c r="P68" s="425">
        <v>11838</v>
      </c>
      <c r="Q68" s="425">
        <v>10250</v>
      </c>
      <c r="R68" s="425">
        <v>11614</v>
      </c>
      <c r="S68" s="425">
        <v>12079</v>
      </c>
      <c r="T68" s="425">
        <v>19081</v>
      </c>
    </row>
    <row r="69" spans="1:20" s="634" customFormat="1" ht="18" customHeight="1">
      <c r="A69" s="1442" t="s">
        <v>405</v>
      </c>
      <c r="B69" s="1443"/>
      <c r="C69" s="424">
        <v>405955</v>
      </c>
      <c r="D69" s="425">
        <v>15428</v>
      </c>
      <c r="E69" s="425">
        <v>18386</v>
      </c>
      <c r="F69" s="425">
        <v>19568</v>
      </c>
      <c r="G69" s="425">
        <v>18772</v>
      </c>
      <c r="H69" s="425">
        <v>19728</v>
      </c>
      <c r="I69" s="425">
        <v>20430</v>
      </c>
      <c r="J69" s="425">
        <v>20996</v>
      </c>
      <c r="K69" s="425">
        <v>23268</v>
      </c>
      <c r="L69" s="425">
        <v>26417</v>
      </c>
      <c r="M69" s="425">
        <v>29604</v>
      </c>
      <c r="N69" s="425">
        <v>34289</v>
      </c>
      <c r="O69" s="425">
        <v>29854</v>
      </c>
      <c r="P69" s="425">
        <v>24315</v>
      </c>
      <c r="Q69" s="425">
        <v>19767</v>
      </c>
      <c r="R69" s="425">
        <v>21166</v>
      </c>
      <c r="S69" s="425">
        <v>24052</v>
      </c>
      <c r="T69" s="425">
        <v>39915</v>
      </c>
    </row>
    <row r="70" spans="1:20" s="634" customFormat="1" ht="18" customHeight="1">
      <c r="A70" s="1442" t="s">
        <v>404</v>
      </c>
      <c r="B70" s="1443"/>
      <c r="C70" s="424">
        <v>102636</v>
      </c>
      <c r="D70" s="425">
        <v>3588</v>
      </c>
      <c r="E70" s="425">
        <v>4265</v>
      </c>
      <c r="F70" s="425">
        <v>4608</v>
      </c>
      <c r="G70" s="425">
        <v>4807</v>
      </c>
      <c r="H70" s="425">
        <v>5657</v>
      </c>
      <c r="I70" s="425">
        <v>5309</v>
      </c>
      <c r="J70" s="425">
        <v>5210</v>
      </c>
      <c r="K70" s="425">
        <v>5662</v>
      </c>
      <c r="L70" s="425">
        <v>6109</v>
      </c>
      <c r="M70" s="425">
        <v>7193</v>
      </c>
      <c r="N70" s="425">
        <v>8469</v>
      </c>
      <c r="O70" s="425">
        <v>7382</v>
      </c>
      <c r="P70" s="425">
        <v>6301</v>
      </c>
      <c r="Q70" s="425">
        <v>5288</v>
      </c>
      <c r="R70" s="425">
        <v>5708</v>
      </c>
      <c r="S70" s="425">
        <v>6460</v>
      </c>
      <c r="T70" s="425">
        <v>10620</v>
      </c>
    </row>
    <row r="71" spans="1:20" s="634" customFormat="1" ht="18" customHeight="1">
      <c r="A71" s="1442" t="s">
        <v>403</v>
      </c>
      <c r="B71" s="1443"/>
      <c r="C71" s="424">
        <v>384506</v>
      </c>
      <c r="D71" s="425">
        <v>15536</v>
      </c>
      <c r="E71" s="425">
        <v>17642</v>
      </c>
      <c r="F71" s="425">
        <v>18183</v>
      </c>
      <c r="G71" s="425">
        <v>17913</v>
      </c>
      <c r="H71" s="425">
        <v>21700</v>
      </c>
      <c r="I71" s="425">
        <v>22405</v>
      </c>
      <c r="J71" s="425">
        <v>22358</v>
      </c>
      <c r="K71" s="425">
        <v>23265</v>
      </c>
      <c r="L71" s="425">
        <v>25660</v>
      </c>
      <c r="M71" s="425">
        <v>27917</v>
      </c>
      <c r="N71" s="425">
        <v>32265</v>
      </c>
      <c r="O71" s="425">
        <v>27269</v>
      </c>
      <c r="P71" s="425">
        <v>21307</v>
      </c>
      <c r="Q71" s="425">
        <v>17457</v>
      </c>
      <c r="R71" s="425">
        <v>19346</v>
      </c>
      <c r="S71" s="425">
        <v>21333</v>
      </c>
      <c r="T71" s="425">
        <v>32950</v>
      </c>
    </row>
    <row r="72" spans="1:20" s="634" customFormat="1" ht="18" customHeight="1">
      <c r="A72" s="1442" t="s">
        <v>402</v>
      </c>
      <c r="B72" s="1443"/>
      <c r="C72" s="424">
        <v>72762</v>
      </c>
      <c r="D72" s="425">
        <v>2592</v>
      </c>
      <c r="E72" s="425">
        <v>2783</v>
      </c>
      <c r="F72" s="425">
        <v>2886</v>
      </c>
      <c r="G72" s="425">
        <v>3387</v>
      </c>
      <c r="H72" s="425">
        <v>4349</v>
      </c>
      <c r="I72" s="425">
        <v>4301</v>
      </c>
      <c r="J72" s="425">
        <v>3879</v>
      </c>
      <c r="K72" s="425">
        <v>3712</v>
      </c>
      <c r="L72" s="425">
        <v>3902</v>
      </c>
      <c r="M72" s="425">
        <v>4999</v>
      </c>
      <c r="N72" s="425">
        <v>6661</v>
      </c>
      <c r="O72" s="425">
        <v>5717</v>
      </c>
      <c r="P72" s="425">
        <v>4434</v>
      </c>
      <c r="Q72" s="425">
        <v>3744</v>
      </c>
      <c r="R72" s="425">
        <v>4152</v>
      </c>
      <c r="S72" s="425">
        <v>4501</v>
      </c>
      <c r="T72" s="425">
        <v>6763</v>
      </c>
    </row>
    <row r="73" spans="1:20" s="634" customFormat="1" ht="18" customHeight="1">
      <c r="A73" s="1448"/>
      <c r="B73" s="1449"/>
      <c r="C73" s="424"/>
      <c r="D73" s="425"/>
      <c r="E73" s="425"/>
      <c r="F73" s="425"/>
      <c r="G73" s="425"/>
      <c r="H73" s="425"/>
      <c r="I73" s="425"/>
      <c r="J73" s="425"/>
      <c r="K73" s="425"/>
      <c r="L73" s="425"/>
      <c r="M73" s="425"/>
      <c r="N73" s="425"/>
      <c r="O73" s="425"/>
      <c r="P73" s="425"/>
      <c r="Q73" s="425"/>
      <c r="R73" s="425"/>
      <c r="S73" s="425"/>
      <c r="T73" s="425"/>
    </row>
    <row r="74" spans="1:20" s="634" customFormat="1" ht="18" customHeight="1">
      <c r="B74" s="653"/>
      <c r="C74" s="424"/>
      <c r="D74" s="425"/>
      <c r="E74" s="425"/>
      <c r="F74" s="425"/>
      <c r="G74" s="425"/>
      <c r="H74" s="425"/>
      <c r="I74" s="425"/>
      <c r="J74" s="425"/>
      <c r="K74" s="425"/>
      <c r="L74" s="425"/>
      <c r="M74" s="425"/>
      <c r="N74" s="425"/>
      <c r="O74" s="425"/>
      <c r="P74" s="425"/>
      <c r="Q74" s="425"/>
      <c r="R74" s="425"/>
      <c r="S74" s="425"/>
      <c r="T74" s="425"/>
    </row>
    <row r="75" spans="1:20" s="634" customFormat="1" ht="18" customHeight="1">
      <c r="A75" s="1442" t="s">
        <v>401</v>
      </c>
      <c r="B75" s="1443"/>
      <c r="C75" s="424">
        <v>345589</v>
      </c>
      <c r="D75" s="425">
        <v>11726</v>
      </c>
      <c r="E75" s="425">
        <v>13762</v>
      </c>
      <c r="F75" s="425">
        <v>14853</v>
      </c>
      <c r="G75" s="425">
        <v>16269</v>
      </c>
      <c r="H75" s="425">
        <v>17300</v>
      </c>
      <c r="I75" s="425">
        <v>16260</v>
      </c>
      <c r="J75" s="425">
        <v>16546</v>
      </c>
      <c r="K75" s="425">
        <v>18048</v>
      </c>
      <c r="L75" s="425">
        <v>20442</v>
      </c>
      <c r="M75" s="425">
        <v>24852</v>
      </c>
      <c r="N75" s="425">
        <v>29672</v>
      </c>
      <c r="O75" s="425">
        <v>24852</v>
      </c>
      <c r="P75" s="425">
        <v>19677</v>
      </c>
      <c r="Q75" s="425">
        <v>17289</v>
      </c>
      <c r="R75" s="425">
        <v>20522</v>
      </c>
      <c r="S75" s="425">
        <v>24036</v>
      </c>
      <c r="T75" s="425">
        <v>39483</v>
      </c>
    </row>
    <row r="76" spans="1:20" s="634" customFormat="1" ht="18" customHeight="1">
      <c r="A76" s="1442" t="s">
        <v>400</v>
      </c>
      <c r="B76" s="1443"/>
      <c r="C76" s="424">
        <v>81420</v>
      </c>
      <c r="D76" s="425">
        <v>2238</v>
      </c>
      <c r="E76" s="425">
        <v>3141</v>
      </c>
      <c r="F76" s="425">
        <v>3751</v>
      </c>
      <c r="G76" s="425">
        <v>4413</v>
      </c>
      <c r="H76" s="425">
        <v>4878</v>
      </c>
      <c r="I76" s="425">
        <v>3860</v>
      </c>
      <c r="J76" s="425">
        <v>3597</v>
      </c>
      <c r="K76" s="425">
        <v>3859</v>
      </c>
      <c r="L76" s="425">
        <v>4445</v>
      </c>
      <c r="M76" s="425">
        <v>5615</v>
      </c>
      <c r="N76" s="425">
        <v>7223</v>
      </c>
      <c r="O76" s="425">
        <v>6236</v>
      </c>
      <c r="P76" s="425">
        <v>5303</v>
      </c>
      <c r="Q76" s="425">
        <v>4538</v>
      </c>
      <c r="R76" s="425">
        <v>4907</v>
      </c>
      <c r="S76" s="425">
        <v>5135</v>
      </c>
      <c r="T76" s="425">
        <v>8281</v>
      </c>
    </row>
    <row r="77" spans="1:20" s="634" customFormat="1" ht="18" customHeight="1">
      <c r="A77" s="1442" t="s">
        <v>399</v>
      </c>
      <c r="B77" s="1443"/>
      <c r="C77" s="424">
        <v>140923</v>
      </c>
      <c r="D77" s="425">
        <v>5471</v>
      </c>
      <c r="E77" s="425">
        <v>5324</v>
      </c>
      <c r="F77" s="425">
        <v>4942</v>
      </c>
      <c r="G77" s="425">
        <v>5495</v>
      </c>
      <c r="H77" s="425">
        <v>6791</v>
      </c>
      <c r="I77" s="425">
        <v>8390</v>
      </c>
      <c r="J77" s="425">
        <v>8387</v>
      </c>
      <c r="K77" s="425">
        <v>7824</v>
      </c>
      <c r="L77" s="425">
        <v>7903</v>
      </c>
      <c r="M77" s="425">
        <v>9269</v>
      </c>
      <c r="N77" s="425">
        <v>12135</v>
      </c>
      <c r="O77" s="425">
        <v>10688</v>
      </c>
      <c r="P77" s="425">
        <v>8650</v>
      </c>
      <c r="Q77" s="425">
        <v>6984</v>
      </c>
      <c r="R77" s="425">
        <v>7735</v>
      </c>
      <c r="S77" s="425">
        <v>9298</v>
      </c>
      <c r="T77" s="425">
        <v>15637</v>
      </c>
    </row>
    <row r="78" spans="1:20" s="634" customFormat="1" ht="18" customHeight="1">
      <c r="A78" s="1442" t="s">
        <v>398</v>
      </c>
      <c r="B78" s="1443"/>
      <c r="C78" s="424">
        <v>392328</v>
      </c>
      <c r="D78" s="425">
        <v>12737</v>
      </c>
      <c r="E78" s="425">
        <v>15399</v>
      </c>
      <c r="F78" s="425">
        <v>17430</v>
      </c>
      <c r="G78" s="425">
        <v>19309</v>
      </c>
      <c r="H78" s="425">
        <v>20400</v>
      </c>
      <c r="I78" s="425">
        <v>17966</v>
      </c>
      <c r="J78" s="425">
        <v>18142</v>
      </c>
      <c r="K78" s="425">
        <v>19920</v>
      </c>
      <c r="L78" s="425">
        <v>23003</v>
      </c>
      <c r="M78" s="425">
        <v>27891</v>
      </c>
      <c r="N78" s="425">
        <v>33769</v>
      </c>
      <c r="O78" s="425">
        <v>28681</v>
      </c>
      <c r="P78" s="425">
        <v>23414</v>
      </c>
      <c r="Q78" s="425">
        <v>20824</v>
      </c>
      <c r="R78" s="425">
        <v>24824</v>
      </c>
      <c r="S78" s="425">
        <v>27667</v>
      </c>
      <c r="T78" s="425">
        <v>40952</v>
      </c>
    </row>
    <row r="79" spans="1:20" s="634" customFormat="1" ht="18" customHeight="1">
      <c r="A79" s="1442" t="s">
        <v>397</v>
      </c>
      <c r="B79" s="1443"/>
      <c r="C79" s="424">
        <v>286042</v>
      </c>
      <c r="D79" s="425">
        <v>11417</v>
      </c>
      <c r="E79" s="425">
        <v>12641</v>
      </c>
      <c r="F79" s="425">
        <v>13706</v>
      </c>
      <c r="G79" s="425">
        <v>14314</v>
      </c>
      <c r="H79" s="425">
        <v>15979</v>
      </c>
      <c r="I79" s="425">
        <v>15559</v>
      </c>
      <c r="J79" s="425">
        <v>16148</v>
      </c>
      <c r="K79" s="425">
        <v>16998</v>
      </c>
      <c r="L79" s="425">
        <v>18164</v>
      </c>
      <c r="M79" s="425">
        <v>21545</v>
      </c>
      <c r="N79" s="425">
        <v>24856</v>
      </c>
      <c r="O79" s="425">
        <v>20137</v>
      </c>
      <c r="P79" s="425">
        <v>15434</v>
      </c>
      <c r="Q79" s="425">
        <v>13005</v>
      </c>
      <c r="R79" s="425">
        <v>14892</v>
      </c>
      <c r="S79" s="425">
        <v>16661</v>
      </c>
      <c r="T79" s="425">
        <v>24586</v>
      </c>
    </row>
    <row r="80" spans="1:20" s="634" customFormat="1" ht="18" customHeight="1">
      <c r="A80" s="1448"/>
      <c r="B80" s="1449"/>
      <c r="C80" s="424"/>
      <c r="D80" s="425"/>
      <c r="E80" s="425"/>
      <c r="F80" s="425"/>
      <c r="G80" s="425"/>
      <c r="H80" s="425"/>
      <c r="I80" s="425"/>
      <c r="J80" s="425"/>
      <c r="K80" s="425"/>
      <c r="L80" s="425"/>
      <c r="M80" s="425"/>
      <c r="N80" s="425"/>
      <c r="O80" s="425"/>
      <c r="P80" s="425"/>
      <c r="Q80" s="425"/>
      <c r="R80" s="425"/>
      <c r="S80" s="425"/>
      <c r="T80" s="425"/>
    </row>
    <row r="81" spans="1:20" s="634" customFormat="1" ht="18" customHeight="1">
      <c r="B81" s="653"/>
      <c r="C81" s="424"/>
      <c r="D81" s="425"/>
      <c r="E81" s="425"/>
      <c r="F81" s="425"/>
      <c r="G81" s="425"/>
      <c r="H81" s="425"/>
      <c r="I81" s="425"/>
      <c r="J81" s="425"/>
      <c r="K81" s="425"/>
      <c r="L81" s="425"/>
      <c r="M81" s="425"/>
      <c r="N81" s="425"/>
      <c r="O81" s="425"/>
      <c r="P81" s="425"/>
      <c r="Q81" s="425"/>
      <c r="R81" s="425"/>
      <c r="S81" s="425"/>
      <c r="T81" s="425"/>
    </row>
    <row r="82" spans="1:20" s="634" customFormat="1" ht="18" customHeight="1">
      <c r="A82" s="1442" t="s">
        <v>396</v>
      </c>
      <c r="B82" s="1443"/>
      <c r="C82" s="424">
        <v>259158</v>
      </c>
      <c r="D82" s="425">
        <v>9030</v>
      </c>
      <c r="E82" s="425">
        <v>10363</v>
      </c>
      <c r="F82" s="425">
        <v>10997</v>
      </c>
      <c r="G82" s="425">
        <v>11836</v>
      </c>
      <c r="H82" s="425">
        <v>13251</v>
      </c>
      <c r="I82" s="425">
        <v>12911</v>
      </c>
      <c r="J82" s="425">
        <v>13195</v>
      </c>
      <c r="K82" s="425">
        <v>13590</v>
      </c>
      <c r="L82" s="425">
        <v>14746</v>
      </c>
      <c r="M82" s="425">
        <v>17629</v>
      </c>
      <c r="N82" s="425">
        <v>22628</v>
      </c>
      <c r="O82" s="425">
        <v>19584</v>
      </c>
      <c r="P82" s="425">
        <v>15974</v>
      </c>
      <c r="Q82" s="425">
        <v>12753</v>
      </c>
      <c r="R82" s="425">
        <v>15215</v>
      </c>
      <c r="S82" s="425">
        <v>17304</v>
      </c>
      <c r="T82" s="425">
        <v>28152</v>
      </c>
    </row>
    <row r="83" spans="1:20" s="634" customFormat="1" ht="18" customHeight="1">
      <c r="A83" s="1442" t="s">
        <v>395</v>
      </c>
      <c r="B83" s="1443"/>
      <c r="C83" s="424">
        <v>99318</v>
      </c>
      <c r="D83" s="425">
        <v>3246</v>
      </c>
      <c r="E83" s="425">
        <v>3746</v>
      </c>
      <c r="F83" s="425">
        <v>3955</v>
      </c>
      <c r="G83" s="425">
        <v>4555</v>
      </c>
      <c r="H83" s="425">
        <v>6594</v>
      </c>
      <c r="I83" s="425">
        <v>6266</v>
      </c>
      <c r="J83" s="425">
        <v>5296</v>
      </c>
      <c r="K83" s="425">
        <v>5242</v>
      </c>
      <c r="L83" s="425">
        <v>5598</v>
      </c>
      <c r="M83" s="425">
        <v>6803</v>
      </c>
      <c r="N83" s="425">
        <v>8472</v>
      </c>
      <c r="O83" s="425">
        <v>7310</v>
      </c>
      <c r="P83" s="425">
        <v>6037</v>
      </c>
      <c r="Q83" s="425">
        <v>5192</v>
      </c>
      <c r="R83" s="425">
        <v>5708</v>
      </c>
      <c r="S83" s="425">
        <v>5870</v>
      </c>
      <c r="T83" s="425">
        <v>9428</v>
      </c>
    </row>
    <row r="84" spans="1:20" s="634" customFormat="1" ht="18" customHeight="1">
      <c r="A84" s="1442" t="s">
        <v>394</v>
      </c>
      <c r="B84" s="1443"/>
      <c r="C84" s="424">
        <v>105715</v>
      </c>
      <c r="D84" s="425">
        <v>3099</v>
      </c>
      <c r="E84" s="425">
        <v>3870</v>
      </c>
      <c r="F84" s="425">
        <v>4365</v>
      </c>
      <c r="G84" s="425">
        <v>4776</v>
      </c>
      <c r="H84" s="425">
        <v>5694</v>
      </c>
      <c r="I84" s="425">
        <v>4886</v>
      </c>
      <c r="J84" s="425">
        <v>4640</v>
      </c>
      <c r="K84" s="425">
        <v>4859</v>
      </c>
      <c r="L84" s="425">
        <v>5296</v>
      </c>
      <c r="M84" s="425">
        <v>6622</v>
      </c>
      <c r="N84" s="425">
        <v>8457</v>
      </c>
      <c r="O84" s="425">
        <v>7948</v>
      </c>
      <c r="P84" s="425">
        <v>7523</v>
      </c>
      <c r="Q84" s="425">
        <v>6570</v>
      </c>
      <c r="R84" s="425">
        <v>7322</v>
      </c>
      <c r="S84" s="425">
        <v>7826</v>
      </c>
      <c r="T84" s="425">
        <v>11962</v>
      </c>
    </row>
    <row r="85" spans="1:20" s="634" customFormat="1" ht="18" customHeight="1">
      <c r="A85" s="1442" t="s">
        <v>393</v>
      </c>
      <c r="B85" s="1443"/>
      <c r="C85" s="424">
        <v>224378</v>
      </c>
      <c r="D85" s="425">
        <v>7078</v>
      </c>
      <c r="E85" s="425">
        <v>8001</v>
      </c>
      <c r="F85" s="425">
        <v>9115</v>
      </c>
      <c r="G85" s="425">
        <v>9854</v>
      </c>
      <c r="H85" s="425">
        <v>10852</v>
      </c>
      <c r="I85" s="425">
        <v>11441</v>
      </c>
      <c r="J85" s="425">
        <v>10722</v>
      </c>
      <c r="K85" s="425">
        <v>10850</v>
      </c>
      <c r="L85" s="425">
        <v>12162</v>
      </c>
      <c r="M85" s="425">
        <v>15784</v>
      </c>
      <c r="N85" s="425">
        <v>20263</v>
      </c>
      <c r="O85" s="425">
        <v>17288</v>
      </c>
      <c r="P85" s="425">
        <v>13462</v>
      </c>
      <c r="Q85" s="425">
        <v>11459</v>
      </c>
      <c r="R85" s="425">
        <v>14140</v>
      </c>
      <c r="S85" s="425">
        <v>16598</v>
      </c>
      <c r="T85" s="425">
        <v>25309</v>
      </c>
    </row>
    <row r="86" spans="1:20" s="634" customFormat="1" ht="18" customHeight="1">
      <c r="A86" s="1442" t="s">
        <v>392</v>
      </c>
      <c r="B86" s="1443"/>
      <c r="C86" s="424">
        <v>97912</v>
      </c>
      <c r="D86" s="425">
        <v>2394</v>
      </c>
      <c r="E86" s="425">
        <v>3211</v>
      </c>
      <c r="F86" s="425">
        <v>3677</v>
      </c>
      <c r="G86" s="425">
        <v>4034</v>
      </c>
      <c r="H86" s="425">
        <v>4342</v>
      </c>
      <c r="I86" s="425">
        <v>3680</v>
      </c>
      <c r="J86" s="425">
        <v>3713</v>
      </c>
      <c r="K86" s="425">
        <v>4275</v>
      </c>
      <c r="L86" s="425">
        <v>4910</v>
      </c>
      <c r="M86" s="425">
        <v>5930</v>
      </c>
      <c r="N86" s="425">
        <v>7640</v>
      </c>
      <c r="O86" s="425">
        <v>6867</v>
      </c>
      <c r="P86" s="425">
        <v>6620</v>
      </c>
      <c r="Q86" s="425">
        <v>6956</v>
      </c>
      <c r="R86" s="425">
        <v>7889</v>
      </c>
      <c r="S86" s="425">
        <v>8655</v>
      </c>
      <c r="T86" s="425">
        <v>13119</v>
      </c>
    </row>
    <row r="87" spans="1:20" s="634" customFormat="1" ht="18" customHeight="1">
      <c r="A87" s="1448"/>
      <c r="B87" s="1449"/>
      <c r="C87" s="424"/>
      <c r="D87" s="425"/>
      <c r="E87" s="425"/>
      <c r="F87" s="425"/>
      <c r="G87" s="425"/>
      <c r="H87" s="425"/>
      <c r="I87" s="425"/>
      <c r="J87" s="425"/>
      <c r="K87" s="425"/>
      <c r="L87" s="425"/>
      <c r="M87" s="425"/>
      <c r="N87" s="425"/>
      <c r="O87" s="425"/>
      <c r="P87" s="425"/>
      <c r="Q87" s="425"/>
      <c r="R87" s="425"/>
      <c r="S87" s="425"/>
      <c r="T87" s="425"/>
    </row>
    <row r="88" spans="1:20" s="634" customFormat="1" ht="18" customHeight="1">
      <c r="B88" s="653"/>
      <c r="C88" s="424"/>
      <c r="D88" s="425"/>
      <c r="E88" s="425"/>
      <c r="F88" s="425"/>
      <c r="G88" s="425"/>
      <c r="H88" s="425"/>
      <c r="I88" s="425"/>
      <c r="J88" s="425"/>
      <c r="K88" s="425"/>
      <c r="L88" s="425"/>
      <c r="M88" s="425"/>
      <c r="N88" s="425"/>
      <c r="O88" s="425"/>
      <c r="P88" s="425"/>
      <c r="Q88" s="425"/>
      <c r="R88" s="425"/>
      <c r="S88" s="425"/>
      <c r="T88" s="425"/>
    </row>
    <row r="89" spans="1:20" s="634" customFormat="1" ht="18" customHeight="1">
      <c r="A89" s="1442" t="s">
        <v>391</v>
      </c>
      <c r="B89" s="1443"/>
      <c r="C89" s="424">
        <v>116259</v>
      </c>
      <c r="D89" s="425">
        <v>3784</v>
      </c>
      <c r="E89" s="425">
        <v>4027</v>
      </c>
      <c r="F89" s="425">
        <v>4413</v>
      </c>
      <c r="G89" s="425">
        <v>5020</v>
      </c>
      <c r="H89" s="425">
        <v>6283</v>
      </c>
      <c r="I89" s="425">
        <v>6465</v>
      </c>
      <c r="J89" s="425">
        <v>6087</v>
      </c>
      <c r="K89" s="425">
        <v>5699</v>
      </c>
      <c r="L89" s="425">
        <v>5904</v>
      </c>
      <c r="M89" s="425">
        <v>7301</v>
      </c>
      <c r="N89" s="425">
        <v>10111</v>
      </c>
      <c r="O89" s="425">
        <v>9068</v>
      </c>
      <c r="P89" s="425">
        <v>7228</v>
      </c>
      <c r="Q89" s="425">
        <v>5832</v>
      </c>
      <c r="R89" s="425">
        <v>7002</v>
      </c>
      <c r="S89" s="425">
        <v>8266</v>
      </c>
      <c r="T89" s="425">
        <v>13769</v>
      </c>
    </row>
    <row r="90" spans="1:20" s="634" customFormat="1" ht="18" customHeight="1">
      <c r="A90" s="1442" t="s">
        <v>390</v>
      </c>
      <c r="B90" s="1443"/>
      <c r="C90" s="424">
        <v>115687</v>
      </c>
      <c r="D90" s="425">
        <v>3641</v>
      </c>
      <c r="E90" s="425">
        <v>4195</v>
      </c>
      <c r="F90" s="425">
        <v>4709</v>
      </c>
      <c r="G90" s="425">
        <v>5525</v>
      </c>
      <c r="H90" s="425">
        <v>6718</v>
      </c>
      <c r="I90" s="425">
        <v>6381</v>
      </c>
      <c r="J90" s="425">
        <v>5979</v>
      </c>
      <c r="K90" s="425">
        <v>5864</v>
      </c>
      <c r="L90" s="425">
        <v>6297</v>
      </c>
      <c r="M90" s="425">
        <v>8064</v>
      </c>
      <c r="N90" s="425">
        <v>10478</v>
      </c>
      <c r="O90" s="425">
        <v>9138</v>
      </c>
      <c r="P90" s="425">
        <v>6939</v>
      </c>
      <c r="Q90" s="425">
        <v>5612</v>
      </c>
      <c r="R90" s="425">
        <v>6821</v>
      </c>
      <c r="S90" s="425">
        <v>7737</v>
      </c>
      <c r="T90" s="425">
        <v>11589</v>
      </c>
    </row>
    <row r="91" spans="1:20" s="634" customFormat="1" ht="18" customHeight="1">
      <c r="A91" s="1442" t="s">
        <v>389</v>
      </c>
      <c r="B91" s="1443"/>
      <c r="C91" s="424">
        <v>182481</v>
      </c>
      <c r="D91" s="425">
        <v>6264</v>
      </c>
      <c r="E91" s="425">
        <v>7602</v>
      </c>
      <c r="F91" s="425">
        <v>9118</v>
      </c>
      <c r="G91" s="425">
        <v>9711</v>
      </c>
      <c r="H91" s="425">
        <v>10298</v>
      </c>
      <c r="I91" s="425">
        <v>8800</v>
      </c>
      <c r="J91" s="425">
        <v>8407</v>
      </c>
      <c r="K91" s="425">
        <v>9362</v>
      </c>
      <c r="L91" s="425">
        <v>10856</v>
      </c>
      <c r="M91" s="425">
        <v>12872</v>
      </c>
      <c r="N91" s="425">
        <v>16159</v>
      </c>
      <c r="O91" s="425">
        <v>13599</v>
      </c>
      <c r="P91" s="425">
        <v>11435</v>
      </c>
      <c r="Q91" s="425">
        <v>9738</v>
      </c>
      <c r="R91" s="425">
        <v>10921</v>
      </c>
      <c r="S91" s="425">
        <v>11233</v>
      </c>
      <c r="T91" s="425">
        <v>16106</v>
      </c>
    </row>
    <row r="92" spans="1:20" s="634" customFormat="1" ht="18" customHeight="1">
      <c r="A92" s="1442" t="s">
        <v>388</v>
      </c>
      <c r="B92" s="1443"/>
      <c r="C92" s="424">
        <v>139527</v>
      </c>
      <c r="D92" s="425">
        <v>5072</v>
      </c>
      <c r="E92" s="425">
        <v>7083</v>
      </c>
      <c r="F92" s="425">
        <v>7920</v>
      </c>
      <c r="G92" s="425">
        <v>7415</v>
      </c>
      <c r="H92" s="425">
        <v>7532</v>
      </c>
      <c r="I92" s="425">
        <v>5928</v>
      </c>
      <c r="J92" s="425">
        <v>6151</v>
      </c>
      <c r="K92" s="425">
        <v>8032</v>
      </c>
      <c r="L92" s="425">
        <v>9365</v>
      </c>
      <c r="M92" s="425">
        <v>10523</v>
      </c>
      <c r="N92" s="425">
        <v>11601</v>
      </c>
      <c r="O92" s="425">
        <v>9553</v>
      </c>
      <c r="P92" s="425">
        <v>7674</v>
      </c>
      <c r="Q92" s="425">
        <v>6771</v>
      </c>
      <c r="R92" s="425">
        <v>7345</v>
      </c>
      <c r="S92" s="425">
        <v>8433</v>
      </c>
      <c r="T92" s="425">
        <v>13129</v>
      </c>
    </row>
    <row r="93" spans="1:20" s="634" customFormat="1" ht="18" customHeight="1">
      <c r="A93" s="1442" t="s">
        <v>387</v>
      </c>
      <c r="B93" s="1443"/>
      <c r="C93" s="424">
        <v>66500</v>
      </c>
      <c r="D93" s="425">
        <v>2055</v>
      </c>
      <c r="E93" s="425">
        <v>2295</v>
      </c>
      <c r="F93" s="425">
        <v>2649</v>
      </c>
      <c r="G93" s="425">
        <v>2977</v>
      </c>
      <c r="H93" s="425">
        <v>3602</v>
      </c>
      <c r="I93" s="425">
        <v>3465</v>
      </c>
      <c r="J93" s="425">
        <v>3304</v>
      </c>
      <c r="K93" s="425">
        <v>3430</v>
      </c>
      <c r="L93" s="425">
        <v>3591</v>
      </c>
      <c r="M93" s="425">
        <v>4218</v>
      </c>
      <c r="N93" s="425">
        <v>5515</v>
      </c>
      <c r="O93" s="425">
        <v>4940</v>
      </c>
      <c r="P93" s="425">
        <v>4290</v>
      </c>
      <c r="Q93" s="425">
        <v>3796</v>
      </c>
      <c r="R93" s="425">
        <v>4278</v>
      </c>
      <c r="S93" s="425">
        <v>4897</v>
      </c>
      <c r="T93" s="425">
        <v>7198</v>
      </c>
    </row>
    <row r="94" spans="1:20" s="634" customFormat="1" ht="18" customHeight="1">
      <c r="A94" s="1448"/>
      <c r="B94" s="1449"/>
      <c r="C94" s="424"/>
      <c r="D94" s="425"/>
      <c r="E94" s="425"/>
      <c r="F94" s="425"/>
      <c r="G94" s="425"/>
      <c r="H94" s="425"/>
      <c r="I94" s="425"/>
      <c r="J94" s="425"/>
      <c r="K94" s="425"/>
      <c r="L94" s="425"/>
      <c r="M94" s="425"/>
      <c r="N94" s="425"/>
      <c r="O94" s="425"/>
      <c r="P94" s="425"/>
      <c r="Q94" s="425"/>
      <c r="R94" s="425"/>
      <c r="S94" s="425"/>
      <c r="T94" s="425"/>
    </row>
    <row r="95" spans="1:20" s="634" customFormat="1" ht="18" customHeight="1">
      <c r="B95" s="653"/>
      <c r="C95" s="424"/>
      <c r="D95" s="425"/>
      <c r="E95" s="425"/>
      <c r="F95" s="425"/>
      <c r="G95" s="425"/>
      <c r="H95" s="425"/>
      <c r="I95" s="425"/>
      <c r="J95" s="425"/>
      <c r="K95" s="425"/>
      <c r="L95" s="425"/>
      <c r="M95" s="425"/>
      <c r="N95" s="425"/>
      <c r="O95" s="425"/>
      <c r="P95" s="425"/>
      <c r="Q95" s="425"/>
      <c r="R95" s="425"/>
      <c r="S95" s="425"/>
      <c r="T95" s="425"/>
    </row>
    <row r="96" spans="1:20" s="634" customFormat="1" ht="18" customHeight="1">
      <c r="A96" s="1442" t="s">
        <v>386</v>
      </c>
      <c r="B96" s="1443"/>
      <c r="C96" s="424">
        <v>107406</v>
      </c>
      <c r="D96" s="425">
        <v>3399</v>
      </c>
      <c r="E96" s="425">
        <v>3895</v>
      </c>
      <c r="F96" s="425">
        <v>4314</v>
      </c>
      <c r="G96" s="425">
        <v>5031</v>
      </c>
      <c r="H96" s="425">
        <v>5750</v>
      </c>
      <c r="I96" s="425">
        <v>5259</v>
      </c>
      <c r="J96" s="425">
        <v>4938</v>
      </c>
      <c r="K96" s="425">
        <v>5083</v>
      </c>
      <c r="L96" s="425">
        <v>5627</v>
      </c>
      <c r="M96" s="425">
        <v>7110</v>
      </c>
      <c r="N96" s="425">
        <v>9193</v>
      </c>
      <c r="O96" s="425">
        <v>8203</v>
      </c>
      <c r="P96" s="425">
        <v>6790</v>
      </c>
      <c r="Q96" s="425">
        <v>5853</v>
      </c>
      <c r="R96" s="425">
        <v>6892</v>
      </c>
      <c r="S96" s="425">
        <v>7861</v>
      </c>
      <c r="T96" s="425">
        <v>12208</v>
      </c>
    </row>
    <row r="97" spans="1:20" s="634" customFormat="1" ht="18" customHeight="1">
      <c r="A97" s="1442" t="s">
        <v>385</v>
      </c>
      <c r="B97" s="1443"/>
      <c r="C97" s="424">
        <v>116179</v>
      </c>
      <c r="D97" s="425">
        <v>3125</v>
      </c>
      <c r="E97" s="425">
        <v>3367</v>
      </c>
      <c r="F97" s="425">
        <v>3980</v>
      </c>
      <c r="G97" s="425">
        <v>4751</v>
      </c>
      <c r="H97" s="425">
        <v>6431</v>
      </c>
      <c r="I97" s="425">
        <v>7174</v>
      </c>
      <c r="J97" s="425">
        <v>6117</v>
      </c>
      <c r="K97" s="425">
        <v>5579</v>
      </c>
      <c r="L97" s="425">
        <v>6012</v>
      </c>
      <c r="M97" s="425">
        <v>7769</v>
      </c>
      <c r="N97" s="425">
        <v>11039</v>
      </c>
      <c r="O97" s="425">
        <v>9564</v>
      </c>
      <c r="P97" s="425">
        <v>7121</v>
      </c>
      <c r="Q97" s="425">
        <v>5605</v>
      </c>
      <c r="R97" s="425">
        <v>7068</v>
      </c>
      <c r="S97" s="425">
        <v>8289</v>
      </c>
      <c r="T97" s="425">
        <v>13188</v>
      </c>
    </row>
    <row r="98" spans="1:20" s="634" customFormat="1" ht="18" customHeight="1">
      <c r="A98" s="1442" t="s">
        <v>384</v>
      </c>
      <c r="B98" s="1443"/>
      <c r="C98" s="424">
        <v>86344</v>
      </c>
      <c r="D98" s="425">
        <v>3417</v>
      </c>
      <c r="E98" s="425">
        <v>3597</v>
      </c>
      <c r="F98" s="425">
        <v>3535</v>
      </c>
      <c r="G98" s="425">
        <v>3804</v>
      </c>
      <c r="H98" s="425">
        <v>4630</v>
      </c>
      <c r="I98" s="425">
        <v>5198</v>
      </c>
      <c r="J98" s="425">
        <v>5421</v>
      </c>
      <c r="K98" s="425">
        <v>5308</v>
      </c>
      <c r="L98" s="425">
        <v>5445</v>
      </c>
      <c r="M98" s="425">
        <v>6137</v>
      </c>
      <c r="N98" s="425">
        <v>7550</v>
      </c>
      <c r="O98" s="425">
        <v>5885</v>
      </c>
      <c r="P98" s="425">
        <v>4400</v>
      </c>
      <c r="Q98" s="425">
        <v>3878</v>
      </c>
      <c r="R98" s="425">
        <v>4741</v>
      </c>
      <c r="S98" s="425">
        <v>5436</v>
      </c>
      <c r="T98" s="425">
        <v>7962</v>
      </c>
    </row>
    <row r="99" spans="1:20" s="634" customFormat="1" ht="18" customHeight="1">
      <c r="A99" s="1442" t="s">
        <v>383</v>
      </c>
      <c r="B99" s="1443"/>
      <c r="C99" s="424">
        <v>55968</v>
      </c>
      <c r="D99" s="425">
        <v>1959</v>
      </c>
      <c r="E99" s="425">
        <v>2323</v>
      </c>
      <c r="F99" s="425">
        <v>2470</v>
      </c>
      <c r="G99" s="425">
        <v>2678</v>
      </c>
      <c r="H99" s="425">
        <v>3046</v>
      </c>
      <c r="I99" s="425">
        <v>2845</v>
      </c>
      <c r="J99" s="425">
        <v>2689</v>
      </c>
      <c r="K99" s="425">
        <v>3007</v>
      </c>
      <c r="L99" s="425">
        <v>3264</v>
      </c>
      <c r="M99" s="425">
        <v>3767</v>
      </c>
      <c r="N99" s="425">
        <v>4795</v>
      </c>
      <c r="O99" s="425">
        <v>4100</v>
      </c>
      <c r="P99" s="425">
        <v>3370</v>
      </c>
      <c r="Q99" s="425">
        <v>2977</v>
      </c>
      <c r="R99" s="425">
        <v>3310</v>
      </c>
      <c r="S99" s="425">
        <v>3665</v>
      </c>
      <c r="T99" s="425">
        <v>5703</v>
      </c>
    </row>
    <row r="100" spans="1:20" s="634" customFormat="1" ht="18" customHeight="1">
      <c r="A100" s="1442" t="s">
        <v>382</v>
      </c>
      <c r="B100" s="1443"/>
      <c r="C100" s="424">
        <v>62304</v>
      </c>
      <c r="D100" s="425">
        <v>1922</v>
      </c>
      <c r="E100" s="425">
        <v>2289</v>
      </c>
      <c r="F100" s="425">
        <v>2812</v>
      </c>
      <c r="G100" s="425">
        <v>2966</v>
      </c>
      <c r="H100" s="425">
        <v>3421</v>
      </c>
      <c r="I100" s="425">
        <v>3160</v>
      </c>
      <c r="J100" s="425">
        <v>2883</v>
      </c>
      <c r="K100" s="425">
        <v>3138</v>
      </c>
      <c r="L100" s="425">
        <v>3551</v>
      </c>
      <c r="M100" s="425">
        <v>4239</v>
      </c>
      <c r="N100" s="425">
        <v>5395</v>
      </c>
      <c r="O100" s="425">
        <v>4717</v>
      </c>
      <c r="P100" s="425">
        <v>3868</v>
      </c>
      <c r="Q100" s="425">
        <v>3249</v>
      </c>
      <c r="R100" s="425">
        <v>3801</v>
      </c>
      <c r="S100" s="425">
        <v>4193</v>
      </c>
      <c r="T100" s="425">
        <v>6700</v>
      </c>
    </row>
    <row r="101" spans="1:20" s="634" customFormat="1" ht="18" customHeight="1">
      <c r="A101" s="1448"/>
      <c r="B101" s="1449"/>
      <c r="C101" s="424"/>
      <c r="D101" s="425"/>
      <c r="E101" s="425"/>
      <c r="F101" s="425"/>
      <c r="G101" s="425"/>
      <c r="H101" s="425"/>
      <c r="I101" s="425"/>
      <c r="J101" s="425"/>
      <c r="K101" s="425"/>
      <c r="L101" s="425"/>
      <c r="M101" s="425"/>
      <c r="N101" s="425"/>
      <c r="O101" s="425"/>
      <c r="P101" s="425"/>
      <c r="Q101" s="425"/>
      <c r="R101" s="425"/>
      <c r="S101" s="425"/>
      <c r="T101" s="425"/>
    </row>
    <row r="102" spans="1:20" s="634" customFormat="1" ht="18" customHeight="1">
      <c r="B102" s="653"/>
      <c r="C102" s="424"/>
      <c r="D102" s="425"/>
      <c r="E102" s="425"/>
      <c r="F102" s="425"/>
      <c r="G102" s="425"/>
      <c r="H102" s="425"/>
      <c r="I102" s="425"/>
      <c r="J102" s="425"/>
      <c r="K102" s="425"/>
      <c r="L102" s="425"/>
      <c r="M102" s="425"/>
      <c r="N102" s="425"/>
      <c r="O102" s="425"/>
      <c r="P102" s="425"/>
      <c r="Q102" s="425"/>
      <c r="R102" s="425"/>
      <c r="S102" s="425"/>
      <c r="T102" s="425"/>
    </row>
    <row r="103" spans="1:20" s="634" customFormat="1" ht="18" customHeight="1">
      <c r="A103" s="1442" t="s">
        <v>381</v>
      </c>
      <c r="B103" s="1443"/>
      <c r="C103" s="424">
        <v>477700</v>
      </c>
      <c r="D103" s="425">
        <v>14832</v>
      </c>
      <c r="E103" s="425">
        <v>16420</v>
      </c>
      <c r="F103" s="425">
        <v>18229</v>
      </c>
      <c r="G103" s="425">
        <v>20944</v>
      </c>
      <c r="H103" s="425">
        <v>27455</v>
      </c>
      <c r="I103" s="425">
        <v>28237</v>
      </c>
      <c r="J103" s="425">
        <v>26158</v>
      </c>
      <c r="K103" s="425">
        <v>25020</v>
      </c>
      <c r="L103" s="425">
        <v>26545</v>
      </c>
      <c r="M103" s="425">
        <v>31894</v>
      </c>
      <c r="N103" s="425">
        <v>42020</v>
      </c>
      <c r="O103" s="425">
        <v>37010</v>
      </c>
      <c r="P103" s="425">
        <v>29640</v>
      </c>
      <c r="Q103" s="425">
        <v>23896</v>
      </c>
      <c r="R103" s="425">
        <v>27645</v>
      </c>
      <c r="S103" s="425">
        <v>31792</v>
      </c>
      <c r="T103" s="425">
        <v>49963</v>
      </c>
    </row>
    <row r="104" spans="1:20" s="634" customFormat="1" ht="18" customHeight="1">
      <c r="A104" s="1442" t="s">
        <v>380</v>
      </c>
      <c r="B104" s="1443"/>
      <c r="C104" s="424">
        <v>58145</v>
      </c>
      <c r="D104" s="425">
        <v>1831</v>
      </c>
      <c r="E104" s="425">
        <v>2214</v>
      </c>
      <c r="F104" s="425">
        <v>2606</v>
      </c>
      <c r="G104" s="425">
        <v>2935</v>
      </c>
      <c r="H104" s="425">
        <v>3361</v>
      </c>
      <c r="I104" s="425">
        <v>2751</v>
      </c>
      <c r="J104" s="425">
        <v>2688</v>
      </c>
      <c r="K104" s="425">
        <v>2665</v>
      </c>
      <c r="L104" s="425">
        <v>3096</v>
      </c>
      <c r="M104" s="425">
        <v>3832</v>
      </c>
      <c r="N104" s="425">
        <v>4888</v>
      </c>
      <c r="O104" s="425">
        <v>4187</v>
      </c>
      <c r="P104" s="425">
        <v>3654</v>
      </c>
      <c r="Q104" s="425">
        <v>3096</v>
      </c>
      <c r="R104" s="425">
        <v>3858</v>
      </c>
      <c r="S104" s="425">
        <v>4199</v>
      </c>
      <c r="T104" s="425">
        <v>6284</v>
      </c>
    </row>
    <row r="105" spans="1:20" s="634" customFormat="1" ht="18" customHeight="1">
      <c r="A105" s="1442" t="s">
        <v>379</v>
      </c>
      <c r="B105" s="1443"/>
      <c r="C105" s="424">
        <v>53749</v>
      </c>
      <c r="D105" s="425">
        <v>1784</v>
      </c>
      <c r="E105" s="425">
        <v>2126</v>
      </c>
      <c r="F105" s="425">
        <v>2301</v>
      </c>
      <c r="G105" s="425">
        <v>2748</v>
      </c>
      <c r="H105" s="425">
        <v>3173</v>
      </c>
      <c r="I105" s="425">
        <v>2602</v>
      </c>
      <c r="J105" s="425">
        <v>2594</v>
      </c>
      <c r="K105" s="425">
        <v>2653</v>
      </c>
      <c r="L105" s="425">
        <v>2926</v>
      </c>
      <c r="M105" s="425">
        <v>3812</v>
      </c>
      <c r="N105" s="425">
        <v>5141</v>
      </c>
      <c r="O105" s="425">
        <v>4333</v>
      </c>
      <c r="P105" s="425">
        <v>3098</v>
      </c>
      <c r="Q105" s="425">
        <v>2346</v>
      </c>
      <c r="R105" s="425">
        <v>2970</v>
      </c>
      <c r="S105" s="425">
        <v>3698</v>
      </c>
      <c r="T105" s="425">
        <v>5444</v>
      </c>
    </row>
    <row r="106" spans="1:20" s="634" customFormat="1" ht="18" customHeight="1">
      <c r="A106" s="1442" t="s">
        <v>378</v>
      </c>
      <c r="B106" s="1443"/>
      <c r="C106" s="424">
        <v>77191</v>
      </c>
      <c r="D106" s="425">
        <v>2819</v>
      </c>
      <c r="E106" s="425">
        <v>3384</v>
      </c>
      <c r="F106" s="425">
        <v>3491</v>
      </c>
      <c r="G106" s="425">
        <v>3732</v>
      </c>
      <c r="H106" s="425">
        <v>3841</v>
      </c>
      <c r="I106" s="425">
        <v>3458</v>
      </c>
      <c r="J106" s="425">
        <v>3525</v>
      </c>
      <c r="K106" s="425">
        <v>4020</v>
      </c>
      <c r="L106" s="425">
        <v>4243</v>
      </c>
      <c r="M106" s="425">
        <v>5295</v>
      </c>
      <c r="N106" s="425">
        <v>6873</v>
      </c>
      <c r="O106" s="425">
        <v>5957</v>
      </c>
      <c r="P106" s="425">
        <v>4699</v>
      </c>
      <c r="Q106" s="425">
        <v>3865</v>
      </c>
      <c r="R106" s="425">
        <v>4444</v>
      </c>
      <c r="S106" s="425">
        <v>5271</v>
      </c>
      <c r="T106" s="425">
        <v>8274</v>
      </c>
    </row>
    <row r="107" spans="1:20" s="634" customFormat="1" ht="18" customHeight="1">
      <c r="A107" s="1442" t="s">
        <v>377</v>
      </c>
      <c r="B107" s="1443"/>
      <c r="C107" s="424">
        <v>57746</v>
      </c>
      <c r="D107" s="425">
        <v>2242</v>
      </c>
      <c r="E107" s="425">
        <v>2810</v>
      </c>
      <c r="F107" s="425">
        <v>2732</v>
      </c>
      <c r="G107" s="425">
        <v>2889</v>
      </c>
      <c r="H107" s="425">
        <v>2912</v>
      </c>
      <c r="I107" s="425">
        <v>2481</v>
      </c>
      <c r="J107" s="425">
        <v>2712</v>
      </c>
      <c r="K107" s="425">
        <v>3177</v>
      </c>
      <c r="L107" s="425">
        <v>3472</v>
      </c>
      <c r="M107" s="425">
        <v>4096</v>
      </c>
      <c r="N107" s="425">
        <v>4769</v>
      </c>
      <c r="O107" s="425">
        <v>3781</v>
      </c>
      <c r="P107" s="425">
        <v>3372</v>
      </c>
      <c r="Q107" s="425">
        <v>2990</v>
      </c>
      <c r="R107" s="425">
        <v>3455</v>
      </c>
      <c r="S107" s="425">
        <v>3875</v>
      </c>
      <c r="T107" s="425">
        <v>5981</v>
      </c>
    </row>
    <row r="108" spans="1:20" s="634" customFormat="1" ht="18" customHeight="1">
      <c r="A108" s="1442" t="s">
        <v>376</v>
      </c>
      <c r="B108" s="1443"/>
      <c r="C108" s="424">
        <v>50080</v>
      </c>
      <c r="D108" s="425">
        <v>1090</v>
      </c>
      <c r="E108" s="425">
        <v>1523</v>
      </c>
      <c r="F108" s="425">
        <v>2075</v>
      </c>
      <c r="G108" s="425">
        <v>2365</v>
      </c>
      <c r="H108" s="425">
        <v>2461</v>
      </c>
      <c r="I108" s="425">
        <v>2024</v>
      </c>
      <c r="J108" s="425">
        <v>1872</v>
      </c>
      <c r="K108" s="425">
        <v>2077</v>
      </c>
      <c r="L108" s="425">
        <v>2578</v>
      </c>
      <c r="M108" s="425">
        <v>3370</v>
      </c>
      <c r="N108" s="425">
        <v>4226</v>
      </c>
      <c r="O108" s="425">
        <v>3714</v>
      </c>
      <c r="P108" s="425">
        <v>3244</v>
      </c>
      <c r="Q108" s="425">
        <v>3283</v>
      </c>
      <c r="R108" s="425">
        <v>3981</v>
      </c>
      <c r="S108" s="425">
        <v>4191</v>
      </c>
      <c r="T108" s="425">
        <v>6006</v>
      </c>
    </row>
    <row r="109" spans="1:20" s="634" customFormat="1" ht="18" customHeight="1">
      <c r="A109" s="1448"/>
      <c r="B109" s="1449"/>
      <c r="C109" s="424"/>
      <c r="D109" s="425"/>
      <c r="E109" s="425"/>
      <c r="F109" s="425"/>
      <c r="G109" s="425"/>
      <c r="H109" s="425"/>
      <c r="I109" s="425"/>
      <c r="J109" s="425"/>
      <c r="K109" s="425"/>
      <c r="L109" s="425"/>
      <c r="M109" s="425"/>
      <c r="N109" s="425"/>
      <c r="O109" s="425"/>
      <c r="P109" s="425"/>
      <c r="Q109" s="425"/>
      <c r="R109" s="425"/>
      <c r="S109" s="425"/>
      <c r="T109" s="425"/>
    </row>
    <row r="110" spans="1:20" s="634" customFormat="1" ht="18" customHeight="1">
      <c r="B110" s="653"/>
      <c r="C110" s="424"/>
      <c r="D110" s="425"/>
      <c r="E110" s="425"/>
      <c r="F110" s="425"/>
      <c r="G110" s="425"/>
      <c r="H110" s="425"/>
      <c r="I110" s="425"/>
      <c r="J110" s="425"/>
      <c r="K110" s="425"/>
      <c r="L110" s="425"/>
      <c r="M110" s="425"/>
      <c r="N110" s="425"/>
      <c r="O110" s="425"/>
      <c r="P110" s="425"/>
      <c r="Q110" s="425"/>
      <c r="R110" s="425"/>
      <c r="S110" s="425"/>
      <c r="T110" s="425"/>
    </row>
    <row r="111" spans="1:20" s="634" customFormat="1" ht="18" customHeight="1">
      <c r="A111" s="1442" t="s">
        <v>375</v>
      </c>
      <c r="B111" s="1443"/>
      <c r="C111" s="424">
        <v>32247</v>
      </c>
      <c r="D111" s="425">
        <v>1414</v>
      </c>
      <c r="E111" s="425">
        <v>1602</v>
      </c>
      <c r="F111" s="425">
        <v>1688</v>
      </c>
      <c r="G111" s="425">
        <v>1481</v>
      </c>
      <c r="H111" s="425">
        <v>1244</v>
      </c>
      <c r="I111" s="425">
        <v>1205</v>
      </c>
      <c r="J111" s="425">
        <v>1595</v>
      </c>
      <c r="K111" s="425">
        <v>1987</v>
      </c>
      <c r="L111" s="425">
        <v>2265</v>
      </c>
      <c r="M111" s="425">
        <v>2337</v>
      </c>
      <c r="N111" s="425">
        <v>2524</v>
      </c>
      <c r="O111" s="425">
        <v>2081</v>
      </c>
      <c r="P111" s="425">
        <v>1859</v>
      </c>
      <c r="Q111" s="425">
        <v>1694</v>
      </c>
      <c r="R111" s="425">
        <v>2059</v>
      </c>
      <c r="S111" s="425">
        <v>2181</v>
      </c>
      <c r="T111" s="425">
        <v>3031</v>
      </c>
    </row>
    <row r="112" spans="1:20" s="634" customFormat="1" ht="18" customHeight="1">
      <c r="A112" s="1442" t="s">
        <v>374</v>
      </c>
      <c r="B112" s="1443"/>
      <c r="C112" s="424">
        <v>17804</v>
      </c>
      <c r="D112" s="425">
        <v>265</v>
      </c>
      <c r="E112" s="425">
        <v>378</v>
      </c>
      <c r="F112" s="425">
        <v>459</v>
      </c>
      <c r="G112" s="425">
        <v>545</v>
      </c>
      <c r="H112" s="425">
        <v>532</v>
      </c>
      <c r="I112" s="425">
        <v>415</v>
      </c>
      <c r="J112" s="425">
        <v>464</v>
      </c>
      <c r="K112" s="425">
        <v>614</v>
      </c>
      <c r="L112" s="425">
        <v>737</v>
      </c>
      <c r="M112" s="425">
        <v>832</v>
      </c>
      <c r="N112" s="425">
        <v>1198</v>
      </c>
      <c r="O112" s="425">
        <v>1164</v>
      </c>
      <c r="P112" s="425">
        <v>1291</v>
      </c>
      <c r="Q112" s="425">
        <v>1506</v>
      </c>
      <c r="R112" s="425">
        <v>2025</v>
      </c>
      <c r="S112" s="425">
        <v>2260</v>
      </c>
      <c r="T112" s="425">
        <v>3119</v>
      </c>
    </row>
    <row r="113" spans="1:20" s="634" customFormat="1" ht="18" customHeight="1">
      <c r="A113" s="1442" t="s">
        <v>373</v>
      </c>
      <c r="B113" s="1443"/>
      <c r="C113" s="424">
        <v>8940</v>
      </c>
      <c r="D113" s="425">
        <v>137</v>
      </c>
      <c r="E113" s="425">
        <v>211</v>
      </c>
      <c r="F113" s="425">
        <v>244</v>
      </c>
      <c r="G113" s="425">
        <v>275</v>
      </c>
      <c r="H113" s="425">
        <v>315</v>
      </c>
      <c r="I113" s="425">
        <v>235</v>
      </c>
      <c r="J113" s="425">
        <v>280</v>
      </c>
      <c r="K113" s="425">
        <v>322</v>
      </c>
      <c r="L113" s="425">
        <v>370</v>
      </c>
      <c r="M113" s="425">
        <v>474</v>
      </c>
      <c r="N113" s="425">
        <v>618</v>
      </c>
      <c r="O113" s="425">
        <v>728</v>
      </c>
      <c r="P113" s="425">
        <v>705</v>
      </c>
      <c r="Q113" s="425">
        <v>830</v>
      </c>
      <c r="R113" s="425">
        <v>954</v>
      </c>
      <c r="S113" s="425">
        <v>989</v>
      </c>
      <c r="T113" s="425">
        <v>1253</v>
      </c>
    </row>
    <row r="114" spans="1:20" s="634" customFormat="1" ht="18" customHeight="1">
      <c r="A114" s="1442" t="s">
        <v>372</v>
      </c>
      <c r="B114" s="1443"/>
      <c r="C114" s="424">
        <v>16317</v>
      </c>
      <c r="D114" s="425">
        <v>504</v>
      </c>
      <c r="E114" s="425">
        <v>586</v>
      </c>
      <c r="F114" s="425">
        <v>670</v>
      </c>
      <c r="G114" s="425">
        <v>810</v>
      </c>
      <c r="H114" s="425">
        <v>946</v>
      </c>
      <c r="I114" s="425">
        <v>911</v>
      </c>
      <c r="J114" s="425">
        <v>777</v>
      </c>
      <c r="K114" s="425">
        <v>797</v>
      </c>
      <c r="L114" s="425">
        <v>854</v>
      </c>
      <c r="M114" s="425">
        <v>1094</v>
      </c>
      <c r="N114" s="425">
        <v>1487</v>
      </c>
      <c r="O114" s="425">
        <v>1216</v>
      </c>
      <c r="P114" s="425">
        <v>988</v>
      </c>
      <c r="Q114" s="425">
        <v>837</v>
      </c>
      <c r="R114" s="425">
        <v>988</v>
      </c>
      <c r="S114" s="425">
        <v>1102</v>
      </c>
      <c r="T114" s="425">
        <v>1750</v>
      </c>
    </row>
    <row r="115" spans="1:20" s="634" customFormat="1" ht="18" customHeight="1">
      <c r="A115" s="1442" t="s">
        <v>371</v>
      </c>
      <c r="B115" s="1443"/>
      <c r="C115" s="424">
        <v>42544</v>
      </c>
      <c r="D115" s="425">
        <v>1403</v>
      </c>
      <c r="E115" s="425">
        <v>1862</v>
      </c>
      <c r="F115" s="425">
        <v>1998</v>
      </c>
      <c r="G115" s="425">
        <v>2280</v>
      </c>
      <c r="H115" s="425">
        <v>2368</v>
      </c>
      <c r="I115" s="425">
        <v>1760</v>
      </c>
      <c r="J115" s="425">
        <v>1710</v>
      </c>
      <c r="K115" s="425">
        <v>2132</v>
      </c>
      <c r="L115" s="425">
        <v>2494</v>
      </c>
      <c r="M115" s="425">
        <v>2958</v>
      </c>
      <c r="N115" s="425">
        <v>3482</v>
      </c>
      <c r="O115" s="425">
        <v>2875</v>
      </c>
      <c r="P115" s="425">
        <v>2464</v>
      </c>
      <c r="Q115" s="425">
        <v>2411</v>
      </c>
      <c r="R115" s="425">
        <v>2977</v>
      </c>
      <c r="S115" s="425">
        <v>3220</v>
      </c>
      <c r="T115" s="425">
        <v>4150</v>
      </c>
    </row>
    <row r="116" spans="1:20" s="634" customFormat="1" ht="18" customHeight="1">
      <c r="A116" s="1448"/>
      <c r="B116" s="1449"/>
      <c r="C116" s="424"/>
      <c r="D116" s="425"/>
      <c r="E116" s="425"/>
      <c r="F116" s="425"/>
      <c r="G116" s="425"/>
      <c r="H116" s="425"/>
      <c r="I116" s="425"/>
      <c r="J116" s="425"/>
      <c r="K116" s="425"/>
      <c r="L116" s="425"/>
      <c r="M116" s="425"/>
      <c r="N116" s="425"/>
      <c r="O116" s="425"/>
      <c r="P116" s="425"/>
      <c r="Q116" s="425"/>
      <c r="R116" s="425"/>
      <c r="S116" s="425"/>
      <c r="T116" s="425"/>
    </row>
    <row r="117" spans="1:20" s="634" customFormat="1" ht="18" customHeight="1">
      <c r="B117" s="653"/>
      <c r="C117" s="424"/>
      <c r="D117" s="425"/>
      <c r="E117" s="425"/>
      <c r="F117" s="425"/>
      <c r="G117" s="425"/>
      <c r="H117" s="425"/>
      <c r="I117" s="425"/>
      <c r="J117" s="425"/>
      <c r="K117" s="425"/>
      <c r="L117" s="425"/>
      <c r="M117" s="425"/>
      <c r="N117" s="425"/>
      <c r="O117" s="425"/>
      <c r="P117" s="425"/>
      <c r="Q117" s="425"/>
      <c r="R117" s="425"/>
      <c r="S117" s="425"/>
      <c r="T117" s="425"/>
    </row>
    <row r="118" spans="1:20" s="634" customFormat="1" ht="18" customHeight="1">
      <c r="A118" s="1442" t="s">
        <v>370</v>
      </c>
      <c r="B118" s="1443"/>
      <c r="C118" s="424">
        <v>8484</v>
      </c>
      <c r="D118" s="425">
        <v>296</v>
      </c>
      <c r="E118" s="425">
        <v>375</v>
      </c>
      <c r="F118" s="425">
        <v>383</v>
      </c>
      <c r="G118" s="425">
        <v>565</v>
      </c>
      <c r="H118" s="425">
        <v>792</v>
      </c>
      <c r="I118" s="425">
        <v>477</v>
      </c>
      <c r="J118" s="425">
        <v>435</v>
      </c>
      <c r="K118" s="425">
        <v>412</v>
      </c>
      <c r="L118" s="425">
        <v>466</v>
      </c>
      <c r="M118" s="425">
        <v>603</v>
      </c>
      <c r="N118" s="425">
        <v>729</v>
      </c>
      <c r="O118" s="425">
        <v>547</v>
      </c>
      <c r="P118" s="425">
        <v>438</v>
      </c>
      <c r="Q118" s="425">
        <v>351</v>
      </c>
      <c r="R118" s="425">
        <v>381</v>
      </c>
      <c r="S118" s="425">
        <v>456</v>
      </c>
      <c r="T118" s="425">
        <v>778</v>
      </c>
    </row>
    <row r="119" spans="1:20" s="634" customFormat="1" ht="18" customHeight="1">
      <c r="A119" s="1442" t="s">
        <v>369</v>
      </c>
      <c r="B119" s="1443"/>
      <c r="C119" s="424">
        <v>14295</v>
      </c>
      <c r="D119" s="425">
        <v>286</v>
      </c>
      <c r="E119" s="425">
        <v>366</v>
      </c>
      <c r="F119" s="425">
        <v>442</v>
      </c>
      <c r="G119" s="425">
        <v>556</v>
      </c>
      <c r="H119" s="425">
        <v>650</v>
      </c>
      <c r="I119" s="425">
        <v>469</v>
      </c>
      <c r="J119" s="425">
        <v>440</v>
      </c>
      <c r="K119" s="425">
        <v>549</v>
      </c>
      <c r="L119" s="425">
        <v>638</v>
      </c>
      <c r="M119" s="425">
        <v>852</v>
      </c>
      <c r="N119" s="425">
        <v>1116</v>
      </c>
      <c r="O119" s="425">
        <v>1097</v>
      </c>
      <c r="P119" s="425">
        <v>1033</v>
      </c>
      <c r="Q119" s="425">
        <v>991</v>
      </c>
      <c r="R119" s="425">
        <v>1221</v>
      </c>
      <c r="S119" s="425">
        <v>1356</v>
      </c>
      <c r="T119" s="425">
        <v>2233</v>
      </c>
    </row>
    <row r="120" spans="1:20" s="634" customFormat="1" ht="18" customHeight="1">
      <c r="A120" s="1442" t="s">
        <v>368</v>
      </c>
      <c r="B120" s="1443"/>
      <c r="C120" s="424">
        <v>12673</v>
      </c>
      <c r="D120" s="425">
        <v>361</v>
      </c>
      <c r="E120" s="425">
        <v>490</v>
      </c>
      <c r="F120" s="425">
        <v>538</v>
      </c>
      <c r="G120" s="425">
        <v>635</v>
      </c>
      <c r="H120" s="425">
        <v>715</v>
      </c>
      <c r="I120" s="425">
        <v>539</v>
      </c>
      <c r="J120" s="425">
        <v>513</v>
      </c>
      <c r="K120" s="425">
        <v>573</v>
      </c>
      <c r="L120" s="425">
        <v>621</v>
      </c>
      <c r="M120" s="425">
        <v>806</v>
      </c>
      <c r="N120" s="425">
        <v>1080</v>
      </c>
      <c r="O120" s="425">
        <v>974</v>
      </c>
      <c r="P120" s="425">
        <v>872</v>
      </c>
      <c r="Q120" s="425">
        <v>785</v>
      </c>
      <c r="R120" s="425">
        <v>872</v>
      </c>
      <c r="S120" s="425">
        <v>954</v>
      </c>
      <c r="T120" s="425">
        <v>1345</v>
      </c>
    </row>
    <row r="121" spans="1:20" s="634" customFormat="1" ht="18" customHeight="1">
      <c r="A121" s="1442" t="s">
        <v>367</v>
      </c>
      <c r="B121" s="1443"/>
      <c r="C121" s="424">
        <v>14556</v>
      </c>
      <c r="D121" s="425">
        <v>329</v>
      </c>
      <c r="E121" s="425">
        <v>547</v>
      </c>
      <c r="F121" s="425">
        <v>598</v>
      </c>
      <c r="G121" s="425">
        <v>736</v>
      </c>
      <c r="H121" s="425">
        <v>827</v>
      </c>
      <c r="I121" s="425">
        <v>526</v>
      </c>
      <c r="J121" s="425">
        <v>504</v>
      </c>
      <c r="K121" s="425">
        <v>627</v>
      </c>
      <c r="L121" s="425">
        <v>714</v>
      </c>
      <c r="M121" s="425">
        <v>939</v>
      </c>
      <c r="N121" s="425">
        <v>1193</v>
      </c>
      <c r="O121" s="425">
        <v>1059</v>
      </c>
      <c r="P121" s="425">
        <v>1018</v>
      </c>
      <c r="Q121" s="425">
        <v>958</v>
      </c>
      <c r="R121" s="425">
        <v>1033</v>
      </c>
      <c r="S121" s="425">
        <v>1099</v>
      </c>
      <c r="T121" s="425">
        <v>1849</v>
      </c>
    </row>
    <row r="122" spans="1:20" s="634" customFormat="1" ht="18" customHeight="1">
      <c r="A122" s="1442" t="s">
        <v>366</v>
      </c>
      <c r="B122" s="1443"/>
      <c r="C122" s="424">
        <v>4687</v>
      </c>
      <c r="D122" s="425">
        <v>87</v>
      </c>
      <c r="E122" s="425">
        <v>114</v>
      </c>
      <c r="F122" s="425">
        <v>147</v>
      </c>
      <c r="G122" s="425">
        <v>170</v>
      </c>
      <c r="H122" s="425">
        <v>166</v>
      </c>
      <c r="I122" s="425">
        <v>125</v>
      </c>
      <c r="J122" s="425">
        <v>121</v>
      </c>
      <c r="K122" s="425">
        <v>155</v>
      </c>
      <c r="L122" s="425">
        <v>194</v>
      </c>
      <c r="M122" s="425">
        <v>256</v>
      </c>
      <c r="N122" s="425">
        <v>339</v>
      </c>
      <c r="O122" s="425">
        <v>301</v>
      </c>
      <c r="P122" s="425">
        <v>265</v>
      </c>
      <c r="Q122" s="425">
        <v>347</v>
      </c>
      <c r="R122" s="425">
        <v>462</v>
      </c>
      <c r="S122" s="425">
        <v>606</v>
      </c>
      <c r="T122" s="425">
        <v>801</v>
      </c>
    </row>
    <row r="123" spans="1:20" s="634" customFormat="1" ht="4.2" customHeight="1">
      <c r="A123" s="1450"/>
      <c r="B123" s="1451"/>
      <c r="C123" s="431"/>
      <c r="D123" s="432"/>
      <c r="E123" s="432"/>
      <c r="F123" s="432"/>
      <c r="G123" s="432"/>
      <c r="H123" s="432"/>
      <c r="I123" s="432"/>
      <c r="J123" s="432"/>
      <c r="K123" s="432"/>
      <c r="L123" s="432"/>
      <c r="M123" s="432"/>
      <c r="N123" s="432"/>
      <c r="O123" s="432"/>
      <c r="P123" s="432"/>
      <c r="Q123" s="432"/>
      <c r="R123" s="432"/>
      <c r="S123" s="432"/>
      <c r="T123" s="432"/>
    </row>
    <row r="124" spans="1:20" ht="18" customHeight="1"/>
  </sheetData>
  <mergeCells count="65">
    <mergeCell ref="A119:B119"/>
    <mergeCell ref="A120:B120"/>
    <mergeCell ref="A121:B121"/>
    <mergeCell ref="A122:B122"/>
    <mergeCell ref="A123:B123"/>
    <mergeCell ref="A118:B118"/>
    <mergeCell ref="A105:B105"/>
    <mergeCell ref="A106:B106"/>
    <mergeCell ref="A107:B107"/>
    <mergeCell ref="A108:B108"/>
    <mergeCell ref="A109:B109"/>
    <mergeCell ref="A111:B111"/>
    <mergeCell ref="A112:B112"/>
    <mergeCell ref="A113:B113"/>
    <mergeCell ref="A114:B114"/>
    <mergeCell ref="A115:B115"/>
    <mergeCell ref="A116:B116"/>
    <mergeCell ref="A104:B104"/>
    <mergeCell ref="A91:B91"/>
    <mergeCell ref="A92:B92"/>
    <mergeCell ref="A93:B93"/>
    <mergeCell ref="A94:B94"/>
    <mergeCell ref="A96:B96"/>
    <mergeCell ref="A97:B97"/>
    <mergeCell ref="A98:B98"/>
    <mergeCell ref="A99:B99"/>
    <mergeCell ref="A100:B100"/>
    <mergeCell ref="A101:B101"/>
    <mergeCell ref="A103:B103"/>
    <mergeCell ref="A90:B90"/>
    <mergeCell ref="A77:B77"/>
    <mergeCell ref="A78:B78"/>
    <mergeCell ref="A79:B79"/>
    <mergeCell ref="A80:B80"/>
    <mergeCell ref="A82:B82"/>
    <mergeCell ref="A83:B83"/>
    <mergeCell ref="A84:B84"/>
    <mergeCell ref="A85:B85"/>
    <mergeCell ref="A86:B86"/>
    <mergeCell ref="A87:B87"/>
    <mergeCell ref="A89:B89"/>
    <mergeCell ref="A76:B76"/>
    <mergeCell ref="A18:B18"/>
    <mergeCell ref="A49:B49"/>
    <mergeCell ref="A66:B66"/>
    <mergeCell ref="A67:B67"/>
    <mergeCell ref="A68:B68"/>
    <mergeCell ref="A69:B69"/>
    <mergeCell ref="A70:B70"/>
    <mergeCell ref="A71:B71"/>
    <mergeCell ref="A72:B72"/>
    <mergeCell ref="A73:B73"/>
    <mergeCell ref="A75:B75"/>
    <mergeCell ref="A17:B17"/>
    <mergeCell ref="A5:B5"/>
    <mergeCell ref="A7:B7"/>
    <mergeCell ref="A8:B8"/>
    <mergeCell ref="A9:B9"/>
    <mergeCell ref="A10:B10"/>
    <mergeCell ref="A11:B11"/>
    <mergeCell ref="A12:B12"/>
    <mergeCell ref="A13:B13"/>
    <mergeCell ref="A14:B14"/>
    <mergeCell ref="A15:B15"/>
    <mergeCell ref="A16:B16"/>
  </mergeCells>
  <phoneticPr fontId="1"/>
  <hyperlinks>
    <hyperlink ref="A59" r:id="rId1" xr:uid="{E5D77535-E5AD-4C49-8CB5-63D3F0D3DBA4}"/>
  </hyperlinks>
  <pageMargins left="0.59055118110236227" right="0.59055118110236227" top="0.59055118110236227" bottom="0.19685039370078741" header="0.39370078740157483" footer="0"/>
  <pageSetup paperSize="9" scale="70" firstPageNumber="56" pageOrder="overThenDown" orientation="portrait" r:id="rId2"/>
  <headerFooter differentOddEven="1" scaleWithDoc="0">
    <oddHeader>&amp;L&amp;"ＭＳ ゴシック,標準"&amp;8&amp;P      第 ３ 章  人    口</oddHeader>
    <evenHeader xml:space="preserve">&amp;R&amp;"ＭＳ ゴシック,標準"&amp;8 第 ３ 章  人    口      &amp;P </evenHeader>
  </headerFooter>
  <rowBreaks count="1" manualBreakCount="1">
    <brk id="60" max="19" man="1"/>
  </rowBreaks>
  <colBreaks count="1" manualBreakCount="1">
    <brk id="10" max="122"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4"/>
  <sheetViews>
    <sheetView showGridLines="0" view="pageBreakPreview" zoomScale="75" zoomScaleNormal="75" zoomScaleSheetLayoutView="75" workbookViewId="0"/>
  </sheetViews>
  <sheetFormatPr defaultColWidth="9" defaultRowHeight="13.2"/>
  <cols>
    <col min="1" max="1" width="16" style="365" customWidth="1"/>
    <col min="2" max="2" width="0.6640625" style="365" customWidth="1"/>
    <col min="3" max="3" width="13.21875" style="365" customWidth="1"/>
    <col min="4" max="5" width="12.6640625" style="365" customWidth="1"/>
    <col min="6" max="6" width="13.109375" style="365" customWidth="1"/>
    <col min="7" max="8" width="12.6640625" style="365" customWidth="1"/>
    <col min="9" max="9" width="13.109375" style="365" customWidth="1"/>
    <col min="10" max="11" width="12.6640625" style="365" customWidth="1"/>
    <col min="12" max="16384" width="9" style="365"/>
  </cols>
  <sheetData>
    <row r="1" spans="1:22" ht="21.75" customHeight="1">
      <c r="A1" s="737"/>
      <c r="B1" s="711"/>
      <c r="C1" s="711"/>
      <c r="D1" s="711"/>
      <c r="E1" s="711"/>
      <c r="F1" s="711"/>
      <c r="G1" s="711"/>
      <c r="H1" s="711"/>
      <c r="I1" s="711"/>
      <c r="J1" s="711"/>
      <c r="K1" s="711"/>
    </row>
    <row r="2" spans="1:22" ht="21.75" customHeight="1">
      <c r="A2" s="712" t="s">
        <v>606</v>
      </c>
      <c r="B2" s="713"/>
      <c r="C2" s="711"/>
      <c r="D2" s="711"/>
      <c r="E2" s="1452" t="s">
        <v>476</v>
      </c>
      <c r="F2" s="1452"/>
      <c r="G2" s="1452"/>
      <c r="H2" s="1452"/>
      <c r="I2" s="1452"/>
      <c r="J2" s="714"/>
      <c r="K2" s="711"/>
    </row>
    <row r="3" spans="1:22" ht="24" customHeight="1">
      <c r="A3" s="711"/>
      <c r="B3" s="711"/>
      <c r="C3" s="711"/>
      <c r="D3" s="711"/>
      <c r="E3" s="711"/>
      <c r="F3" s="711"/>
      <c r="G3" s="711"/>
      <c r="H3" s="711"/>
      <c r="I3" s="711"/>
      <c r="J3" s="711"/>
      <c r="K3" s="711"/>
    </row>
    <row r="4" spans="1:22" s="366" customFormat="1" ht="12" customHeight="1">
      <c r="A4" s="715" t="s">
        <v>475</v>
      </c>
      <c r="B4" s="716"/>
      <c r="C4" s="717"/>
      <c r="D4" s="717"/>
      <c r="E4" s="717"/>
      <c r="F4" s="717"/>
      <c r="G4" s="717"/>
      <c r="H4" s="717"/>
      <c r="I4" s="717"/>
      <c r="J4" s="717"/>
      <c r="K4" s="717"/>
    </row>
    <row r="5" spans="1:22" s="366" customFormat="1" ht="15" customHeight="1" thickBot="1">
      <c r="A5" s="718" t="s">
        <v>474</v>
      </c>
      <c r="B5" s="719"/>
      <c r="C5" s="717"/>
      <c r="D5" s="717"/>
      <c r="E5" s="717"/>
      <c r="F5" s="717"/>
      <c r="G5" s="717"/>
      <c r="H5" s="717"/>
      <c r="I5" s="717"/>
      <c r="J5" s="717" t="s">
        <v>37</v>
      </c>
      <c r="K5" s="717" t="s">
        <v>37</v>
      </c>
    </row>
    <row r="6" spans="1:22" s="135" customFormat="1" ht="27" customHeight="1">
      <c r="A6" s="1453" t="s">
        <v>473</v>
      </c>
      <c r="B6" s="720"/>
      <c r="C6" s="1455" t="s">
        <v>472</v>
      </c>
      <c r="D6" s="1456"/>
      <c r="E6" s="1457"/>
      <c r="F6" s="1455" t="s">
        <v>471</v>
      </c>
      <c r="G6" s="1456"/>
      <c r="H6" s="1457"/>
      <c r="I6" s="1455" t="s">
        <v>470</v>
      </c>
      <c r="J6" s="1456"/>
      <c r="K6" s="1456"/>
    </row>
    <row r="7" spans="1:22" s="367" customFormat="1" ht="27" customHeight="1">
      <c r="A7" s="1454"/>
      <c r="B7" s="721"/>
      <c r="C7" s="722" t="s">
        <v>469</v>
      </c>
      <c r="D7" s="723" t="s">
        <v>15</v>
      </c>
      <c r="E7" s="723" t="s">
        <v>16</v>
      </c>
      <c r="F7" s="722" t="s">
        <v>469</v>
      </c>
      <c r="G7" s="723" t="s">
        <v>15</v>
      </c>
      <c r="H7" s="723" t="s">
        <v>16</v>
      </c>
      <c r="I7" s="722" t="s">
        <v>469</v>
      </c>
      <c r="J7" s="723" t="s">
        <v>15</v>
      </c>
      <c r="K7" s="723" t="s">
        <v>16</v>
      </c>
    </row>
    <row r="8" spans="1:22" s="368" customFormat="1" ht="14.25" customHeight="1">
      <c r="A8" s="724"/>
      <c r="B8" s="725"/>
      <c r="C8" s="726" t="s">
        <v>18</v>
      </c>
      <c r="D8" s="726"/>
      <c r="E8" s="726"/>
      <c r="F8" s="726"/>
      <c r="G8" s="726"/>
      <c r="H8" s="726"/>
      <c r="I8" s="726"/>
      <c r="J8" s="726"/>
      <c r="K8" s="726"/>
    </row>
    <row r="9" spans="1:22" ht="16.5" customHeight="1">
      <c r="A9" s="727" t="s">
        <v>641</v>
      </c>
      <c r="B9" s="728"/>
      <c r="C9" s="392">
        <v>159317</v>
      </c>
      <c r="D9" s="392">
        <v>85233</v>
      </c>
      <c r="E9" s="392">
        <v>74084</v>
      </c>
      <c r="F9" s="392">
        <v>145935</v>
      </c>
      <c r="G9" s="392">
        <v>80349</v>
      </c>
      <c r="H9" s="392">
        <v>65586</v>
      </c>
      <c r="I9" s="271">
        <v>13382</v>
      </c>
      <c r="J9" s="271">
        <v>4884</v>
      </c>
      <c r="K9" s="271">
        <v>8498</v>
      </c>
    </row>
    <row r="10" spans="1:22" ht="16.5" customHeight="1">
      <c r="A10" s="729" t="s">
        <v>642</v>
      </c>
      <c r="B10" s="728"/>
      <c r="C10" s="392">
        <v>154207</v>
      </c>
      <c r="D10" s="392">
        <v>82363</v>
      </c>
      <c r="E10" s="392">
        <v>71844</v>
      </c>
      <c r="F10" s="392">
        <v>148324</v>
      </c>
      <c r="G10" s="392">
        <v>80959</v>
      </c>
      <c r="H10" s="392">
        <v>67365</v>
      </c>
      <c r="I10" s="271">
        <v>5883</v>
      </c>
      <c r="J10" s="271">
        <v>1404</v>
      </c>
      <c r="K10" s="271">
        <v>4479</v>
      </c>
    </row>
    <row r="11" spans="1:22" ht="16.5" customHeight="1">
      <c r="A11" s="729" t="s">
        <v>643</v>
      </c>
      <c r="B11" s="728"/>
      <c r="C11" s="392">
        <v>156398</v>
      </c>
      <c r="D11" s="392">
        <v>83422</v>
      </c>
      <c r="E11" s="392">
        <v>72976</v>
      </c>
      <c r="F11" s="392">
        <v>148994</v>
      </c>
      <c r="G11" s="392">
        <v>81081</v>
      </c>
      <c r="H11" s="392">
        <v>67913</v>
      </c>
      <c r="I11" s="271">
        <v>7404</v>
      </c>
      <c r="J11" s="271">
        <v>2341</v>
      </c>
      <c r="K11" s="271">
        <v>5063</v>
      </c>
      <c r="P11" s="587"/>
      <c r="Q11" s="587"/>
      <c r="R11" s="587"/>
      <c r="S11" s="587"/>
      <c r="T11" s="587"/>
      <c r="U11" s="587"/>
      <c r="V11" s="587"/>
    </row>
    <row r="12" spans="1:22" ht="16.5" customHeight="1">
      <c r="A12" s="730" t="s">
        <v>644</v>
      </c>
      <c r="B12" s="728"/>
      <c r="C12" s="392">
        <v>159522</v>
      </c>
      <c r="D12" s="392">
        <v>84761</v>
      </c>
      <c r="E12" s="392">
        <v>74761</v>
      </c>
      <c r="F12" s="392">
        <v>146451</v>
      </c>
      <c r="G12" s="392">
        <v>79682</v>
      </c>
      <c r="H12" s="392">
        <v>66769</v>
      </c>
      <c r="I12" s="271">
        <v>13071</v>
      </c>
      <c r="J12" s="271">
        <v>5079</v>
      </c>
      <c r="K12" s="271">
        <v>7992</v>
      </c>
    </row>
    <row r="13" spans="1:22" ht="33.6" customHeight="1">
      <c r="A13" s="731" t="s">
        <v>639</v>
      </c>
      <c r="B13" s="732"/>
      <c r="C13" s="733">
        <f>SUM(C15:C70)</f>
        <v>162547</v>
      </c>
      <c r="D13" s="733">
        <f t="shared" ref="D13:K13" si="0">SUM(D15:D70)</f>
        <v>86650</v>
      </c>
      <c r="E13" s="733">
        <f t="shared" si="0"/>
        <v>75897</v>
      </c>
      <c r="F13" s="733">
        <f t="shared" si="0"/>
        <v>143747</v>
      </c>
      <c r="G13" s="733">
        <f t="shared" si="0"/>
        <v>78482</v>
      </c>
      <c r="H13" s="733">
        <f t="shared" si="0"/>
        <v>65265</v>
      </c>
      <c r="I13" s="272">
        <f t="shared" si="0"/>
        <v>18800</v>
      </c>
      <c r="J13" s="272">
        <f t="shared" si="0"/>
        <v>8168</v>
      </c>
      <c r="K13" s="272">
        <f t="shared" si="0"/>
        <v>10632</v>
      </c>
    </row>
    <row r="14" spans="1:22" ht="26.25" customHeight="1">
      <c r="A14" s="734"/>
      <c r="B14" s="728"/>
      <c r="C14" s="89"/>
      <c r="D14" s="89"/>
      <c r="E14" s="89"/>
      <c r="F14" s="89"/>
      <c r="G14" s="89"/>
      <c r="H14" s="89"/>
      <c r="I14" s="89"/>
      <c r="J14" s="89"/>
      <c r="K14" s="89"/>
    </row>
    <row r="15" spans="1:22" ht="15" customHeight="1">
      <c r="A15" s="734" t="s">
        <v>468</v>
      </c>
      <c r="B15" s="728"/>
      <c r="C15" s="271">
        <v>2658</v>
      </c>
      <c r="D15" s="271">
        <v>1464</v>
      </c>
      <c r="E15" s="271">
        <v>1194</v>
      </c>
      <c r="F15" s="271">
        <v>2205</v>
      </c>
      <c r="G15" s="271">
        <v>1291</v>
      </c>
      <c r="H15" s="271">
        <v>914</v>
      </c>
      <c r="I15" s="271">
        <f>SUM(J15:K15)</f>
        <v>453</v>
      </c>
      <c r="J15" s="271">
        <f>D15-G15</f>
        <v>173</v>
      </c>
      <c r="K15" s="271">
        <f>E15-H15</f>
        <v>280</v>
      </c>
    </row>
    <row r="16" spans="1:22" ht="16.5" customHeight="1">
      <c r="A16" s="734" t="s">
        <v>467</v>
      </c>
      <c r="B16" s="728"/>
      <c r="C16" s="271">
        <v>314</v>
      </c>
      <c r="D16" s="271">
        <v>179</v>
      </c>
      <c r="E16" s="271">
        <v>135</v>
      </c>
      <c r="F16" s="271">
        <v>221</v>
      </c>
      <c r="G16" s="271">
        <v>126</v>
      </c>
      <c r="H16" s="271">
        <v>95</v>
      </c>
      <c r="I16" s="271">
        <f t="shared" ref="I16:I70" si="1">SUM(J16:K16)</f>
        <v>93</v>
      </c>
      <c r="J16" s="271">
        <f>D16-G16</f>
        <v>53</v>
      </c>
      <c r="K16" s="271">
        <f>E16-H16</f>
        <v>40</v>
      </c>
    </row>
    <row r="17" spans="1:11" ht="16.5" customHeight="1">
      <c r="A17" s="734" t="s">
        <v>466</v>
      </c>
      <c r="B17" s="728"/>
      <c r="C17" s="271">
        <v>325</v>
      </c>
      <c r="D17" s="271">
        <v>176</v>
      </c>
      <c r="E17" s="271">
        <v>149</v>
      </c>
      <c r="F17" s="271">
        <v>197</v>
      </c>
      <c r="G17" s="271">
        <v>123</v>
      </c>
      <c r="H17" s="271">
        <v>74</v>
      </c>
      <c r="I17" s="271">
        <f t="shared" si="1"/>
        <v>128</v>
      </c>
      <c r="J17" s="271">
        <f t="shared" ref="J17:K70" si="2">D17-G17</f>
        <v>53</v>
      </c>
      <c r="K17" s="271">
        <f t="shared" si="2"/>
        <v>75</v>
      </c>
    </row>
    <row r="18" spans="1:11" ht="16.5" customHeight="1">
      <c r="A18" s="734" t="s">
        <v>465</v>
      </c>
      <c r="B18" s="728"/>
      <c r="C18" s="271">
        <v>1218</v>
      </c>
      <c r="D18" s="271">
        <v>701</v>
      </c>
      <c r="E18" s="271">
        <v>517</v>
      </c>
      <c r="F18" s="271">
        <v>848</v>
      </c>
      <c r="G18" s="271">
        <v>522</v>
      </c>
      <c r="H18" s="271">
        <v>326</v>
      </c>
      <c r="I18" s="271">
        <f t="shared" si="1"/>
        <v>370</v>
      </c>
      <c r="J18" s="271">
        <f t="shared" si="2"/>
        <v>179</v>
      </c>
      <c r="K18" s="271">
        <f t="shared" si="2"/>
        <v>191</v>
      </c>
    </row>
    <row r="19" spans="1:11" ht="16.5" customHeight="1">
      <c r="A19" s="734" t="s">
        <v>464</v>
      </c>
      <c r="B19" s="728"/>
      <c r="C19" s="271">
        <v>225</v>
      </c>
      <c r="D19" s="271">
        <v>114</v>
      </c>
      <c r="E19" s="271">
        <v>111</v>
      </c>
      <c r="F19" s="271">
        <v>155</v>
      </c>
      <c r="G19" s="271">
        <v>90</v>
      </c>
      <c r="H19" s="271">
        <v>65</v>
      </c>
      <c r="I19" s="271">
        <f t="shared" si="1"/>
        <v>70</v>
      </c>
      <c r="J19" s="271">
        <f t="shared" si="2"/>
        <v>24</v>
      </c>
      <c r="K19" s="271">
        <f t="shared" si="2"/>
        <v>46</v>
      </c>
    </row>
    <row r="20" spans="1:11" ht="16.5" customHeight="1">
      <c r="A20" s="734"/>
      <c r="B20" s="728"/>
      <c r="C20" s="271"/>
      <c r="D20" s="271"/>
      <c r="E20" s="271"/>
      <c r="F20" s="271"/>
      <c r="G20" s="271"/>
      <c r="H20" s="271"/>
      <c r="I20" s="271"/>
      <c r="J20" s="271"/>
      <c r="K20" s="271"/>
    </row>
    <row r="21" spans="1:11" ht="15" customHeight="1">
      <c r="A21" s="734" t="s">
        <v>463</v>
      </c>
      <c r="B21" s="728"/>
      <c r="C21" s="271">
        <v>212</v>
      </c>
      <c r="D21" s="271">
        <v>117</v>
      </c>
      <c r="E21" s="271">
        <v>95</v>
      </c>
      <c r="F21" s="271">
        <v>137</v>
      </c>
      <c r="G21" s="271">
        <v>86</v>
      </c>
      <c r="H21" s="271">
        <v>51</v>
      </c>
      <c r="I21" s="271">
        <f t="shared" si="1"/>
        <v>75</v>
      </c>
      <c r="J21" s="271">
        <f t="shared" si="2"/>
        <v>31</v>
      </c>
      <c r="K21" s="271">
        <f t="shared" si="2"/>
        <v>44</v>
      </c>
    </row>
    <row r="22" spans="1:11" ht="16.5" customHeight="1">
      <c r="A22" s="734" t="s">
        <v>462</v>
      </c>
      <c r="B22" s="728"/>
      <c r="C22" s="271">
        <v>530</v>
      </c>
      <c r="D22" s="271">
        <v>314</v>
      </c>
      <c r="E22" s="271">
        <v>216</v>
      </c>
      <c r="F22" s="271">
        <v>378</v>
      </c>
      <c r="G22" s="271">
        <v>234</v>
      </c>
      <c r="H22" s="271">
        <v>144</v>
      </c>
      <c r="I22" s="271">
        <f t="shared" si="1"/>
        <v>152</v>
      </c>
      <c r="J22" s="271">
        <f t="shared" si="2"/>
        <v>80</v>
      </c>
      <c r="K22" s="271">
        <f t="shared" si="2"/>
        <v>72</v>
      </c>
    </row>
    <row r="23" spans="1:11" ht="16.5" customHeight="1">
      <c r="A23" s="734" t="s">
        <v>461</v>
      </c>
      <c r="B23" s="728"/>
      <c r="C23" s="271">
        <v>1048</v>
      </c>
      <c r="D23" s="271">
        <v>643</v>
      </c>
      <c r="E23" s="271">
        <v>405</v>
      </c>
      <c r="F23" s="271">
        <v>1004</v>
      </c>
      <c r="G23" s="271">
        <v>595</v>
      </c>
      <c r="H23" s="271">
        <v>409</v>
      </c>
      <c r="I23" s="271">
        <f t="shared" si="1"/>
        <v>44</v>
      </c>
      <c r="J23" s="271">
        <f t="shared" si="2"/>
        <v>48</v>
      </c>
      <c r="K23" s="271">
        <f t="shared" si="2"/>
        <v>-4</v>
      </c>
    </row>
    <row r="24" spans="1:11" ht="16.5" customHeight="1">
      <c r="A24" s="734" t="s">
        <v>460</v>
      </c>
      <c r="B24" s="728"/>
      <c r="C24" s="271">
        <v>716</v>
      </c>
      <c r="D24" s="271">
        <v>434</v>
      </c>
      <c r="E24" s="271">
        <v>282</v>
      </c>
      <c r="F24" s="271">
        <v>639</v>
      </c>
      <c r="G24" s="271">
        <v>402</v>
      </c>
      <c r="H24" s="271">
        <v>237</v>
      </c>
      <c r="I24" s="271">
        <f t="shared" si="1"/>
        <v>77</v>
      </c>
      <c r="J24" s="271">
        <f t="shared" si="2"/>
        <v>32</v>
      </c>
      <c r="K24" s="271">
        <f t="shared" si="2"/>
        <v>45</v>
      </c>
    </row>
    <row r="25" spans="1:11" ht="16.5" customHeight="1">
      <c r="A25" s="734" t="s">
        <v>459</v>
      </c>
      <c r="B25" s="728"/>
      <c r="C25" s="271">
        <v>563</v>
      </c>
      <c r="D25" s="271">
        <v>329</v>
      </c>
      <c r="E25" s="271">
        <v>234</v>
      </c>
      <c r="F25" s="271">
        <v>425</v>
      </c>
      <c r="G25" s="271">
        <v>245</v>
      </c>
      <c r="H25" s="271">
        <v>180</v>
      </c>
      <c r="I25" s="271">
        <f t="shared" si="1"/>
        <v>138</v>
      </c>
      <c r="J25" s="271">
        <f t="shared" si="2"/>
        <v>84</v>
      </c>
      <c r="K25" s="271">
        <f t="shared" si="2"/>
        <v>54</v>
      </c>
    </row>
    <row r="26" spans="1:11" ht="16.5" customHeight="1">
      <c r="A26" s="734"/>
      <c r="B26" s="728"/>
      <c r="C26" s="271"/>
      <c r="D26" s="271"/>
      <c r="E26" s="271"/>
      <c r="F26" s="271"/>
      <c r="G26" s="271"/>
      <c r="H26" s="271"/>
      <c r="I26" s="271"/>
      <c r="J26" s="271"/>
      <c r="K26" s="271"/>
    </row>
    <row r="27" spans="1:11" ht="15" customHeight="1">
      <c r="A27" s="734" t="s">
        <v>458</v>
      </c>
      <c r="B27" s="728"/>
      <c r="C27" s="271">
        <v>4336</v>
      </c>
      <c r="D27" s="271">
        <v>2532</v>
      </c>
      <c r="E27" s="271">
        <v>1804</v>
      </c>
      <c r="F27" s="271">
        <v>4778</v>
      </c>
      <c r="G27" s="271">
        <v>2686</v>
      </c>
      <c r="H27" s="271">
        <v>2092</v>
      </c>
      <c r="I27" s="271">
        <f t="shared" si="1"/>
        <v>-442</v>
      </c>
      <c r="J27" s="271">
        <f t="shared" si="2"/>
        <v>-154</v>
      </c>
      <c r="K27" s="271">
        <f t="shared" si="2"/>
        <v>-288</v>
      </c>
    </row>
    <row r="28" spans="1:11" ht="16.5" customHeight="1">
      <c r="A28" s="734" t="s">
        <v>457</v>
      </c>
      <c r="B28" s="728"/>
      <c r="C28" s="271">
        <v>4694</v>
      </c>
      <c r="D28" s="271">
        <v>2729</v>
      </c>
      <c r="E28" s="271">
        <v>1965</v>
      </c>
      <c r="F28" s="271">
        <v>5430</v>
      </c>
      <c r="G28" s="271">
        <v>3052</v>
      </c>
      <c r="H28" s="271">
        <v>2378</v>
      </c>
      <c r="I28" s="271">
        <f t="shared" si="1"/>
        <v>-736</v>
      </c>
      <c r="J28" s="271">
        <f t="shared" si="2"/>
        <v>-323</v>
      </c>
      <c r="K28" s="271">
        <f t="shared" si="2"/>
        <v>-413</v>
      </c>
    </row>
    <row r="29" spans="1:11" ht="16.5" customHeight="1">
      <c r="A29" s="734" t="s">
        <v>456</v>
      </c>
      <c r="B29" s="728"/>
      <c r="C29" s="271">
        <v>17402</v>
      </c>
      <c r="D29" s="271">
        <v>9863</v>
      </c>
      <c r="E29" s="271">
        <v>7539</v>
      </c>
      <c r="F29" s="271">
        <v>23600</v>
      </c>
      <c r="G29" s="271">
        <v>13038</v>
      </c>
      <c r="H29" s="271">
        <v>10562</v>
      </c>
      <c r="I29" s="271">
        <f t="shared" si="1"/>
        <v>-6198</v>
      </c>
      <c r="J29" s="271">
        <f t="shared" si="2"/>
        <v>-3175</v>
      </c>
      <c r="K29" s="271">
        <f t="shared" si="2"/>
        <v>-3023</v>
      </c>
    </row>
    <row r="30" spans="1:11" ht="16.5" customHeight="1">
      <c r="A30" s="734" t="s">
        <v>455</v>
      </c>
      <c r="B30" s="728"/>
      <c r="C30" s="271">
        <v>7022</v>
      </c>
      <c r="D30" s="271">
        <v>4057</v>
      </c>
      <c r="E30" s="271">
        <v>2965</v>
      </c>
      <c r="F30" s="271">
        <v>8473</v>
      </c>
      <c r="G30" s="271">
        <v>4767</v>
      </c>
      <c r="H30" s="271">
        <v>3706</v>
      </c>
      <c r="I30" s="271">
        <f t="shared" si="1"/>
        <v>-1451</v>
      </c>
      <c r="J30" s="271">
        <f t="shared" si="2"/>
        <v>-710</v>
      </c>
      <c r="K30" s="271">
        <f t="shared" si="2"/>
        <v>-741</v>
      </c>
    </row>
    <row r="31" spans="1:11" ht="16.5" customHeight="1">
      <c r="A31" s="734" t="s">
        <v>454</v>
      </c>
      <c r="B31" s="728"/>
      <c r="C31" s="271">
        <v>744</v>
      </c>
      <c r="D31" s="271">
        <v>412</v>
      </c>
      <c r="E31" s="271">
        <v>332</v>
      </c>
      <c r="F31" s="271">
        <v>467</v>
      </c>
      <c r="G31" s="271">
        <v>294</v>
      </c>
      <c r="H31" s="271">
        <v>173</v>
      </c>
      <c r="I31" s="271">
        <f t="shared" si="1"/>
        <v>277</v>
      </c>
      <c r="J31" s="271">
        <f t="shared" si="2"/>
        <v>118</v>
      </c>
      <c r="K31" s="271">
        <f t="shared" si="2"/>
        <v>159</v>
      </c>
    </row>
    <row r="32" spans="1:11" ht="16.5" customHeight="1">
      <c r="A32" s="734"/>
      <c r="B32" s="728"/>
      <c r="C32" s="271"/>
      <c r="D32" s="271"/>
      <c r="E32" s="271"/>
      <c r="F32" s="271"/>
      <c r="G32" s="271"/>
      <c r="H32" s="271"/>
      <c r="I32" s="271"/>
      <c r="J32" s="271"/>
      <c r="K32" s="271"/>
    </row>
    <row r="33" spans="1:11" ht="15" customHeight="1">
      <c r="A33" s="734" t="s">
        <v>453</v>
      </c>
      <c r="B33" s="728"/>
      <c r="C33" s="271">
        <v>873</v>
      </c>
      <c r="D33" s="271">
        <v>477</v>
      </c>
      <c r="E33" s="271">
        <v>396</v>
      </c>
      <c r="F33" s="271">
        <v>631</v>
      </c>
      <c r="G33" s="271">
        <v>363</v>
      </c>
      <c r="H33" s="271">
        <v>268</v>
      </c>
      <c r="I33" s="271">
        <f t="shared" si="1"/>
        <v>242</v>
      </c>
      <c r="J33" s="271">
        <f t="shared" si="2"/>
        <v>114</v>
      </c>
      <c r="K33" s="271">
        <f t="shared" si="2"/>
        <v>128</v>
      </c>
    </row>
    <row r="34" spans="1:11" ht="16.5" customHeight="1">
      <c r="A34" s="734" t="s">
        <v>452</v>
      </c>
      <c r="B34" s="728"/>
      <c r="C34" s="271">
        <v>1553</v>
      </c>
      <c r="D34" s="271">
        <v>834</v>
      </c>
      <c r="E34" s="271">
        <v>719</v>
      </c>
      <c r="F34" s="271">
        <v>1057</v>
      </c>
      <c r="G34" s="271">
        <v>609</v>
      </c>
      <c r="H34" s="271">
        <v>448</v>
      </c>
      <c r="I34" s="271">
        <f t="shared" si="1"/>
        <v>496</v>
      </c>
      <c r="J34" s="271">
        <f t="shared" si="2"/>
        <v>225</v>
      </c>
      <c r="K34" s="271">
        <f t="shared" si="2"/>
        <v>271</v>
      </c>
    </row>
    <row r="35" spans="1:11" ht="16.5" customHeight="1">
      <c r="A35" s="734" t="s">
        <v>451</v>
      </c>
      <c r="B35" s="728"/>
      <c r="C35" s="271">
        <v>1364</v>
      </c>
      <c r="D35" s="271">
        <v>712</v>
      </c>
      <c r="E35" s="271">
        <v>652</v>
      </c>
      <c r="F35" s="271">
        <v>831</v>
      </c>
      <c r="G35" s="271">
        <v>462</v>
      </c>
      <c r="H35" s="271">
        <v>369</v>
      </c>
      <c r="I35" s="271">
        <f t="shared" si="1"/>
        <v>533</v>
      </c>
      <c r="J35" s="271">
        <f t="shared" si="2"/>
        <v>250</v>
      </c>
      <c r="K35" s="271">
        <f t="shared" si="2"/>
        <v>283</v>
      </c>
    </row>
    <row r="36" spans="1:11" ht="16.5" customHeight="1">
      <c r="A36" s="734" t="s">
        <v>450</v>
      </c>
      <c r="B36" s="728"/>
      <c r="C36" s="271">
        <v>279</v>
      </c>
      <c r="D36" s="271">
        <v>157</v>
      </c>
      <c r="E36" s="271">
        <v>122</v>
      </c>
      <c r="F36" s="271">
        <v>303</v>
      </c>
      <c r="G36" s="271">
        <v>178</v>
      </c>
      <c r="H36" s="271">
        <v>125</v>
      </c>
      <c r="I36" s="271">
        <f t="shared" si="1"/>
        <v>-24</v>
      </c>
      <c r="J36" s="271">
        <f t="shared" si="2"/>
        <v>-21</v>
      </c>
      <c r="K36" s="271">
        <f t="shared" si="2"/>
        <v>-3</v>
      </c>
    </row>
    <row r="37" spans="1:11" ht="16.5" customHeight="1">
      <c r="A37" s="734" t="s">
        <v>449</v>
      </c>
      <c r="B37" s="728"/>
      <c r="C37" s="271">
        <v>944</v>
      </c>
      <c r="D37" s="271">
        <v>538</v>
      </c>
      <c r="E37" s="271">
        <v>406</v>
      </c>
      <c r="F37" s="271">
        <v>916</v>
      </c>
      <c r="G37" s="271">
        <v>465</v>
      </c>
      <c r="H37" s="271">
        <v>451</v>
      </c>
      <c r="I37" s="271">
        <f t="shared" si="1"/>
        <v>28</v>
      </c>
      <c r="J37" s="271">
        <f t="shared" si="2"/>
        <v>73</v>
      </c>
      <c r="K37" s="271">
        <f t="shared" si="2"/>
        <v>-45</v>
      </c>
    </row>
    <row r="38" spans="1:11" ht="16.5" customHeight="1">
      <c r="A38" s="734"/>
      <c r="B38" s="728"/>
      <c r="C38" s="271"/>
      <c r="D38" s="271"/>
      <c r="E38" s="271"/>
      <c r="F38" s="271"/>
      <c r="G38" s="271"/>
      <c r="H38" s="271"/>
      <c r="I38" s="271"/>
      <c r="J38" s="271"/>
      <c r="K38" s="271"/>
    </row>
    <row r="39" spans="1:11" ht="15" customHeight="1">
      <c r="A39" s="734" t="s">
        <v>448</v>
      </c>
      <c r="B39" s="728"/>
      <c r="C39" s="271">
        <v>1375</v>
      </c>
      <c r="D39" s="271">
        <v>732</v>
      </c>
      <c r="E39" s="271">
        <v>643</v>
      </c>
      <c r="F39" s="271">
        <v>1016</v>
      </c>
      <c r="G39" s="271">
        <v>550</v>
      </c>
      <c r="H39" s="271">
        <v>466</v>
      </c>
      <c r="I39" s="271">
        <f t="shared" si="1"/>
        <v>359</v>
      </c>
      <c r="J39" s="271">
        <f t="shared" si="2"/>
        <v>182</v>
      </c>
      <c r="K39" s="271">
        <f t="shared" si="2"/>
        <v>177</v>
      </c>
    </row>
    <row r="40" spans="1:11" ht="16.5" customHeight="1">
      <c r="A40" s="734" t="s">
        <v>447</v>
      </c>
      <c r="B40" s="728"/>
      <c r="C40" s="271">
        <v>2213</v>
      </c>
      <c r="D40" s="271">
        <v>1277</v>
      </c>
      <c r="E40" s="271">
        <v>936</v>
      </c>
      <c r="F40" s="271">
        <v>1867</v>
      </c>
      <c r="G40" s="271">
        <v>1099</v>
      </c>
      <c r="H40" s="271">
        <v>768</v>
      </c>
      <c r="I40" s="271">
        <f t="shared" si="1"/>
        <v>346</v>
      </c>
      <c r="J40" s="271">
        <f t="shared" si="2"/>
        <v>178</v>
      </c>
      <c r="K40" s="271">
        <f t="shared" si="2"/>
        <v>168</v>
      </c>
    </row>
    <row r="41" spans="1:11" ht="16.5" customHeight="1">
      <c r="A41" s="734" t="s">
        <v>446</v>
      </c>
      <c r="B41" s="728"/>
      <c r="C41" s="271">
        <v>8513</v>
      </c>
      <c r="D41" s="271">
        <v>4997</v>
      </c>
      <c r="E41" s="271">
        <v>3516</v>
      </c>
      <c r="F41" s="271">
        <v>7358</v>
      </c>
      <c r="G41" s="271">
        <v>4393</v>
      </c>
      <c r="H41" s="271">
        <v>2965</v>
      </c>
      <c r="I41" s="271">
        <f t="shared" si="1"/>
        <v>1155</v>
      </c>
      <c r="J41" s="271">
        <f t="shared" si="2"/>
        <v>604</v>
      </c>
      <c r="K41" s="271">
        <f t="shared" si="2"/>
        <v>551</v>
      </c>
    </row>
    <row r="42" spans="1:11" ht="16.5" customHeight="1">
      <c r="A42" s="734" t="s">
        <v>445</v>
      </c>
      <c r="B42" s="728"/>
      <c r="C42" s="271">
        <v>3091</v>
      </c>
      <c r="D42" s="271">
        <v>1686</v>
      </c>
      <c r="E42" s="271">
        <v>1405</v>
      </c>
      <c r="F42" s="271">
        <v>2293</v>
      </c>
      <c r="G42" s="271">
        <v>1259</v>
      </c>
      <c r="H42" s="271">
        <v>1034</v>
      </c>
      <c r="I42" s="271">
        <f t="shared" si="1"/>
        <v>798</v>
      </c>
      <c r="J42" s="271">
        <f t="shared" si="2"/>
        <v>427</v>
      </c>
      <c r="K42" s="271">
        <f t="shared" si="2"/>
        <v>371</v>
      </c>
    </row>
    <row r="43" spans="1:11" ht="16.5" customHeight="1">
      <c r="A43" s="734" t="s">
        <v>444</v>
      </c>
      <c r="B43" s="728"/>
      <c r="C43" s="271">
        <v>5495</v>
      </c>
      <c r="D43" s="271">
        <v>3032</v>
      </c>
      <c r="E43" s="271">
        <v>2463</v>
      </c>
      <c r="F43" s="271">
        <v>4348</v>
      </c>
      <c r="G43" s="271">
        <v>2386</v>
      </c>
      <c r="H43" s="271">
        <v>1962</v>
      </c>
      <c r="I43" s="271">
        <f t="shared" si="1"/>
        <v>1147</v>
      </c>
      <c r="J43" s="271">
        <f t="shared" si="2"/>
        <v>646</v>
      </c>
      <c r="K43" s="271">
        <f t="shared" si="2"/>
        <v>501</v>
      </c>
    </row>
    <row r="44" spans="1:11" ht="16.5" customHeight="1">
      <c r="A44" s="734"/>
      <c r="B44" s="728"/>
      <c r="C44" s="271"/>
      <c r="D44" s="271"/>
      <c r="E44" s="271"/>
      <c r="F44" s="271"/>
      <c r="G44" s="271"/>
      <c r="H44" s="271"/>
      <c r="I44" s="271"/>
      <c r="J44" s="271"/>
      <c r="K44" s="271"/>
    </row>
    <row r="45" spans="1:11" ht="15" customHeight="1">
      <c r="A45" s="734" t="s">
        <v>443</v>
      </c>
      <c r="B45" s="728"/>
      <c r="C45" s="271">
        <v>15158</v>
      </c>
      <c r="D45" s="271">
        <v>7682</v>
      </c>
      <c r="E45" s="271">
        <v>7476</v>
      </c>
      <c r="F45" s="271">
        <v>10729</v>
      </c>
      <c r="G45" s="271">
        <v>5532</v>
      </c>
      <c r="H45" s="271">
        <v>5197</v>
      </c>
      <c r="I45" s="271">
        <f t="shared" si="1"/>
        <v>4429</v>
      </c>
      <c r="J45" s="271">
        <f t="shared" si="2"/>
        <v>2150</v>
      </c>
      <c r="K45" s="271">
        <f t="shared" si="2"/>
        <v>2279</v>
      </c>
    </row>
    <row r="46" spans="1:11" ht="16.5" customHeight="1">
      <c r="A46" s="735" t="s">
        <v>45</v>
      </c>
      <c r="B46" s="732"/>
      <c r="C46" s="272">
        <v>0</v>
      </c>
      <c r="D46" s="272">
        <v>0</v>
      </c>
      <c r="E46" s="272">
        <v>0</v>
      </c>
      <c r="F46" s="272">
        <v>0</v>
      </c>
      <c r="G46" s="272">
        <v>0</v>
      </c>
      <c r="H46" s="272">
        <v>0</v>
      </c>
      <c r="I46" s="272">
        <v>0</v>
      </c>
      <c r="J46" s="272">
        <v>0</v>
      </c>
      <c r="K46" s="272">
        <v>0</v>
      </c>
    </row>
    <row r="47" spans="1:11" ht="16.5" customHeight="1">
      <c r="A47" s="734" t="s">
        <v>442</v>
      </c>
      <c r="B47" s="728"/>
      <c r="C47" s="271">
        <v>30477</v>
      </c>
      <c r="D47" s="271">
        <v>15552</v>
      </c>
      <c r="E47" s="271">
        <v>14925</v>
      </c>
      <c r="F47" s="271">
        <v>26183</v>
      </c>
      <c r="G47" s="271">
        <v>13522</v>
      </c>
      <c r="H47" s="271">
        <v>12661</v>
      </c>
      <c r="I47" s="271">
        <f t="shared" si="1"/>
        <v>4294</v>
      </c>
      <c r="J47" s="271">
        <f t="shared" si="2"/>
        <v>2030</v>
      </c>
      <c r="K47" s="271">
        <f t="shared" si="2"/>
        <v>2264</v>
      </c>
    </row>
    <row r="48" spans="1:11" ht="16.5" customHeight="1">
      <c r="A48" s="734" t="s">
        <v>441</v>
      </c>
      <c r="B48" s="728"/>
      <c r="C48" s="271">
        <v>8871</v>
      </c>
      <c r="D48" s="271">
        <v>4361</v>
      </c>
      <c r="E48" s="271">
        <v>4510</v>
      </c>
      <c r="F48" s="271">
        <v>7944</v>
      </c>
      <c r="G48" s="271">
        <v>3993</v>
      </c>
      <c r="H48" s="271">
        <v>3951</v>
      </c>
      <c r="I48" s="271">
        <f t="shared" si="1"/>
        <v>927</v>
      </c>
      <c r="J48" s="271">
        <f t="shared" si="2"/>
        <v>368</v>
      </c>
      <c r="K48" s="271">
        <f t="shared" si="2"/>
        <v>559</v>
      </c>
    </row>
    <row r="49" spans="1:11" ht="16.5" customHeight="1">
      <c r="A49" s="734" t="s">
        <v>440</v>
      </c>
      <c r="B49" s="728"/>
      <c r="C49" s="271">
        <v>5440</v>
      </c>
      <c r="D49" s="271">
        <v>2719</v>
      </c>
      <c r="E49" s="271">
        <v>2721</v>
      </c>
      <c r="F49" s="271">
        <v>3873</v>
      </c>
      <c r="G49" s="271">
        <v>2096</v>
      </c>
      <c r="H49" s="271">
        <v>1777</v>
      </c>
      <c r="I49" s="271">
        <f t="shared" si="1"/>
        <v>1567</v>
      </c>
      <c r="J49" s="271">
        <f t="shared" si="2"/>
        <v>623</v>
      </c>
      <c r="K49" s="271">
        <f t="shared" si="2"/>
        <v>944</v>
      </c>
    </row>
    <row r="50" spans="1:11" ht="16.5" customHeight="1">
      <c r="A50" s="734"/>
      <c r="B50" s="728"/>
      <c r="C50" s="271"/>
      <c r="D50" s="271"/>
      <c r="E50" s="271"/>
      <c r="F50" s="271"/>
      <c r="G50" s="271"/>
      <c r="H50" s="271"/>
      <c r="I50" s="271"/>
      <c r="J50" s="271"/>
      <c r="K50" s="271"/>
    </row>
    <row r="51" spans="1:11" ht="15" customHeight="1">
      <c r="A51" s="734" t="s">
        <v>439</v>
      </c>
      <c r="B51" s="728"/>
      <c r="C51" s="271">
        <v>1195</v>
      </c>
      <c r="D51" s="271">
        <v>595</v>
      </c>
      <c r="E51" s="271">
        <v>600</v>
      </c>
      <c r="F51" s="271">
        <v>820</v>
      </c>
      <c r="G51" s="271">
        <v>414</v>
      </c>
      <c r="H51" s="271">
        <v>406</v>
      </c>
      <c r="I51" s="271">
        <f t="shared" si="1"/>
        <v>375</v>
      </c>
      <c r="J51" s="271">
        <f t="shared" si="2"/>
        <v>181</v>
      </c>
      <c r="K51" s="271">
        <f t="shared" si="2"/>
        <v>194</v>
      </c>
    </row>
    <row r="52" spans="1:11" ht="16.5" customHeight="1">
      <c r="A52" s="734" t="s">
        <v>438</v>
      </c>
      <c r="B52" s="728"/>
      <c r="C52" s="271">
        <v>1102</v>
      </c>
      <c r="D52" s="271">
        <v>564</v>
      </c>
      <c r="E52" s="271">
        <v>538</v>
      </c>
      <c r="F52" s="271">
        <v>750</v>
      </c>
      <c r="G52" s="271">
        <v>395</v>
      </c>
      <c r="H52" s="271">
        <v>355</v>
      </c>
      <c r="I52" s="271">
        <f t="shared" si="1"/>
        <v>352</v>
      </c>
      <c r="J52" s="271">
        <f t="shared" si="2"/>
        <v>169</v>
      </c>
      <c r="K52" s="271">
        <f t="shared" si="2"/>
        <v>183</v>
      </c>
    </row>
    <row r="53" spans="1:11" ht="16.5" customHeight="1">
      <c r="A53" s="734" t="s">
        <v>437</v>
      </c>
      <c r="B53" s="728"/>
      <c r="C53" s="271">
        <v>3708</v>
      </c>
      <c r="D53" s="271">
        <v>1843</v>
      </c>
      <c r="E53" s="271">
        <v>1865</v>
      </c>
      <c r="F53" s="271">
        <v>2516</v>
      </c>
      <c r="G53" s="271">
        <v>1369</v>
      </c>
      <c r="H53" s="271">
        <v>1147</v>
      </c>
      <c r="I53" s="271">
        <f t="shared" si="1"/>
        <v>1192</v>
      </c>
      <c r="J53" s="271">
        <f t="shared" si="2"/>
        <v>474</v>
      </c>
      <c r="K53" s="271">
        <f t="shared" si="2"/>
        <v>718</v>
      </c>
    </row>
    <row r="54" spans="1:11" ht="16.5" customHeight="1">
      <c r="A54" s="734" t="s">
        <v>436</v>
      </c>
      <c r="B54" s="728"/>
      <c r="C54" s="271">
        <v>4902</v>
      </c>
      <c r="D54" s="271">
        <v>2550</v>
      </c>
      <c r="E54" s="271">
        <v>2352</v>
      </c>
      <c r="F54" s="271">
        <v>3108</v>
      </c>
      <c r="G54" s="271">
        <v>1799</v>
      </c>
      <c r="H54" s="271">
        <v>1309</v>
      </c>
      <c r="I54" s="271">
        <f t="shared" si="1"/>
        <v>1794</v>
      </c>
      <c r="J54" s="271">
        <f t="shared" si="2"/>
        <v>751</v>
      </c>
      <c r="K54" s="271">
        <f t="shared" si="2"/>
        <v>1043</v>
      </c>
    </row>
    <row r="55" spans="1:11" ht="16.5" customHeight="1">
      <c r="A55" s="734" t="s">
        <v>435</v>
      </c>
      <c r="B55" s="728"/>
      <c r="C55" s="271">
        <v>1514</v>
      </c>
      <c r="D55" s="271">
        <v>769</v>
      </c>
      <c r="E55" s="271">
        <v>745</v>
      </c>
      <c r="F55" s="271">
        <v>1016</v>
      </c>
      <c r="G55" s="271">
        <v>548</v>
      </c>
      <c r="H55" s="271">
        <v>468</v>
      </c>
      <c r="I55" s="271">
        <f t="shared" si="1"/>
        <v>498</v>
      </c>
      <c r="J55" s="271">
        <f t="shared" si="2"/>
        <v>221</v>
      </c>
      <c r="K55" s="271">
        <f t="shared" si="2"/>
        <v>277</v>
      </c>
    </row>
    <row r="56" spans="1:11" ht="16.5" customHeight="1">
      <c r="A56" s="734"/>
      <c r="B56" s="728"/>
      <c r="C56" s="271"/>
      <c r="D56" s="271"/>
      <c r="E56" s="271"/>
      <c r="F56" s="271"/>
      <c r="G56" s="271"/>
      <c r="H56" s="271"/>
      <c r="I56" s="271"/>
      <c r="J56" s="271"/>
      <c r="K56" s="271"/>
    </row>
    <row r="57" spans="1:11" ht="15" customHeight="1">
      <c r="A57" s="734" t="s">
        <v>434</v>
      </c>
      <c r="B57" s="728"/>
      <c r="C57" s="271">
        <v>1579</v>
      </c>
      <c r="D57" s="271">
        <v>774</v>
      </c>
      <c r="E57" s="271">
        <v>805</v>
      </c>
      <c r="F57" s="271">
        <v>979</v>
      </c>
      <c r="G57" s="271">
        <v>540</v>
      </c>
      <c r="H57" s="271">
        <v>439</v>
      </c>
      <c r="I57" s="271">
        <f t="shared" si="1"/>
        <v>600</v>
      </c>
      <c r="J57" s="271">
        <f t="shared" si="2"/>
        <v>234</v>
      </c>
      <c r="K57" s="271">
        <f t="shared" si="2"/>
        <v>366</v>
      </c>
    </row>
    <row r="58" spans="1:11" ht="16.5" customHeight="1">
      <c r="A58" s="734" t="s">
        <v>433</v>
      </c>
      <c r="B58" s="728"/>
      <c r="C58" s="271">
        <v>2219</v>
      </c>
      <c r="D58" s="271">
        <v>1165</v>
      </c>
      <c r="E58" s="271">
        <v>1054</v>
      </c>
      <c r="F58" s="271">
        <v>1442</v>
      </c>
      <c r="G58" s="271">
        <v>799</v>
      </c>
      <c r="H58" s="271">
        <v>643</v>
      </c>
      <c r="I58" s="271">
        <f t="shared" si="1"/>
        <v>777</v>
      </c>
      <c r="J58" s="271">
        <f t="shared" si="2"/>
        <v>366</v>
      </c>
      <c r="K58" s="271">
        <f t="shared" si="2"/>
        <v>411</v>
      </c>
    </row>
    <row r="59" spans="1:11" ht="16.5" customHeight="1">
      <c r="A59" s="734" t="s">
        <v>432</v>
      </c>
      <c r="B59" s="728"/>
      <c r="C59" s="271">
        <v>2399</v>
      </c>
      <c r="D59" s="271">
        <v>1144</v>
      </c>
      <c r="E59" s="271">
        <v>1255</v>
      </c>
      <c r="F59" s="271">
        <v>1458</v>
      </c>
      <c r="G59" s="271">
        <v>789</v>
      </c>
      <c r="H59" s="271">
        <v>669</v>
      </c>
      <c r="I59" s="271">
        <f t="shared" si="1"/>
        <v>941</v>
      </c>
      <c r="J59" s="271">
        <f t="shared" si="2"/>
        <v>355</v>
      </c>
      <c r="K59" s="271">
        <f t="shared" si="2"/>
        <v>586</v>
      </c>
    </row>
    <row r="60" spans="1:11" ht="16.5" customHeight="1">
      <c r="A60" s="734" t="s">
        <v>431</v>
      </c>
      <c r="B60" s="728"/>
      <c r="C60" s="271">
        <v>1439</v>
      </c>
      <c r="D60" s="271">
        <v>704</v>
      </c>
      <c r="E60" s="271">
        <v>735</v>
      </c>
      <c r="F60" s="271">
        <v>880</v>
      </c>
      <c r="G60" s="271">
        <v>501</v>
      </c>
      <c r="H60" s="271">
        <v>379</v>
      </c>
      <c r="I60" s="271">
        <f t="shared" si="1"/>
        <v>559</v>
      </c>
      <c r="J60" s="271">
        <f t="shared" si="2"/>
        <v>203</v>
      </c>
      <c r="K60" s="271">
        <f t="shared" si="2"/>
        <v>356</v>
      </c>
    </row>
    <row r="61" spans="1:11" ht="16.5" customHeight="1">
      <c r="A61" s="734" t="s">
        <v>430</v>
      </c>
      <c r="B61" s="728"/>
      <c r="C61" s="271">
        <v>6172</v>
      </c>
      <c r="D61" s="271">
        <v>3363</v>
      </c>
      <c r="E61" s="271">
        <v>2809</v>
      </c>
      <c r="F61" s="271">
        <v>5193</v>
      </c>
      <c r="G61" s="271">
        <v>3062</v>
      </c>
      <c r="H61" s="271">
        <v>2131</v>
      </c>
      <c r="I61" s="271">
        <f t="shared" si="1"/>
        <v>979</v>
      </c>
      <c r="J61" s="271">
        <f t="shared" si="2"/>
        <v>301</v>
      </c>
      <c r="K61" s="271">
        <f t="shared" si="2"/>
        <v>678</v>
      </c>
    </row>
    <row r="62" spans="1:11" ht="16.5" customHeight="1">
      <c r="A62" s="734"/>
      <c r="B62" s="728"/>
      <c r="C62" s="271"/>
      <c r="D62" s="271"/>
      <c r="E62" s="271"/>
      <c r="F62" s="271"/>
      <c r="G62" s="271"/>
      <c r="H62" s="271"/>
      <c r="I62" s="271"/>
      <c r="J62" s="271"/>
      <c r="K62" s="271"/>
    </row>
    <row r="63" spans="1:11" ht="15" customHeight="1">
      <c r="A63" s="734" t="s">
        <v>429</v>
      </c>
      <c r="B63" s="728"/>
      <c r="C63" s="271">
        <v>598</v>
      </c>
      <c r="D63" s="271">
        <v>315</v>
      </c>
      <c r="E63" s="271">
        <v>283</v>
      </c>
      <c r="F63" s="271">
        <v>413</v>
      </c>
      <c r="G63" s="271">
        <v>246</v>
      </c>
      <c r="H63" s="271">
        <v>167</v>
      </c>
      <c r="I63" s="271">
        <f t="shared" si="1"/>
        <v>185</v>
      </c>
      <c r="J63" s="271">
        <f t="shared" si="2"/>
        <v>69</v>
      </c>
      <c r="K63" s="271">
        <f t="shared" si="2"/>
        <v>116</v>
      </c>
    </row>
    <row r="64" spans="1:11" ht="16.5" customHeight="1">
      <c r="A64" s="734" t="s">
        <v>428</v>
      </c>
      <c r="B64" s="728"/>
      <c r="C64" s="271">
        <v>1027</v>
      </c>
      <c r="D64" s="271">
        <v>552</v>
      </c>
      <c r="E64" s="271">
        <v>475</v>
      </c>
      <c r="F64" s="271">
        <v>798</v>
      </c>
      <c r="G64" s="271">
        <v>437</v>
      </c>
      <c r="H64" s="271">
        <v>361</v>
      </c>
      <c r="I64" s="271">
        <f t="shared" si="1"/>
        <v>229</v>
      </c>
      <c r="J64" s="271">
        <f t="shared" si="2"/>
        <v>115</v>
      </c>
      <c r="K64" s="271">
        <f t="shared" si="2"/>
        <v>114</v>
      </c>
    </row>
    <row r="65" spans="1:11" ht="16.5" customHeight="1">
      <c r="A65" s="734" t="s">
        <v>427</v>
      </c>
      <c r="B65" s="728"/>
      <c r="C65" s="271">
        <v>1382</v>
      </c>
      <c r="D65" s="271">
        <v>712</v>
      </c>
      <c r="E65" s="271">
        <v>670</v>
      </c>
      <c r="F65" s="271">
        <v>1055</v>
      </c>
      <c r="G65" s="271">
        <v>584</v>
      </c>
      <c r="H65" s="271">
        <v>471</v>
      </c>
      <c r="I65" s="271">
        <f t="shared" si="1"/>
        <v>327</v>
      </c>
      <c r="J65" s="271">
        <f t="shared" si="2"/>
        <v>128</v>
      </c>
      <c r="K65" s="271">
        <f t="shared" si="2"/>
        <v>199</v>
      </c>
    </row>
    <row r="66" spans="1:11" ht="16.5" customHeight="1">
      <c r="A66" s="734" t="s">
        <v>426</v>
      </c>
      <c r="B66" s="728"/>
      <c r="C66" s="271">
        <v>963</v>
      </c>
      <c r="D66" s="271">
        <v>465</v>
      </c>
      <c r="E66" s="271">
        <v>498</v>
      </c>
      <c r="F66" s="271">
        <v>730</v>
      </c>
      <c r="G66" s="271">
        <v>414</v>
      </c>
      <c r="H66" s="271">
        <v>316</v>
      </c>
      <c r="I66" s="271">
        <f t="shared" si="1"/>
        <v>233</v>
      </c>
      <c r="J66" s="271">
        <f t="shared" si="2"/>
        <v>51</v>
      </c>
      <c r="K66" s="271">
        <f t="shared" si="2"/>
        <v>182</v>
      </c>
    </row>
    <row r="67" spans="1:11" ht="16.5" customHeight="1">
      <c r="A67" s="734" t="s">
        <v>425</v>
      </c>
      <c r="B67" s="728"/>
      <c r="C67" s="271">
        <v>948</v>
      </c>
      <c r="D67" s="271">
        <v>473</v>
      </c>
      <c r="E67" s="271">
        <v>475</v>
      </c>
      <c r="F67" s="271">
        <v>894</v>
      </c>
      <c r="G67" s="271">
        <v>472</v>
      </c>
      <c r="H67" s="271">
        <v>422</v>
      </c>
      <c r="I67" s="271">
        <f t="shared" si="1"/>
        <v>54</v>
      </c>
      <c r="J67" s="271">
        <f t="shared" si="2"/>
        <v>1</v>
      </c>
      <c r="K67" s="271">
        <f t="shared" si="2"/>
        <v>53</v>
      </c>
    </row>
    <row r="68" spans="1:11" ht="16.5" customHeight="1">
      <c r="A68" s="734"/>
      <c r="B68" s="728"/>
      <c r="C68" s="271"/>
      <c r="D68" s="271"/>
      <c r="E68" s="271"/>
      <c r="F68" s="271"/>
      <c r="G68" s="271"/>
      <c r="H68" s="271"/>
      <c r="I68" s="271"/>
      <c r="J68" s="271"/>
      <c r="K68" s="271"/>
    </row>
    <row r="69" spans="1:11" ht="15" customHeight="1">
      <c r="A69" s="734" t="s">
        <v>424</v>
      </c>
      <c r="B69" s="728"/>
      <c r="C69" s="271">
        <v>1700</v>
      </c>
      <c r="D69" s="271">
        <v>819</v>
      </c>
      <c r="E69" s="271">
        <v>881</v>
      </c>
      <c r="F69" s="271">
        <v>1367</v>
      </c>
      <c r="G69" s="271">
        <v>680</v>
      </c>
      <c r="H69" s="271">
        <v>687</v>
      </c>
      <c r="I69" s="271">
        <f t="shared" si="1"/>
        <v>333</v>
      </c>
      <c r="J69" s="271">
        <f t="shared" si="2"/>
        <v>139</v>
      </c>
      <c r="K69" s="271">
        <f t="shared" si="2"/>
        <v>194</v>
      </c>
    </row>
    <row r="70" spans="1:11" ht="16.5" customHeight="1">
      <c r="A70" s="734" t="s">
        <v>423</v>
      </c>
      <c r="B70" s="728"/>
      <c r="C70" s="271">
        <v>2047</v>
      </c>
      <c r="D70" s="271">
        <v>1023</v>
      </c>
      <c r="E70" s="271">
        <v>1024</v>
      </c>
      <c r="F70" s="271">
        <v>2022</v>
      </c>
      <c r="G70" s="271">
        <v>975</v>
      </c>
      <c r="H70" s="271">
        <v>1047</v>
      </c>
      <c r="I70" s="271">
        <f t="shared" si="1"/>
        <v>25</v>
      </c>
      <c r="J70" s="271">
        <f t="shared" si="2"/>
        <v>48</v>
      </c>
      <c r="K70" s="271">
        <f t="shared" si="2"/>
        <v>-23</v>
      </c>
    </row>
    <row r="71" spans="1:11" ht="16.5" customHeight="1">
      <c r="A71" s="711"/>
      <c r="B71" s="736"/>
      <c r="C71" s="711"/>
      <c r="D71" s="710"/>
      <c r="E71" s="710"/>
      <c r="F71" s="711"/>
      <c r="G71" s="711"/>
      <c r="H71" s="711"/>
      <c r="I71" s="711"/>
      <c r="J71" s="711"/>
      <c r="K71" s="711"/>
    </row>
    <row r="72" spans="1:11" s="696" customFormat="1" ht="15.6" customHeight="1">
      <c r="A72" s="438" t="s">
        <v>422</v>
      </c>
      <c r="B72" s="439"/>
      <c r="C72" s="440"/>
      <c r="D72" s="440"/>
      <c r="E72" s="440"/>
      <c r="F72" s="440"/>
      <c r="G72" s="440"/>
      <c r="H72" s="440"/>
      <c r="I72" s="440"/>
      <c r="J72" s="440"/>
      <c r="K72" s="440"/>
    </row>
    <row r="73" spans="1:11">
      <c r="A73" s="361"/>
    </row>
    <row r="74" spans="1:11">
      <c r="A74" s="361"/>
    </row>
  </sheetData>
  <mergeCells count="5">
    <mergeCell ref="E2:I2"/>
    <mergeCell ref="A6:A7"/>
    <mergeCell ref="C6:E6"/>
    <mergeCell ref="F6:H6"/>
    <mergeCell ref="I6:K6"/>
  </mergeCells>
  <phoneticPr fontId="1"/>
  <hyperlinks>
    <hyperlink ref="A72" r:id="rId1" xr:uid="{FB06FA6D-4A1C-4D73-8839-2D526EAC1C62}"/>
  </hyperlinks>
  <printOptions gridLinesSet="0"/>
  <pageMargins left="0.59055118110236227" right="0.59055118110236227" top="0.59055118110236227" bottom="0.19685039370078741" header="0.39370078740157483" footer="0"/>
  <pageSetup paperSize="9" scale="68" orientation="portrait" r:id="rId2"/>
  <headerFooter scaleWithDoc="0">
    <oddHeader>&amp;L&amp;"ＭＳ ゴシック,標準"&amp;8&amp;P      第 ３ 章  人    口</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70"/>
  <sheetViews>
    <sheetView showGridLines="0" view="pageBreakPreview" zoomScale="75" zoomScaleNormal="75" zoomScaleSheetLayoutView="75" workbookViewId="0"/>
  </sheetViews>
  <sheetFormatPr defaultColWidth="9" defaultRowHeight="13.2"/>
  <cols>
    <col min="1" max="1" width="20.6640625" style="59" customWidth="1"/>
    <col min="2" max="2" width="0.44140625" style="59" customWidth="1"/>
    <col min="3" max="8" width="18.44140625" style="59" customWidth="1"/>
    <col min="9" max="16384" width="9" style="59"/>
  </cols>
  <sheetData>
    <row r="1" spans="1:8" ht="21.75" customHeight="1">
      <c r="A1" s="349"/>
      <c r="B1" s="349"/>
      <c r="C1" s="349"/>
      <c r="D1" s="349"/>
      <c r="E1" s="349"/>
      <c r="F1" s="349"/>
      <c r="G1" s="349"/>
      <c r="H1" s="349"/>
    </row>
    <row r="2" spans="1:8" ht="21.75" customHeight="1">
      <c r="A2" s="441" t="s">
        <v>607</v>
      </c>
      <c r="B2" s="442"/>
      <c r="C2" s="1465" t="s">
        <v>482</v>
      </c>
      <c r="D2" s="1465"/>
      <c r="E2" s="1465"/>
      <c r="F2" s="1465"/>
      <c r="G2" s="1465"/>
      <c r="H2" s="1465"/>
    </row>
    <row r="3" spans="1:8" ht="24" customHeight="1">
      <c r="A3" s="349"/>
      <c r="B3" s="349"/>
      <c r="C3" s="349"/>
      <c r="D3" s="349"/>
      <c r="E3" s="349"/>
      <c r="F3" s="349"/>
      <c r="G3" s="349"/>
      <c r="H3" s="349"/>
    </row>
    <row r="4" spans="1:8" s="65" customFormat="1" ht="15" customHeight="1" thickBot="1">
      <c r="A4" s="443"/>
      <c r="B4" s="444"/>
      <c r="C4" s="444"/>
      <c r="D4" s="444"/>
      <c r="E4" s="444"/>
      <c r="F4" s="444"/>
      <c r="G4" s="444"/>
      <c r="H4" s="445" t="s">
        <v>481</v>
      </c>
    </row>
    <row r="5" spans="1:8" ht="32.25" customHeight="1">
      <c r="A5" s="1458" t="s">
        <v>473</v>
      </c>
      <c r="B5" s="1459"/>
      <c r="C5" s="1462" t="s">
        <v>140</v>
      </c>
      <c r="D5" s="1463"/>
      <c r="E5" s="1464"/>
      <c r="F5" s="1462" t="s">
        <v>480</v>
      </c>
      <c r="G5" s="1463"/>
      <c r="H5" s="1463"/>
    </row>
    <row r="6" spans="1:8" ht="32.25" customHeight="1">
      <c r="A6" s="1460"/>
      <c r="B6" s="1461"/>
      <c r="C6" s="446" t="s">
        <v>479</v>
      </c>
      <c r="D6" s="447" t="s">
        <v>356</v>
      </c>
      <c r="E6" s="448" t="s">
        <v>355</v>
      </c>
      <c r="F6" s="449" t="s">
        <v>479</v>
      </c>
      <c r="G6" s="450" t="s">
        <v>478</v>
      </c>
      <c r="H6" s="451" t="s">
        <v>477</v>
      </c>
    </row>
    <row r="7" spans="1:8" s="64" customFormat="1" ht="15.75" customHeight="1">
      <c r="A7" s="452"/>
      <c r="B7" s="453"/>
      <c r="C7" s="452" t="s">
        <v>152</v>
      </c>
      <c r="D7" s="452"/>
      <c r="E7" s="452"/>
      <c r="F7" s="452" t="s">
        <v>44</v>
      </c>
      <c r="G7" s="452"/>
      <c r="H7" s="452"/>
    </row>
    <row r="8" spans="1:8" s="64" customFormat="1" ht="15.75" customHeight="1">
      <c r="A8" s="454" t="s">
        <v>704</v>
      </c>
      <c r="B8" s="453"/>
      <c r="C8" s="452">
        <v>128057352</v>
      </c>
      <c r="D8" s="452">
        <v>62327737</v>
      </c>
      <c r="E8" s="452">
        <v>65729615</v>
      </c>
      <c r="F8" s="452">
        <v>51950504</v>
      </c>
      <c r="G8" s="452">
        <v>51842307</v>
      </c>
      <c r="H8" s="452">
        <v>108197</v>
      </c>
    </row>
    <row r="9" spans="1:8" s="64" customFormat="1" ht="15.75" customHeight="1">
      <c r="A9" s="454" t="s">
        <v>705</v>
      </c>
      <c r="B9" s="453"/>
      <c r="C9" s="452">
        <v>127094745</v>
      </c>
      <c r="D9" s="452">
        <v>61841738</v>
      </c>
      <c r="E9" s="452">
        <v>65253007</v>
      </c>
      <c r="F9" s="452">
        <v>53448685</v>
      </c>
      <c r="G9" s="452">
        <v>53331797</v>
      </c>
      <c r="H9" s="452">
        <v>116888</v>
      </c>
    </row>
    <row r="10" spans="1:8" ht="14.25" customHeight="1">
      <c r="A10" s="455"/>
      <c r="B10" s="456"/>
      <c r="C10" s="457"/>
      <c r="D10" s="457"/>
      <c r="E10" s="457"/>
      <c r="F10" s="457"/>
      <c r="G10" s="457"/>
      <c r="H10" s="386"/>
    </row>
    <row r="11" spans="1:8" s="63" customFormat="1" ht="17.25" customHeight="1">
      <c r="A11" s="458" t="s">
        <v>196</v>
      </c>
      <c r="B11" s="459"/>
      <c r="C11" s="460">
        <v>126146099</v>
      </c>
      <c r="D11" s="460">
        <v>61349581</v>
      </c>
      <c r="E11" s="460">
        <v>64796518</v>
      </c>
      <c r="F11" s="460">
        <v>55830154</v>
      </c>
      <c r="G11" s="460">
        <v>55704949</v>
      </c>
      <c r="H11" s="461">
        <v>125205</v>
      </c>
    </row>
    <row r="12" spans="1:8" ht="14.25" customHeight="1">
      <c r="A12" s="462"/>
      <c r="B12" s="463"/>
      <c r="C12" s="457"/>
      <c r="D12" s="457"/>
      <c r="E12" s="457"/>
      <c r="F12" s="457"/>
      <c r="G12" s="457"/>
      <c r="H12" s="386"/>
    </row>
    <row r="13" spans="1:8" ht="17.25" customHeight="1">
      <c r="A13" s="462" t="s">
        <v>468</v>
      </c>
      <c r="B13" s="463"/>
      <c r="C13" s="457">
        <v>5224614</v>
      </c>
      <c r="D13" s="457">
        <v>2465088</v>
      </c>
      <c r="E13" s="457">
        <v>2759526</v>
      </c>
      <c r="F13" s="457">
        <v>2476846</v>
      </c>
      <c r="G13" s="457">
        <v>2469063</v>
      </c>
      <c r="H13" s="386">
        <v>7783</v>
      </c>
    </row>
    <row r="14" spans="1:8" ht="17.25" customHeight="1">
      <c r="A14" s="462" t="s">
        <v>467</v>
      </c>
      <c r="B14" s="463"/>
      <c r="C14" s="457">
        <v>1237984</v>
      </c>
      <c r="D14" s="457">
        <v>583402</v>
      </c>
      <c r="E14" s="457">
        <v>654582</v>
      </c>
      <c r="F14" s="457">
        <v>511526</v>
      </c>
      <c r="G14" s="457">
        <v>509649</v>
      </c>
      <c r="H14" s="386">
        <v>1877</v>
      </c>
    </row>
    <row r="15" spans="1:8" ht="17.25" customHeight="1">
      <c r="A15" s="462" t="s">
        <v>466</v>
      </c>
      <c r="B15" s="463"/>
      <c r="C15" s="457">
        <v>1210534</v>
      </c>
      <c r="D15" s="457">
        <v>582952</v>
      </c>
      <c r="E15" s="457">
        <v>627582</v>
      </c>
      <c r="F15" s="457">
        <v>492436</v>
      </c>
      <c r="G15" s="457">
        <v>490828</v>
      </c>
      <c r="H15" s="386">
        <v>1608</v>
      </c>
    </row>
    <row r="16" spans="1:8" ht="17.25" customHeight="1">
      <c r="A16" s="462" t="s">
        <v>465</v>
      </c>
      <c r="B16" s="463"/>
      <c r="C16" s="457">
        <v>2301996</v>
      </c>
      <c r="D16" s="457">
        <v>1122598</v>
      </c>
      <c r="E16" s="457">
        <v>1179398</v>
      </c>
      <c r="F16" s="457">
        <v>982523</v>
      </c>
      <c r="G16" s="457">
        <v>980549</v>
      </c>
      <c r="H16" s="386">
        <v>1974</v>
      </c>
    </row>
    <row r="17" spans="1:8" ht="17.25" customHeight="1">
      <c r="A17" s="462" t="s">
        <v>464</v>
      </c>
      <c r="B17" s="463"/>
      <c r="C17" s="457">
        <v>959502</v>
      </c>
      <c r="D17" s="457">
        <v>452439</v>
      </c>
      <c r="E17" s="457">
        <v>507063</v>
      </c>
      <c r="F17" s="457">
        <v>385187</v>
      </c>
      <c r="G17" s="457">
        <v>383531</v>
      </c>
      <c r="H17" s="386">
        <v>1656</v>
      </c>
    </row>
    <row r="18" spans="1:8" ht="14.25" customHeight="1">
      <c r="A18" s="462"/>
      <c r="B18" s="463"/>
      <c r="C18" s="457"/>
      <c r="D18" s="457"/>
      <c r="E18" s="457"/>
      <c r="F18" s="457"/>
      <c r="G18" s="457"/>
      <c r="H18" s="386"/>
    </row>
    <row r="19" spans="1:8" ht="17.25" customHeight="1">
      <c r="A19" s="462" t="s">
        <v>463</v>
      </c>
      <c r="B19" s="463"/>
      <c r="C19" s="457">
        <v>1068027</v>
      </c>
      <c r="D19" s="457">
        <v>516438</v>
      </c>
      <c r="E19" s="457">
        <v>551589</v>
      </c>
      <c r="F19" s="457">
        <v>398015</v>
      </c>
      <c r="G19" s="457">
        <v>396792</v>
      </c>
      <c r="H19" s="386">
        <v>1223</v>
      </c>
    </row>
    <row r="20" spans="1:8" ht="17.25" customHeight="1">
      <c r="A20" s="462" t="s">
        <v>462</v>
      </c>
      <c r="B20" s="463"/>
      <c r="C20" s="457">
        <v>1833152</v>
      </c>
      <c r="D20" s="457">
        <v>903864</v>
      </c>
      <c r="E20" s="457">
        <v>929288</v>
      </c>
      <c r="F20" s="457">
        <v>742911</v>
      </c>
      <c r="G20" s="457">
        <v>740089</v>
      </c>
      <c r="H20" s="386">
        <v>2822</v>
      </c>
    </row>
    <row r="21" spans="1:8" ht="17.25" customHeight="1">
      <c r="A21" s="462" t="s">
        <v>461</v>
      </c>
      <c r="B21" s="463"/>
      <c r="C21" s="457">
        <v>2867009</v>
      </c>
      <c r="D21" s="457">
        <v>1430976</v>
      </c>
      <c r="E21" s="457">
        <v>1436033</v>
      </c>
      <c r="F21" s="457">
        <v>1184133</v>
      </c>
      <c r="G21" s="457">
        <v>1181598</v>
      </c>
      <c r="H21" s="386">
        <v>2535</v>
      </c>
    </row>
    <row r="22" spans="1:8" ht="17.25" customHeight="1">
      <c r="A22" s="462" t="s">
        <v>460</v>
      </c>
      <c r="B22" s="463"/>
      <c r="C22" s="457">
        <v>1933146</v>
      </c>
      <c r="D22" s="457">
        <v>964930</v>
      </c>
      <c r="E22" s="457">
        <v>968216</v>
      </c>
      <c r="F22" s="457">
        <v>796923</v>
      </c>
      <c r="G22" s="457">
        <v>795449</v>
      </c>
      <c r="H22" s="386">
        <v>1474</v>
      </c>
    </row>
    <row r="23" spans="1:8" ht="17.25" customHeight="1">
      <c r="A23" s="462" t="s">
        <v>459</v>
      </c>
      <c r="B23" s="463"/>
      <c r="C23" s="457">
        <v>1939110</v>
      </c>
      <c r="D23" s="457">
        <v>959411</v>
      </c>
      <c r="E23" s="457">
        <v>979699</v>
      </c>
      <c r="F23" s="457">
        <v>805252</v>
      </c>
      <c r="G23" s="457">
        <v>803215</v>
      </c>
      <c r="H23" s="386">
        <v>2037</v>
      </c>
    </row>
    <row r="24" spans="1:8" ht="14.25" customHeight="1">
      <c r="A24" s="462"/>
      <c r="B24" s="463"/>
      <c r="C24" s="457"/>
      <c r="D24" s="457"/>
      <c r="E24" s="457"/>
      <c r="F24" s="457"/>
      <c r="G24" s="457"/>
      <c r="H24" s="386"/>
    </row>
    <row r="25" spans="1:8" ht="17.25" customHeight="1">
      <c r="A25" s="462" t="s">
        <v>458</v>
      </c>
      <c r="B25" s="463"/>
      <c r="C25" s="457">
        <v>7344765</v>
      </c>
      <c r="D25" s="457">
        <v>3652169</v>
      </c>
      <c r="E25" s="457">
        <v>3692596</v>
      </c>
      <c r="F25" s="457">
        <v>3162743</v>
      </c>
      <c r="G25" s="457">
        <v>3157627</v>
      </c>
      <c r="H25" s="386">
        <v>5116</v>
      </c>
    </row>
    <row r="26" spans="1:8" ht="17.25" customHeight="1">
      <c r="A26" s="462" t="s">
        <v>457</v>
      </c>
      <c r="B26" s="463"/>
      <c r="C26" s="457">
        <v>6284480</v>
      </c>
      <c r="D26" s="457">
        <v>3117987</v>
      </c>
      <c r="E26" s="457">
        <v>3166493</v>
      </c>
      <c r="F26" s="457">
        <v>2773840</v>
      </c>
      <c r="G26" s="457">
        <v>2767661</v>
      </c>
      <c r="H26" s="386">
        <v>6179</v>
      </c>
    </row>
    <row r="27" spans="1:8" ht="17.25" customHeight="1">
      <c r="A27" s="462" t="s">
        <v>456</v>
      </c>
      <c r="B27" s="463"/>
      <c r="C27" s="457">
        <v>14047594</v>
      </c>
      <c r="D27" s="457">
        <v>6898388</v>
      </c>
      <c r="E27" s="457">
        <v>7149206</v>
      </c>
      <c r="F27" s="457">
        <v>7227180</v>
      </c>
      <c r="G27" s="457">
        <v>7216650</v>
      </c>
      <c r="H27" s="386">
        <v>10530</v>
      </c>
    </row>
    <row r="28" spans="1:8" ht="17.25" customHeight="1">
      <c r="A28" s="462" t="s">
        <v>455</v>
      </c>
      <c r="B28" s="463"/>
      <c r="C28" s="457">
        <v>9237337</v>
      </c>
      <c r="D28" s="457">
        <v>4588268</v>
      </c>
      <c r="E28" s="457">
        <v>4649069</v>
      </c>
      <c r="F28" s="457">
        <v>4223706</v>
      </c>
      <c r="G28" s="457">
        <v>4210122</v>
      </c>
      <c r="H28" s="386">
        <v>13584</v>
      </c>
    </row>
    <row r="29" spans="1:8" ht="17.25" customHeight="1">
      <c r="A29" s="462" t="s">
        <v>454</v>
      </c>
      <c r="B29" s="463"/>
      <c r="C29" s="457">
        <v>2201272</v>
      </c>
      <c r="D29" s="457">
        <v>1068670</v>
      </c>
      <c r="E29" s="457">
        <v>1132602</v>
      </c>
      <c r="F29" s="457">
        <v>864750</v>
      </c>
      <c r="G29" s="457">
        <v>862796</v>
      </c>
      <c r="H29" s="386">
        <v>1954</v>
      </c>
    </row>
    <row r="30" spans="1:8" ht="14.25" customHeight="1">
      <c r="A30" s="462"/>
      <c r="B30" s="463"/>
      <c r="C30" s="457"/>
      <c r="D30" s="457"/>
      <c r="E30" s="457"/>
      <c r="F30" s="457"/>
      <c r="G30" s="457"/>
      <c r="H30" s="386"/>
    </row>
    <row r="31" spans="1:8" ht="17.25" customHeight="1">
      <c r="A31" s="462" t="s">
        <v>453</v>
      </c>
      <c r="B31" s="463"/>
      <c r="C31" s="457">
        <v>1034814</v>
      </c>
      <c r="D31" s="457">
        <v>502637</v>
      </c>
      <c r="E31" s="457">
        <v>532177</v>
      </c>
      <c r="F31" s="457">
        <v>403989</v>
      </c>
      <c r="G31" s="457">
        <v>403007</v>
      </c>
      <c r="H31" s="386">
        <v>982</v>
      </c>
    </row>
    <row r="32" spans="1:8" ht="17.25" customHeight="1">
      <c r="A32" s="462" t="s">
        <v>452</v>
      </c>
      <c r="B32" s="463"/>
      <c r="C32" s="457">
        <v>1132526</v>
      </c>
      <c r="D32" s="457">
        <v>549771</v>
      </c>
      <c r="E32" s="457">
        <v>582755</v>
      </c>
      <c r="F32" s="457">
        <v>469910</v>
      </c>
      <c r="G32" s="457">
        <v>468835</v>
      </c>
      <c r="H32" s="386">
        <v>1075</v>
      </c>
    </row>
    <row r="33" spans="1:8" ht="17.25" customHeight="1">
      <c r="A33" s="462" t="s">
        <v>451</v>
      </c>
      <c r="B33" s="463"/>
      <c r="C33" s="457">
        <v>766863</v>
      </c>
      <c r="D33" s="457">
        <v>373973</v>
      </c>
      <c r="E33" s="457">
        <v>392890</v>
      </c>
      <c r="F33" s="457">
        <v>291662</v>
      </c>
      <c r="G33" s="457">
        <v>290692</v>
      </c>
      <c r="H33" s="386">
        <v>970</v>
      </c>
    </row>
    <row r="34" spans="1:8" ht="17.25" customHeight="1">
      <c r="A34" s="462" t="s">
        <v>450</v>
      </c>
      <c r="B34" s="463"/>
      <c r="C34" s="457">
        <v>809974</v>
      </c>
      <c r="D34" s="457">
        <v>397309</v>
      </c>
      <c r="E34" s="457">
        <v>412665</v>
      </c>
      <c r="F34" s="457">
        <v>338853</v>
      </c>
      <c r="G34" s="457">
        <v>338057</v>
      </c>
      <c r="H34" s="386">
        <v>796</v>
      </c>
    </row>
    <row r="35" spans="1:8" ht="17.25" customHeight="1">
      <c r="A35" s="462" t="s">
        <v>449</v>
      </c>
      <c r="B35" s="463"/>
      <c r="C35" s="457">
        <v>2048011</v>
      </c>
      <c r="D35" s="457">
        <v>1000389</v>
      </c>
      <c r="E35" s="457">
        <v>1047622</v>
      </c>
      <c r="F35" s="457">
        <v>832097</v>
      </c>
      <c r="G35" s="457">
        <v>829979</v>
      </c>
      <c r="H35" s="386">
        <v>2118</v>
      </c>
    </row>
    <row r="36" spans="1:8" ht="14.25" customHeight="1">
      <c r="A36" s="462"/>
      <c r="B36" s="463"/>
      <c r="C36" s="457"/>
      <c r="D36" s="457"/>
      <c r="E36" s="457"/>
      <c r="F36" s="457"/>
      <c r="G36" s="457"/>
      <c r="H36" s="386"/>
    </row>
    <row r="37" spans="1:8" ht="17.25" customHeight="1">
      <c r="A37" s="462" t="s">
        <v>448</v>
      </c>
      <c r="B37" s="463"/>
      <c r="C37" s="457">
        <v>1978742</v>
      </c>
      <c r="D37" s="457">
        <v>960436</v>
      </c>
      <c r="E37" s="457">
        <v>1018306</v>
      </c>
      <c r="F37" s="457">
        <v>780730</v>
      </c>
      <c r="G37" s="457">
        <v>779029</v>
      </c>
      <c r="H37" s="386">
        <v>1701</v>
      </c>
    </row>
    <row r="38" spans="1:8" ht="17.25" customHeight="1">
      <c r="A38" s="462" t="s">
        <v>447</v>
      </c>
      <c r="B38" s="463"/>
      <c r="C38" s="457">
        <v>3633202</v>
      </c>
      <c r="D38" s="457">
        <v>1791118</v>
      </c>
      <c r="E38" s="457">
        <v>1842084</v>
      </c>
      <c r="F38" s="457">
        <v>1483472</v>
      </c>
      <c r="G38" s="457">
        <v>1480969</v>
      </c>
      <c r="H38" s="386">
        <v>2503</v>
      </c>
    </row>
    <row r="39" spans="1:8" ht="17.25" customHeight="1">
      <c r="A39" s="462" t="s">
        <v>446</v>
      </c>
      <c r="B39" s="463"/>
      <c r="C39" s="457">
        <v>7542415</v>
      </c>
      <c r="D39" s="457">
        <v>3761502</v>
      </c>
      <c r="E39" s="457">
        <v>3780913</v>
      </c>
      <c r="F39" s="457">
        <v>3238301</v>
      </c>
      <c r="G39" s="457">
        <v>3233126</v>
      </c>
      <c r="H39" s="386">
        <v>5175</v>
      </c>
    </row>
    <row r="40" spans="1:8" ht="17.25" customHeight="1">
      <c r="A40" s="462" t="s">
        <v>445</v>
      </c>
      <c r="B40" s="463"/>
      <c r="C40" s="457">
        <v>1770254</v>
      </c>
      <c r="D40" s="457">
        <v>864475</v>
      </c>
      <c r="E40" s="457">
        <v>905779</v>
      </c>
      <c r="F40" s="457">
        <v>742598</v>
      </c>
      <c r="G40" s="457">
        <v>741183</v>
      </c>
      <c r="H40" s="386">
        <v>1415</v>
      </c>
    </row>
    <row r="41" spans="1:8" ht="17.25" customHeight="1">
      <c r="A41" s="462" t="s">
        <v>444</v>
      </c>
      <c r="B41" s="463"/>
      <c r="C41" s="457">
        <v>1413610</v>
      </c>
      <c r="D41" s="457">
        <v>697429</v>
      </c>
      <c r="E41" s="457">
        <v>716181</v>
      </c>
      <c r="F41" s="457">
        <v>571374</v>
      </c>
      <c r="G41" s="457">
        <v>570529</v>
      </c>
      <c r="H41" s="386">
        <v>845</v>
      </c>
    </row>
    <row r="42" spans="1:8" ht="14.25" customHeight="1">
      <c r="A42" s="462"/>
      <c r="B42" s="463"/>
      <c r="C42" s="457"/>
      <c r="D42" s="457"/>
      <c r="E42" s="457"/>
      <c r="F42" s="457"/>
      <c r="G42" s="457"/>
      <c r="H42" s="386"/>
    </row>
    <row r="43" spans="1:8" ht="17.25" customHeight="1">
      <c r="A43" s="462" t="s">
        <v>443</v>
      </c>
      <c r="B43" s="463"/>
      <c r="C43" s="457">
        <v>2578087</v>
      </c>
      <c r="D43" s="457">
        <v>1231468</v>
      </c>
      <c r="E43" s="457">
        <v>1346619</v>
      </c>
      <c r="F43" s="457">
        <v>1190527</v>
      </c>
      <c r="G43" s="457">
        <v>1188903</v>
      </c>
      <c r="H43" s="386">
        <v>1624</v>
      </c>
    </row>
    <row r="44" spans="1:8" s="63" customFormat="1" ht="17.25" customHeight="1">
      <c r="A44" s="464" t="s">
        <v>45</v>
      </c>
      <c r="B44" s="459"/>
      <c r="C44" s="460">
        <v>8837685</v>
      </c>
      <c r="D44" s="460">
        <v>4235956</v>
      </c>
      <c r="E44" s="460">
        <v>4601729</v>
      </c>
      <c r="F44" s="460">
        <v>4135879</v>
      </c>
      <c r="G44" s="460">
        <v>4126995</v>
      </c>
      <c r="H44" s="461">
        <v>8884</v>
      </c>
    </row>
    <row r="45" spans="1:8" ht="17.25" customHeight="1">
      <c r="A45" s="462" t="s">
        <v>442</v>
      </c>
      <c r="B45" s="463"/>
      <c r="C45" s="457">
        <v>5465002</v>
      </c>
      <c r="D45" s="457">
        <v>2599756</v>
      </c>
      <c r="E45" s="457">
        <v>2865246</v>
      </c>
      <c r="F45" s="457">
        <v>2402484</v>
      </c>
      <c r="G45" s="457">
        <v>2399358</v>
      </c>
      <c r="H45" s="386">
        <v>3126</v>
      </c>
    </row>
    <row r="46" spans="1:8" ht="17.25" customHeight="1">
      <c r="A46" s="462" t="s">
        <v>441</v>
      </c>
      <c r="B46" s="463"/>
      <c r="C46" s="457">
        <v>1324473</v>
      </c>
      <c r="D46" s="457">
        <v>623926</v>
      </c>
      <c r="E46" s="457">
        <v>700547</v>
      </c>
      <c r="F46" s="457">
        <v>544981</v>
      </c>
      <c r="G46" s="457">
        <v>543908</v>
      </c>
      <c r="H46" s="386">
        <v>1073</v>
      </c>
    </row>
    <row r="47" spans="1:8" ht="17.25" customHeight="1">
      <c r="A47" s="462" t="s">
        <v>440</v>
      </c>
      <c r="B47" s="463"/>
      <c r="C47" s="457">
        <v>922584</v>
      </c>
      <c r="D47" s="457">
        <v>435051</v>
      </c>
      <c r="E47" s="457">
        <v>487533</v>
      </c>
      <c r="F47" s="457">
        <v>394483</v>
      </c>
      <c r="G47" s="457">
        <v>393489</v>
      </c>
      <c r="H47" s="386">
        <v>994</v>
      </c>
    </row>
    <row r="48" spans="1:8" ht="14.25" customHeight="1">
      <c r="A48" s="462"/>
      <c r="B48" s="463"/>
      <c r="C48" s="457"/>
      <c r="D48" s="457"/>
      <c r="E48" s="457"/>
      <c r="F48" s="457"/>
      <c r="G48" s="457"/>
      <c r="H48" s="386"/>
    </row>
    <row r="49" spans="1:8" ht="17.25" customHeight="1">
      <c r="A49" s="462" t="s">
        <v>439</v>
      </c>
      <c r="B49" s="463"/>
      <c r="C49" s="457">
        <v>553407</v>
      </c>
      <c r="D49" s="457">
        <v>264432</v>
      </c>
      <c r="E49" s="457">
        <v>288975</v>
      </c>
      <c r="F49" s="457">
        <v>219742</v>
      </c>
      <c r="G49" s="457">
        <v>219069</v>
      </c>
      <c r="H49" s="386">
        <v>673</v>
      </c>
    </row>
    <row r="50" spans="1:8" ht="17.25" customHeight="1">
      <c r="A50" s="462" t="s">
        <v>438</v>
      </c>
      <c r="B50" s="463"/>
      <c r="C50" s="457">
        <v>671126</v>
      </c>
      <c r="D50" s="457">
        <v>324291</v>
      </c>
      <c r="E50" s="457">
        <v>346835</v>
      </c>
      <c r="F50" s="457">
        <v>269892</v>
      </c>
      <c r="G50" s="457">
        <v>268462</v>
      </c>
      <c r="H50" s="386">
        <v>1430</v>
      </c>
    </row>
    <row r="51" spans="1:8" ht="17.25" customHeight="1">
      <c r="A51" s="462" t="s">
        <v>437</v>
      </c>
      <c r="B51" s="463"/>
      <c r="C51" s="457">
        <v>1888432</v>
      </c>
      <c r="D51" s="457">
        <v>908045</v>
      </c>
      <c r="E51" s="457">
        <v>980387</v>
      </c>
      <c r="F51" s="457">
        <v>801409</v>
      </c>
      <c r="G51" s="457">
        <v>799611</v>
      </c>
      <c r="H51" s="386">
        <v>1798</v>
      </c>
    </row>
    <row r="52" spans="1:8" ht="17.25" customHeight="1">
      <c r="A52" s="462" t="s">
        <v>436</v>
      </c>
      <c r="B52" s="463"/>
      <c r="C52" s="457">
        <v>2799702</v>
      </c>
      <c r="D52" s="457">
        <v>1357156</v>
      </c>
      <c r="E52" s="457">
        <v>1442546</v>
      </c>
      <c r="F52" s="457">
        <v>1243527</v>
      </c>
      <c r="G52" s="457">
        <v>1241204</v>
      </c>
      <c r="H52" s="386">
        <v>2323</v>
      </c>
    </row>
    <row r="53" spans="1:8" ht="17.25" customHeight="1">
      <c r="A53" s="462" t="s">
        <v>435</v>
      </c>
      <c r="B53" s="463"/>
      <c r="C53" s="457">
        <v>1342059</v>
      </c>
      <c r="D53" s="457">
        <v>636736</v>
      </c>
      <c r="E53" s="457">
        <v>705323</v>
      </c>
      <c r="F53" s="457">
        <v>598824</v>
      </c>
      <c r="G53" s="457">
        <v>597309</v>
      </c>
      <c r="H53" s="386">
        <v>1515</v>
      </c>
    </row>
    <row r="54" spans="1:8" ht="14.25" customHeight="1">
      <c r="A54" s="462"/>
      <c r="B54" s="463"/>
      <c r="C54" s="457"/>
      <c r="D54" s="457"/>
      <c r="E54" s="457"/>
      <c r="F54" s="457"/>
      <c r="G54" s="457"/>
      <c r="H54" s="386"/>
    </row>
    <row r="55" spans="1:8" ht="17.25" customHeight="1">
      <c r="A55" s="462" t="s">
        <v>434</v>
      </c>
      <c r="B55" s="463"/>
      <c r="C55" s="457">
        <v>719559</v>
      </c>
      <c r="D55" s="457">
        <v>343265</v>
      </c>
      <c r="E55" s="457">
        <v>376294</v>
      </c>
      <c r="F55" s="457">
        <v>308210</v>
      </c>
      <c r="G55" s="457">
        <v>307358</v>
      </c>
      <c r="H55" s="386">
        <v>852</v>
      </c>
    </row>
    <row r="56" spans="1:8" ht="17.25" customHeight="1">
      <c r="A56" s="462" t="s">
        <v>433</v>
      </c>
      <c r="B56" s="463"/>
      <c r="C56" s="457">
        <v>950244</v>
      </c>
      <c r="D56" s="457">
        <v>459197</v>
      </c>
      <c r="E56" s="457">
        <v>491047</v>
      </c>
      <c r="F56" s="457">
        <v>406985</v>
      </c>
      <c r="G56" s="457">
        <v>406062</v>
      </c>
      <c r="H56" s="386">
        <v>923</v>
      </c>
    </row>
    <row r="57" spans="1:8" ht="17.25" customHeight="1">
      <c r="A57" s="462" t="s">
        <v>432</v>
      </c>
      <c r="B57" s="463"/>
      <c r="C57" s="457">
        <v>1334841</v>
      </c>
      <c r="D57" s="457">
        <v>633062</v>
      </c>
      <c r="E57" s="457">
        <v>701779</v>
      </c>
      <c r="F57" s="457">
        <v>601402</v>
      </c>
      <c r="G57" s="457">
        <v>599941</v>
      </c>
      <c r="H57" s="386">
        <v>1461</v>
      </c>
    </row>
    <row r="58" spans="1:8" ht="17.25" customHeight="1">
      <c r="A58" s="462" t="s">
        <v>431</v>
      </c>
      <c r="B58" s="463"/>
      <c r="C58" s="457">
        <v>691527</v>
      </c>
      <c r="D58" s="457">
        <v>326531</v>
      </c>
      <c r="E58" s="457">
        <v>364996</v>
      </c>
      <c r="F58" s="457">
        <v>315272</v>
      </c>
      <c r="G58" s="457">
        <v>314330</v>
      </c>
      <c r="H58" s="386">
        <v>942</v>
      </c>
    </row>
    <row r="59" spans="1:8" ht="17.25" customHeight="1">
      <c r="A59" s="462" t="s">
        <v>430</v>
      </c>
      <c r="B59" s="463"/>
      <c r="C59" s="457">
        <v>5135214</v>
      </c>
      <c r="D59" s="457">
        <v>2430951</v>
      </c>
      <c r="E59" s="457">
        <v>2704263</v>
      </c>
      <c r="F59" s="457">
        <v>2323325</v>
      </c>
      <c r="G59" s="457">
        <v>2318479</v>
      </c>
      <c r="H59" s="386">
        <v>4846</v>
      </c>
    </row>
    <row r="60" spans="1:8" ht="14.25" customHeight="1">
      <c r="A60" s="462"/>
      <c r="B60" s="463"/>
      <c r="C60" s="457"/>
      <c r="D60" s="457"/>
      <c r="E60" s="457"/>
      <c r="F60" s="457"/>
      <c r="G60" s="457"/>
      <c r="H60" s="386"/>
    </row>
    <row r="61" spans="1:8" ht="17.25" customHeight="1">
      <c r="A61" s="462" t="s">
        <v>429</v>
      </c>
      <c r="B61" s="463"/>
      <c r="C61" s="457">
        <v>811442</v>
      </c>
      <c r="D61" s="457">
        <v>384451</v>
      </c>
      <c r="E61" s="457">
        <v>426991</v>
      </c>
      <c r="F61" s="457">
        <v>312680</v>
      </c>
      <c r="G61" s="457">
        <v>311173</v>
      </c>
      <c r="H61" s="386">
        <v>1507</v>
      </c>
    </row>
    <row r="62" spans="1:8" ht="17.25" customHeight="1">
      <c r="A62" s="462" t="s">
        <v>428</v>
      </c>
      <c r="B62" s="463"/>
      <c r="C62" s="457">
        <v>1312317</v>
      </c>
      <c r="D62" s="457">
        <v>616912</v>
      </c>
      <c r="E62" s="457">
        <v>695405</v>
      </c>
      <c r="F62" s="457">
        <v>558230</v>
      </c>
      <c r="G62" s="457">
        <v>556130</v>
      </c>
      <c r="H62" s="386">
        <v>2100</v>
      </c>
    </row>
    <row r="63" spans="1:8" ht="17.25" customHeight="1">
      <c r="A63" s="462" t="s">
        <v>427</v>
      </c>
      <c r="B63" s="463"/>
      <c r="C63" s="62">
        <v>1738301</v>
      </c>
      <c r="D63" s="62">
        <v>822481</v>
      </c>
      <c r="E63" s="62">
        <v>915820</v>
      </c>
      <c r="F63" s="62">
        <v>719154</v>
      </c>
      <c r="G63" s="62">
        <v>716740</v>
      </c>
      <c r="H63" s="61">
        <v>2414</v>
      </c>
    </row>
    <row r="64" spans="1:8" ht="17.25" customHeight="1">
      <c r="A64" s="462" t="s">
        <v>426</v>
      </c>
      <c r="B64" s="463"/>
      <c r="C64" s="457">
        <v>1123852</v>
      </c>
      <c r="D64" s="457">
        <v>533414</v>
      </c>
      <c r="E64" s="457">
        <v>590438</v>
      </c>
      <c r="F64" s="457">
        <v>489249</v>
      </c>
      <c r="G64" s="457">
        <v>487679</v>
      </c>
      <c r="H64" s="386">
        <v>1570</v>
      </c>
    </row>
    <row r="65" spans="1:8" ht="17.25" customHeight="1">
      <c r="A65" s="462" t="s">
        <v>425</v>
      </c>
      <c r="B65" s="463"/>
      <c r="C65" s="457">
        <v>1069576</v>
      </c>
      <c r="D65" s="457">
        <v>504763</v>
      </c>
      <c r="E65" s="457">
        <v>564813</v>
      </c>
      <c r="F65" s="457">
        <v>470055</v>
      </c>
      <c r="G65" s="457">
        <v>468575</v>
      </c>
      <c r="H65" s="386">
        <v>1480</v>
      </c>
    </row>
    <row r="66" spans="1:8" ht="14.25" customHeight="1">
      <c r="A66" s="462"/>
      <c r="B66" s="463"/>
      <c r="C66" s="457"/>
      <c r="D66" s="457"/>
      <c r="E66" s="457"/>
      <c r="F66" s="457"/>
      <c r="G66" s="457"/>
      <c r="H66" s="386"/>
    </row>
    <row r="67" spans="1:8" ht="17.25" customHeight="1">
      <c r="A67" s="462" t="s">
        <v>424</v>
      </c>
      <c r="B67" s="463"/>
      <c r="C67" s="457">
        <v>1588256</v>
      </c>
      <c r="D67" s="457">
        <v>748306</v>
      </c>
      <c r="E67" s="457">
        <v>839950</v>
      </c>
      <c r="F67" s="457">
        <v>728179</v>
      </c>
      <c r="G67" s="457">
        <v>725855</v>
      </c>
      <c r="H67" s="386">
        <v>2324</v>
      </c>
    </row>
    <row r="68" spans="1:8" s="60" customFormat="1" ht="17.25" customHeight="1">
      <c r="A68" s="462" t="s">
        <v>423</v>
      </c>
      <c r="B68" s="465"/>
      <c r="C68" s="457">
        <v>1467480</v>
      </c>
      <c r="D68" s="457">
        <v>722812</v>
      </c>
      <c r="E68" s="457">
        <v>744668</v>
      </c>
      <c r="F68" s="457">
        <v>614708</v>
      </c>
      <c r="G68" s="457">
        <v>613294</v>
      </c>
      <c r="H68" s="386">
        <v>1414</v>
      </c>
    </row>
    <row r="69" spans="1:8" s="60" customFormat="1" ht="6" customHeight="1">
      <c r="A69" s="466"/>
      <c r="B69" s="467"/>
      <c r="C69" s="468"/>
      <c r="D69" s="468"/>
      <c r="E69" s="468"/>
      <c r="F69" s="468"/>
      <c r="G69" s="468"/>
      <c r="H69" s="469"/>
    </row>
    <row r="70" spans="1:8" ht="15" customHeight="1">
      <c r="A70" s="787" t="s">
        <v>672</v>
      </c>
      <c r="B70" s="470"/>
      <c r="C70" s="349"/>
      <c r="D70" s="349"/>
      <c r="E70" s="349"/>
      <c r="F70" s="349"/>
      <c r="G70" s="349"/>
      <c r="H70" s="349"/>
    </row>
  </sheetData>
  <mergeCells count="4">
    <mergeCell ref="A5:B6"/>
    <mergeCell ref="C5:E5"/>
    <mergeCell ref="F5:H5"/>
    <mergeCell ref="C2:H2"/>
  </mergeCells>
  <phoneticPr fontId="1"/>
  <hyperlinks>
    <hyperlink ref="A70" r:id="rId1" xr:uid="{D16C3E1A-15F1-4FFC-A803-1C4E83A29DA6}"/>
  </hyperlinks>
  <printOptions gridLinesSet="0"/>
  <pageMargins left="0.59055118110236227" right="0.59055118110236227" top="0.59055118110236227" bottom="0.19685039370078741" header="0.39370078740157483" footer="0"/>
  <pageSetup paperSize="9" scale="69" orientation="portrait" r:id="rId2"/>
  <headerFooter scaleWithDoc="0">
    <oddHeader>&amp;R&amp;"ＭＳ ゴシック,標準"&amp;8第 ３ 章  人    口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3"/>
  <sheetViews>
    <sheetView showGridLines="0" view="pageBreakPreview" zoomScale="75" zoomScaleNormal="75" zoomScaleSheetLayoutView="75" workbookViewId="0"/>
  </sheetViews>
  <sheetFormatPr defaultColWidth="9" defaultRowHeight="13.2"/>
  <cols>
    <col min="1" max="1" width="2.33203125" style="66" customWidth="1"/>
    <col min="2" max="2" width="19.5546875" style="66" customWidth="1"/>
    <col min="3" max="6" width="12.6640625" style="66" customWidth="1"/>
    <col min="7" max="7" width="13.44140625" style="66" customWidth="1"/>
    <col min="8" max="11" width="12.6640625" style="66" customWidth="1"/>
    <col min="12" max="12" width="19.5546875" style="66" customWidth="1"/>
    <col min="13" max="21" width="12.6640625" style="66" customWidth="1"/>
    <col min="22" max="16384" width="9" style="66"/>
  </cols>
  <sheetData>
    <row r="1" spans="1:22" ht="21.75" customHeight="1"/>
    <row r="2" spans="1:22" ht="21.75" customHeight="1">
      <c r="A2" s="112" t="s">
        <v>109</v>
      </c>
      <c r="E2" s="750"/>
      <c r="G2" s="1014" t="s">
        <v>108</v>
      </c>
      <c r="H2" s="1014"/>
      <c r="I2" s="1014"/>
      <c r="J2" s="1014"/>
      <c r="K2" s="1014"/>
      <c r="L2" s="1014"/>
      <c r="M2" s="1014"/>
      <c r="N2" s="1014"/>
      <c r="O2" s="137"/>
      <c r="P2" s="137"/>
      <c r="Q2" s="137"/>
    </row>
    <row r="3" spans="1:22" ht="24" customHeight="1">
      <c r="B3" s="71"/>
    </row>
    <row r="4" spans="1:22" ht="12" customHeight="1">
      <c r="A4" s="115" t="s">
        <v>35</v>
      </c>
      <c r="C4" s="116"/>
      <c r="D4" s="116"/>
      <c r="E4" s="116"/>
      <c r="F4" s="116"/>
      <c r="G4" s="116"/>
      <c r="H4" s="116"/>
      <c r="I4" s="116"/>
      <c r="J4" s="116"/>
      <c r="K4" s="116"/>
      <c r="L4" s="116"/>
      <c r="M4" s="116"/>
      <c r="N4" s="116"/>
      <c r="O4" s="116"/>
      <c r="P4" s="116"/>
      <c r="Q4" s="116"/>
      <c r="R4" s="116"/>
      <c r="S4" s="116"/>
      <c r="T4" s="116"/>
      <c r="U4" s="116"/>
    </row>
    <row r="5" spans="1:22" ht="15" customHeight="1" thickBot="1">
      <c r="A5" s="115" t="s">
        <v>36</v>
      </c>
      <c r="C5" s="115"/>
      <c r="D5" s="116"/>
      <c r="E5" s="116"/>
      <c r="F5" s="116"/>
      <c r="G5" s="116"/>
      <c r="H5" s="116"/>
      <c r="I5" s="118"/>
      <c r="J5" s="118"/>
      <c r="K5" s="118"/>
      <c r="L5" s="116" t="s">
        <v>37</v>
      </c>
      <c r="M5" s="116" t="s">
        <v>37</v>
      </c>
      <c r="N5" s="119" t="s">
        <v>37</v>
      </c>
      <c r="O5" s="119" t="s">
        <v>37</v>
      </c>
      <c r="P5" s="119" t="s">
        <v>37</v>
      </c>
      <c r="Q5" s="119" t="s">
        <v>37</v>
      </c>
      <c r="R5" s="119" t="s">
        <v>37</v>
      </c>
      <c r="S5" s="120" t="s">
        <v>107</v>
      </c>
      <c r="T5" s="1040" t="s">
        <v>38</v>
      </c>
      <c r="U5" s="1040"/>
    </row>
    <row r="6" spans="1:22" ht="13.5" customHeight="1">
      <c r="A6" s="1049" t="s">
        <v>611</v>
      </c>
      <c r="B6" s="1050"/>
      <c r="C6" s="121"/>
      <c r="D6" s="121"/>
      <c r="E6" s="121"/>
      <c r="F6" s="121" t="s">
        <v>106</v>
      </c>
      <c r="G6" s="121"/>
      <c r="H6" s="121"/>
      <c r="I6" s="121"/>
      <c r="J6" s="121"/>
      <c r="K6" s="121"/>
      <c r="L6" s="1050" t="s">
        <v>611</v>
      </c>
      <c r="M6" s="121"/>
      <c r="N6" s="121"/>
      <c r="O6" s="121"/>
      <c r="P6" s="121" t="s">
        <v>106</v>
      </c>
      <c r="Q6" s="121"/>
      <c r="R6" s="121"/>
      <c r="S6" s="121"/>
      <c r="T6" s="121"/>
      <c r="U6" s="121"/>
    </row>
    <row r="7" spans="1:22" s="76" customFormat="1" ht="19.5" customHeight="1">
      <c r="A7" s="1051"/>
      <c r="B7" s="1052"/>
      <c r="C7" s="123" t="s">
        <v>827</v>
      </c>
      <c r="D7" s="123" t="s">
        <v>828</v>
      </c>
      <c r="E7" s="123" t="s">
        <v>40</v>
      </c>
      <c r="F7" s="123" t="s">
        <v>41</v>
      </c>
      <c r="G7" s="123" t="s">
        <v>42</v>
      </c>
      <c r="H7" s="123" t="s">
        <v>43</v>
      </c>
      <c r="I7" s="123" t="s">
        <v>485</v>
      </c>
      <c r="J7" s="123" t="s">
        <v>600</v>
      </c>
      <c r="K7" s="125" t="s">
        <v>632</v>
      </c>
      <c r="L7" s="1052"/>
      <c r="M7" s="123" t="s">
        <v>827</v>
      </c>
      <c r="N7" s="123" t="s">
        <v>828</v>
      </c>
      <c r="O7" s="123" t="s">
        <v>40</v>
      </c>
      <c r="P7" s="123" t="s">
        <v>41</v>
      </c>
      <c r="Q7" s="123" t="s">
        <v>42</v>
      </c>
      <c r="R7" s="123" t="s">
        <v>43</v>
      </c>
      <c r="S7" s="123" t="s">
        <v>485</v>
      </c>
      <c r="T7" s="123" t="s">
        <v>600</v>
      </c>
      <c r="U7" s="125" t="s">
        <v>632</v>
      </c>
    </row>
    <row r="8" spans="1:22" ht="14.25" customHeight="1">
      <c r="A8" s="1053"/>
      <c r="B8" s="1054"/>
      <c r="C8" s="126"/>
      <c r="D8" s="126"/>
      <c r="E8" s="126"/>
      <c r="F8" s="126"/>
      <c r="G8" s="126"/>
      <c r="H8" s="126"/>
      <c r="I8" s="126"/>
      <c r="J8" s="126"/>
      <c r="K8" s="481"/>
      <c r="L8" s="1054"/>
      <c r="M8" s="126"/>
      <c r="N8" s="126"/>
      <c r="O8" s="126"/>
      <c r="P8" s="126"/>
      <c r="Q8" s="126"/>
      <c r="R8" s="126"/>
      <c r="S8" s="126"/>
      <c r="T8" s="126"/>
      <c r="U8" s="481"/>
    </row>
    <row r="9" spans="1:22" s="84" customFormat="1" ht="15" customHeight="1">
      <c r="B9" s="83"/>
      <c r="C9" s="84" t="s">
        <v>105</v>
      </c>
      <c r="L9" s="80"/>
      <c r="M9" s="84" t="s">
        <v>105</v>
      </c>
    </row>
    <row r="10" spans="1:22" s="76" customFormat="1" ht="20.25" customHeight="1">
      <c r="A10" s="1055" t="s">
        <v>45</v>
      </c>
      <c r="B10" s="1056"/>
      <c r="C10" s="837">
        <v>8839768</v>
      </c>
      <c r="D10" s="837">
        <v>8836753</v>
      </c>
      <c r="E10" s="837">
        <v>8839702</v>
      </c>
      <c r="F10" s="837">
        <v>8837685</v>
      </c>
      <c r="G10" s="837">
        <v>8807279</v>
      </c>
      <c r="H10" s="837">
        <v>8787414</v>
      </c>
      <c r="I10" s="837">
        <v>8774574</v>
      </c>
      <c r="J10" s="837">
        <v>8770315</v>
      </c>
      <c r="K10" s="127">
        <f>SUM(K12:K19)</f>
        <v>8777998</v>
      </c>
      <c r="L10" s="138" t="s">
        <v>103</v>
      </c>
      <c r="M10" s="89">
        <v>193478</v>
      </c>
      <c r="N10" s="89">
        <v>192397</v>
      </c>
      <c r="O10" s="89">
        <v>191494</v>
      </c>
      <c r="P10" s="89">
        <v>190658</v>
      </c>
      <c r="Q10" s="89">
        <v>188815</v>
      </c>
      <c r="R10" s="89">
        <v>187283</v>
      </c>
      <c r="S10" s="89">
        <v>186011</v>
      </c>
      <c r="T10" s="89">
        <v>184410</v>
      </c>
      <c r="U10" s="838">
        <v>183409</v>
      </c>
    </row>
    <row r="11" spans="1:22" s="76" customFormat="1" ht="20.25" customHeight="1">
      <c r="A11" s="426"/>
      <c r="B11" s="742"/>
      <c r="C11" s="837"/>
      <c r="D11" s="837"/>
      <c r="E11" s="837"/>
      <c r="F11" s="837"/>
      <c r="G11" s="837"/>
      <c r="H11" s="837"/>
      <c r="I11" s="837"/>
      <c r="J11" s="837"/>
      <c r="K11" s="127"/>
      <c r="L11" s="138" t="s">
        <v>47</v>
      </c>
      <c r="M11" s="89">
        <v>397442</v>
      </c>
      <c r="N11" s="89">
        <v>398222</v>
      </c>
      <c r="O11" s="89">
        <v>400233</v>
      </c>
      <c r="P11" s="89">
        <v>401558</v>
      </c>
      <c r="Q11" s="89">
        <v>401062</v>
      </c>
      <c r="R11" s="89">
        <v>399790</v>
      </c>
      <c r="S11" s="89">
        <v>399179</v>
      </c>
      <c r="T11" s="89">
        <v>398145</v>
      </c>
      <c r="U11" s="838">
        <v>398162</v>
      </c>
      <c r="V11" s="592"/>
    </row>
    <row r="12" spans="1:22" s="76" customFormat="1" ht="20.25" customHeight="1">
      <c r="A12" s="1055" t="s">
        <v>48</v>
      </c>
      <c r="B12" s="1056"/>
      <c r="C12" s="837">
        <v>2713725</v>
      </c>
      <c r="D12" s="837">
        <v>2725855</v>
      </c>
      <c r="E12" s="837">
        <v>2741336</v>
      </c>
      <c r="F12" s="837">
        <v>2752412</v>
      </c>
      <c r="G12" s="837">
        <v>2750835</v>
      </c>
      <c r="H12" s="837">
        <v>2756807</v>
      </c>
      <c r="I12" s="837">
        <v>2770520</v>
      </c>
      <c r="J12" s="837">
        <v>2791907</v>
      </c>
      <c r="K12" s="127">
        <f>K21</f>
        <v>2816247</v>
      </c>
      <c r="L12" s="138" t="s">
        <v>49</v>
      </c>
      <c r="M12" s="89">
        <v>104330</v>
      </c>
      <c r="N12" s="89">
        <v>104622</v>
      </c>
      <c r="O12" s="89">
        <v>104844</v>
      </c>
      <c r="P12" s="89">
        <v>104993</v>
      </c>
      <c r="Q12" s="89">
        <v>104865</v>
      </c>
      <c r="R12" s="89">
        <v>104717</v>
      </c>
      <c r="S12" s="89">
        <v>104388</v>
      </c>
      <c r="T12" s="89">
        <v>103979</v>
      </c>
      <c r="U12" s="838">
        <v>104116</v>
      </c>
    </row>
    <row r="13" spans="1:22" s="76" customFormat="1" ht="20.25" customHeight="1">
      <c r="A13" s="1055" t="s">
        <v>50</v>
      </c>
      <c r="B13" s="1056"/>
      <c r="C13" s="837">
        <v>1130429</v>
      </c>
      <c r="D13" s="837">
        <v>1134615</v>
      </c>
      <c r="E13" s="837">
        <v>1138375</v>
      </c>
      <c r="F13" s="837">
        <v>1144378</v>
      </c>
      <c r="G13" s="837">
        <v>1146651</v>
      </c>
      <c r="H13" s="837">
        <v>1148266</v>
      </c>
      <c r="I13" s="837">
        <v>1149192</v>
      </c>
      <c r="J13" s="837">
        <v>1149906</v>
      </c>
      <c r="K13" s="127">
        <f>SUM(U13,U16,U20,U36,U47)</f>
        <v>1151893</v>
      </c>
      <c r="L13" s="138" t="s">
        <v>51</v>
      </c>
      <c r="M13" s="89">
        <v>379711</v>
      </c>
      <c r="N13" s="89">
        <v>381333</v>
      </c>
      <c r="O13" s="89">
        <v>382760</v>
      </c>
      <c r="P13" s="89">
        <v>385567</v>
      </c>
      <c r="Q13" s="89">
        <v>388530</v>
      </c>
      <c r="R13" s="89">
        <v>391069</v>
      </c>
      <c r="S13" s="89">
        <v>392536</v>
      </c>
      <c r="T13" s="89">
        <v>393714</v>
      </c>
      <c r="U13" s="838">
        <v>396375</v>
      </c>
    </row>
    <row r="14" spans="1:22" s="76" customFormat="1" ht="20.25" customHeight="1">
      <c r="A14" s="1055" t="s">
        <v>52</v>
      </c>
      <c r="B14" s="1056"/>
      <c r="C14" s="837">
        <v>666562</v>
      </c>
      <c r="D14" s="837">
        <v>667449</v>
      </c>
      <c r="E14" s="837">
        <v>669293</v>
      </c>
      <c r="F14" s="837">
        <v>670777</v>
      </c>
      <c r="G14" s="837">
        <v>670248</v>
      </c>
      <c r="H14" s="837">
        <v>668237</v>
      </c>
      <c r="I14" s="837">
        <v>666868</v>
      </c>
      <c r="J14" s="837">
        <v>665218</v>
      </c>
      <c r="K14" s="127">
        <f>SUM(U11,U12,U31,U48,U49)</f>
        <v>665824</v>
      </c>
      <c r="L14" s="140" t="s">
        <v>53</v>
      </c>
      <c r="M14" s="89">
        <v>75231</v>
      </c>
      <c r="N14" s="89">
        <v>74925</v>
      </c>
      <c r="O14" s="89">
        <v>74627</v>
      </c>
      <c r="P14" s="89">
        <v>74412</v>
      </c>
      <c r="Q14" s="89">
        <v>73961</v>
      </c>
      <c r="R14" s="89">
        <v>73375</v>
      </c>
      <c r="S14" s="89">
        <v>73171</v>
      </c>
      <c r="T14" s="89">
        <v>72764</v>
      </c>
      <c r="U14" s="838">
        <v>72450</v>
      </c>
    </row>
    <row r="15" spans="1:22" s="76" customFormat="1" ht="20.25" customHeight="1">
      <c r="A15" s="1055" t="s">
        <v>54</v>
      </c>
      <c r="B15" s="1056"/>
      <c r="C15" s="837">
        <v>1154482</v>
      </c>
      <c r="D15" s="837">
        <v>1148754</v>
      </c>
      <c r="E15" s="837">
        <v>1143914</v>
      </c>
      <c r="F15" s="837">
        <v>1139459</v>
      </c>
      <c r="G15" s="837">
        <v>1132282</v>
      </c>
      <c r="H15" s="837">
        <v>1126595</v>
      </c>
      <c r="I15" s="837">
        <v>1119158</v>
      </c>
      <c r="J15" s="837">
        <v>1113283</v>
      </c>
      <c r="K15" s="127">
        <f>SUM(U18,U19,U25,U29,U35,U42,U43)</f>
        <v>1108893</v>
      </c>
      <c r="L15" s="141"/>
      <c r="U15" s="839"/>
    </row>
    <row r="16" spans="1:22" s="76" customFormat="1" ht="20.25" customHeight="1">
      <c r="A16" s="1055" t="s">
        <v>55</v>
      </c>
      <c r="B16" s="1056"/>
      <c r="C16" s="837">
        <v>836147</v>
      </c>
      <c r="D16" s="837">
        <v>833161</v>
      </c>
      <c r="E16" s="837">
        <v>830762</v>
      </c>
      <c r="F16" s="837">
        <v>827357</v>
      </c>
      <c r="G16" s="837">
        <v>821692</v>
      </c>
      <c r="H16" s="837">
        <v>817267</v>
      </c>
      <c r="I16" s="837">
        <v>813608</v>
      </c>
      <c r="J16" s="837">
        <v>811047</v>
      </c>
      <c r="K16" s="127">
        <f>SUM(U22,U32,U40)</f>
        <v>809352</v>
      </c>
      <c r="L16" s="138" t="s">
        <v>56</v>
      </c>
      <c r="M16" s="89">
        <v>352129</v>
      </c>
      <c r="N16" s="89">
        <v>352430</v>
      </c>
      <c r="O16" s="89">
        <v>352215</v>
      </c>
      <c r="P16" s="89">
        <v>352698</v>
      </c>
      <c r="Q16" s="89">
        <v>352056</v>
      </c>
      <c r="R16" s="89">
        <v>350222</v>
      </c>
      <c r="S16" s="89">
        <v>348809</v>
      </c>
      <c r="T16" s="89">
        <v>347586</v>
      </c>
      <c r="U16" s="838">
        <v>345861</v>
      </c>
    </row>
    <row r="17" spans="1:21" s="76" customFormat="1" ht="20.25" customHeight="1">
      <c r="A17" s="1055" t="s">
        <v>57</v>
      </c>
      <c r="B17" s="1056"/>
      <c r="C17" s="837">
        <v>605119</v>
      </c>
      <c r="D17" s="837">
        <v>601110</v>
      </c>
      <c r="E17" s="837">
        <v>597009</v>
      </c>
      <c r="F17" s="837">
        <v>592506</v>
      </c>
      <c r="G17" s="837">
        <v>587091</v>
      </c>
      <c r="H17" s="837">
        <v>582861</v>
      </c>
      <c r="I17" s="837">
        <v>578046</v>
      </c>
      <c r="J17" s="837">
        <v>572628</v>
      </c>
      <c r="K17" s="127">
        <f>SUM(U24,U26,U28,U34,U38,U44,U55,U56,U57)</f>
        <v>568171</v>
      </c>
      <c r="L17" s="138" t="s">
        <v>58</v>
      </c>
      <c r="M17" s="89">
        <v>87326</v>
      </c>
      <c r="N17" s="89">
        <v>86238</v>
      </c>
      <c r="O17" s="89">
        <v>85527</v>
      </c>
      <c r="P17" s="89">
        <v>84443</v>
      </c>
      <c r="Q17" s="89">
        <v>83235</v>
      </c>
      <c r="R17" s="89">
        <v>82395</v>
      </c>
      <c r="S17" s="89">
        <v>81665</v>
      </c>
      <c r="T17" s="89">
        <v>80718</v>
      </c>
      <c r="U17" s="838">
        <v>79907</v>
      </c>
    </row>
    <row r="18" spans="1:21" s="76" customFormat="1" ht="20.25" customHeight="1">
      <c r="A18" s="1055" t="s">
        <v>59</v>
      </c>
      <c r="B18" s="1056"/>
      <c r="C18" s="837">
        <v>1168499</v>
      </c>
      <c r="D18" s="837">
        <v>1164638</v>
      </c>
      <c r="E18" s="837">
        <v>1161161</v>
      </c>
      <c r="F18" s="837">
        <v>1157270</v>
      </c>
      <c r="G18" s="837">
        <v>1151100</v>
      </c>
      <c r="H18" s="837">
        <v>1144540</v>
      </c>
      <c r="I18" s="837">
        <v>1137979</v>
      </c>
      <c r="J18" s="837">
        <v>1131428</v>
      </c>
      <c r="K18" s="127">
        <f>SUM(K52,U14,U30,U37,U50)</f>
        <v>1126192</v>
      </c>
      <c r="L18" s="138" t="s">
        <v>60</v>
      </c>
      <c r="M18" s="89">
        <v>142861</v>
      </c>
      <c r="N18" s="89">
        <v>142585</v>
      </c>
      <c r="O18" s="89">
        <v>143009</v>
      </c>
      <c r="P18" s="89">
        <v>143096</v>
      </c>
      <c r="Q18" s="89">
        <v>142381</v>
      </c>
      <c r="R18" s="89">
        <v>141563</v>
      </c>
      <c r="S18" s="89">
        <v>140593</v>
      </c>
      <c r="T18" s="89">
        <v>140454</v>
      </c>
      <c r="U18" s="838">
        <v>140122</v>
      </c>
    </row>
    <row r="19" spans="1:21" s="76" customFormat="1" ht="20.25" customHeight="1">
      <c r="A19" s="1055" t="s">
        <v>61</v>
      </c>
      <c r="B19" s="1056"/>
      <c r="C19" s="837">
        <v>564805</v>
      </c>
      <c r="D19" s="837">
        <v>561171</v>
      </c>
      <c r="E19" s="837">
        <v>557852</v>
      </c>
      <c r="F19" s="837">
        <v>553526</v>
      </c>
      <c r="G19" s="837">
        <v>547380</v>
      </c>
      <c r="H19" s="837">
        <v>542841</v>
      </c>
      <c r="I19" s="837">
        <v>539203</v>
      </c>
      <c r="J19" s="837">
        <v>534898</v>
      </c>
      <c r="K19" s="127">
        <f>SUM(U10,U17,U23,U41,U45,U51,U53,U54)</f>
        <v>531426</v>
      </c>
      <c r="L19" s="138" t="s">
        <v>62</v>
      </c>
      <c r="M19" s="89">
        <v>401879</v>
      </c>
      <c r="N19" s="89">
        <v>400501</v>
      </c>
      <c r="O19" s="89">
        <v>398945</v>
      </c>
      <c r="P19" s="89">
        <v>397289</v>
      </c>
      <c r="Q19" s="89">
        <v>395255</v>
      </c>
      <c r="R19" s="89">
        <v>394320</v>
      </c>
      <c r="S19" s="89">
        <v>392256</v>
      </c>
      <c r="T19" s="89">
        <v>390045</v>
      </c>
      <c r="U19" s="838">
        <v>388941</v>
      </c>
    </row>
    <row r="20" spans="1:21" s="76" customFormat="1" ht="20.25" customHeight="1">
      <c r="A20" s="426"/>
      <c r="B20" s="742"/>
      <c r="C20" s="837"/>
      <c r="D20" s="837"/>
      <c r="E20" s="837"/>
      <c r="F20" s="837"/>
      <c r="G20" s="837"/>
      <c r="H20" s="837"/>
      <c r="I20" s="837"/>
      <c r="J20" s="837"/>
      <c r="K20" s="127"/>
      <c r="L20" s="138" t="s">
        <v>63</v>
      </c>
      <c r="M20" s="89">
        <v>283533</v>
      </c>
      <c r="N20" s="89">
        <v>285167</v>
      </c>
      <c r="O20" s="89">
        <v>285866</v>
      </c>
      <c r="P20" s="89">
        <v>287730</v>
      </c>
      <c r="Q20" s="89">
        <v>287749</v>
      </c>
      <c r="R20" s="89">
        <v>289030</v>
      </c>
      <c r="S20" s="89">
        <v>290074</v>
      </c>
      <c r="T20" s="89">
        <v>290614</v>
      </c>
      <c r="U20" s="838">
        <v>290582</v>
      </c>
    </row>
    <row r="21" spans="1:21" s="76" customFormat="1" ht="20.25" customHeight="1">
      <c r="A21" s="1057" t="s">
        <v>64</v>
      </c>
      <c r="B21" s="1058"/>
      <c r="C21" s="837">
        <v>2713725</v>
      </c>
      <c r="D21" s="837">
        <v>2725855</v>
      </c>
      <c r="E21" s="837">
        <v>2741336</v>
      </c>
      <c r="F21" s="837">
        <v>2752412</v>
      </c>
      <c r="G21" s="837">
        <v>2750835</v>
      </c>
      <c r="H21" s="837">
        <v>2756807</v>
      </c>
      <c r="I21" s="837">
        <v>2770520</v>
      </c>
      <c r="J21" s="837">
        <v>2791907</v>
      </c>
      <c r="K21" s="127">
        <f>SUM(K23:K50)</f>
        <v>2816247</v>
      </c>
      <c r="L21" s="141"/>
      <c r="U21" s="839"/>
    </row>
    <row r="22" spans="1:21" s="76" customFormat="1" ht="20.25" customHeight="1">
      <c r="A22" s="426"/>
      <c r="B22" s="742"/>
      <c r="C22" s="837"/>
      <c r="D22" s="837"/>
      <c r="E22" s="837"/>
      <c r="F22" s="837"/>
      <c r="G22" s="837"/>
      <c r="H22" s="837"/>
      <c r="I22" s="837"/>
      <c r="J22" s="837"/>
      <c r="K22" s="127"/>
      <c r="L22" s="138" t="s">
        <v>65</v>
      </c>
      <c r="M22" s="89">
        <v>267340</v>
      </c>
      <c r="N22" s="89">
        <v>266557</v>
      </c>
      <c r="O22" s="89">
        <v>265903</v>
      </c>
      <c r="P22" s="89">
        <v>264642</v>
      </c>
      <c r="Q22" s="89">
        <v>263245</v>
      </c>
      <c r="R22" s="89">
        <v>261584</v>
      </c>
      <c r="S22" s="89">
        <v>260134</v>
      </c>
      <c r="T22" s="89">
        <v>258712</v>
      </c>
      <c r="U22" s="838">
        <v>257125</v>
      </c>
    </row>
    <row r="23" spans="1:21" s="76" customFormat="1" ht="20.25" customHeight="1">
      <c r="A23" s="426"/>
      <c r="B23" s="471" t="s">
        <v>517</v>
      </c>
      <c r="C23" s="837">
        <v>106693</v>
      </c>
      <c r="D23" s="837">
        <v>107111</v>
      </c>
      <c r="E23" s="837">
        <v>107768</v>
      </c>
      <c r="F23" s="837">
        <v>107904</v>
      </c>
      <c r="G23" s="837">
        <v>107838</v>
      </c>
      <c r="H23" s="837">
        <v>107826</v>
      </c>
      <c r="I23" s="837">
        <v>108441</v>
      </c>
      <c r="J23" s="837">
        <v>109249</v>
      </c>
      <c r="K23" s="127">
        <v>110310</v>
      </c>
      <c r="L23" s="140" t="s">
        <v>66</v>
      </c>
      <c r="M23" s="89">
        <v>100772</v>
      </c>
      <c r="N23" s="89">
        <v>100784</v>
      </c>
      <c r="O23" s="89">
        <v>100648</v>
      </c>
      <c r="P23" s="89">
        <v>100131</v>
      </c>
      <c r="Q23" s="89">
        <v>99222</v>
      </c>
      <c r="R23" s="89">
        <v>98916</v>
      </c>
      <c r="S23" s="89">
        <v>99220</v>
      </c>
      <c r="T23" s="89">
        <v>99489</v>
      </c>
      <c r="U23" s="838">
        <v>99880</v>
      </c>
    </row>
    <row r="24" spans="1:21" s="76" customFormat="1" ht="20.25" customHeight="1">
      <c r="A24" s="426"/>
      <c r="B24" s="471" t="s">
        <v>518</v>
      </c>
      <c r="C24" s="837">
        <v>74307</v>
      </c>
      <c r="D24" s="837">
        <v>75785</v>
      </c>
      <c r="E24" s="837">
        <v>77488</v>
      </c>
      <c r="F24" s="837">
        <v>79328</v>
      </c>
      <c r="G24" s="837">
        <v>79844</v>
      </c>
      <c r="H24" s="837">
        <v>80348</v>
      </c>
      <c r="I24" s="837">
        <v>81975</v>
      </c>
      <c r="J24" s="837">
        <v>83255</v>
      </c>
      <c r="K24" s="127">
        <v>83763</v>
      </c>
      <c r="L24" s="140" t="s">
        <v>67</v>
      </c>
      <c r="M24" s="89">
        <v>111920</v>
      </c>
      <c r="N24" s="89">
        <v>110860</v>
      </c>
      <c r="O24" s="89">
        <v>109903</v>
      </c>
      <c r="P24" s="89">
        <v>108699</v>
      </c>
      <c r="Q24" s="89">
        <v>107697</v>
      </c>
      <c r="R24" s="89">
        <v>106973</v>
      </c>
      <c r="S24" s="89">
        <v>106086</v>
      </c>
      <c r="T24" s="89">
        <v>104572</v>
      </c>
      <c r="U24" s="838">
        <v>103479</v>
      </c>
    </row>
    <row r="25" spans="1:21" s="76" customFormat="1" ht="20.25" customHeight="1">
      <c r="A25" s="426"/>
      <c r="B25" s="471" t="s">
        <v>519</v>
      </c>
      <c r="C25" s="837">
        <v>66514</v>
      </c>
      <c r="D25" s="837">
        <v>66143</v>
      </c>
      <c r="E25" s="837">
        <v>65532</v>
      </c>
      <c r="F25" s="837">
        <v>65251</v>
      </c>
      <c r="G25" s="837">
        <v>64764</v>
      </c>
      <c r="H25" s="837">
        <v>64687</v>
      </c>
      <c r="I25" s="837">
        <v>64050</v>
      </c>
      <c r="J25" s="837">
        <v>63613</v>
      </c>
      <c r="K25" s="127">
        <v>63223</v>
      </c>
      <c r="L25" s="140" t="s">
        <v>68</v>
      </c>
      <c r="M25" s="89">
        <v>234312</v>
      </c>
      <c r="N25" s="89">
        <v>232463</v>
      </c>
      <c r="O25" s="89">
        <v>230831</v>
      </c>
      <c r="P25" s="89">
        <v>229733</v>
      </c>
      <c r="Q25" s="89">
        <v>228133</v>
      </c>
      <c r="R25" s="89">
        <v>226952</v>
      </c>
      <c r="S25" s="89">
        <v>225078</v>
      </c>
      <c r="T25" s="89">
        <v>223604</v>
      </c>
      <c r="U25" s="838">
        <v>222544</v>
      </c>
    </row>
    <row r="26" spans="1:21" s="76" customFormat="1" ht="20.25" customHeight="1">
      <c r="A26" s="426"/>
      <c r="B26" s="471" t="s">
        <v>513</v>
      </c>
      <c r="C26" s="837">
        <v>98088</v>
      </c>
      <c r="D26" s="837">
        <v>101067</v>
      </c>
      <c r="E26" s="837">
        <v>103574</v>
      </c>
      <c r="F26" s="837">
        <v>105862</v>
      </c>
      <c r="G26" s="837">
        <v>106917</v>
      </c>
      <c r="H26" s="837">
        <v>108402</v>
      </c>
      <c r="I26" s="837">
        <v>110780</v>
      </c>
      <c r="J26" s="837">
        <v>113260</v>
      </c>
      <c r="K26" s="127">
        <v>115600</v>
      </c>
      <c r="L26" s="140" t="s">
        <v>69</v>
      </c>
      <c r="M26" s="89">
        <v>105074</v>
      </c>
      <c r="N26" s="89">
        <v>103922</v>
      </c>
      <c r="O26" s="89">
        <v>102825</v>
      </c>
      <c r="P26" s="89">
        <v>101692</v>
      </c>
      <c r="Q26" s="89">
        <v>100354</v>
      </c>
      <c r="R26" s="89">
        <v>98932</v>
      </c>
      <c r="S26" s="89">
        <v>97576</v>
      </c>
      <c r="T26" s="89">
        <v>96348</v>
      </c>
      <c r="U26" s="838">
        <v>95001</v>
      </c>
    </row>
    <row r="27" spans="1:21" s="76" customFormat="1" ht="20.25" customHeight="1">
      <c r="A27" s="426"/>
      <c r="B27" s="471" t="s">
        <v>520</v>
      </c>
      <c r="C27" s="837">
        <v>81244</v>
      </c>
      <c r="D27" s="837">
        <v>81345</v>
      </c>
      <c r="E27" s="837">
        <v>81115</v>
      </c>
      <c r="F27" s="837">
        <v>80948</v>
      </c>
      <c r="G27" s="837">
        <v>79978</v>
      </c>
      <c r="H27" s="837">
        <v>79469</v>
      </c>
      <c r="I27" s="837">
        <v>79656</v>
      </c>
      <c r="J27" s="837">
        <v>80319</v>
      </c>
      <c r="K27" s="127">
        <v>80809</v>
      </c>
      <c r="L27" s="141"/>
      <c r="U27" s="839"/>
    </row>
    <row r="28" spans="1:21" s="76" customFormat="1" ht="20.25" customHeight="1">
      <c r="A28" s="426"/>
      <c r="B28" s="742"/>
      <c r="C28" s="837"/>
      <c r="D28" s="837"/>
      <c r="E28" s="837"/>
      <c r="F28" s="837"/>
      <c r="G28" s="837"/>
      <c r="H28" s="837"/>
      <c r="I28" s="837"/>
      <c r="J28" s="837"/>
      <c r="K28" s="127"/>
      <c r="L28" s="138" t="s">
        <v>70</v>
      </c>
      <c r="M28" s="89">
        <v>119550</v>
      </c>
      <c r="N28" s="89">
        <v>119031</v>
      </c>
      <c r="O28" s="89">
        <v>118353</v>
      </c>
      <c r="P28" s="89">
        <v>117641</v>
      </c>
      <c r="Q28" s="89">
        <v>116646</v>
      </c>
      <c r="R28" s="89">
        <v>115728</v>
      </c>
      <c r="S28" s="89">
        <v>115331</v>
      </c>
      <c r="T28" s="89">
        <v>114893</v>
      </c>
      <c r="U28" s="838">
        <v>114554</v>
      </c>
    </row>
    <row r="29" spans="1:21" s="76" customFormat="1" ht="20.25" customHeight="1">
      <c r="A29" s="426"/>
      <c r="B29" s="471" t="s">
        <v>521</v>
      </c>
      <c r="C29" s="837">
        <v>64280</v>
      </c>
      <c r="D29" s="837">
        <v>63628</v>
      </c>
      <c r="E29" s="837">
        <v>62789</v>
      </c>
      <c r="F29" s="837">
        <v>62083</v>
      </c>
      <c r="G29" s="837">
        <v>61356</v>
      </c>
      <c r="H29" s="837">
        <v>60345</v>
      </c>
      <c r="I29" s="837">
        <v>59465</v>
      </c>
      <c r="J29" s="837">
        <v>59603</v>
      </c>
      <c r="K29" s="127">
        <v>59568</v>
      </c>
      <c r="L29" s="138" t="s">
        <v>71</v>
      </c>
      <c r="M29" s="89">
        <v>121614</v>
      </c>
      <c r="N29" s="89">
        <v>120601</v>
      </c>
      <c r="O29" s="89">
        <v>119996</v>
      </c>
      <c r="P29" s="89">
        <v>119367</v>
      </c>
      <c r="Q29" s="89">
        <v>118349</v>
      </c>
      <c r="R29" s="89">
        <v>117237</v>
      </c>
      <c r="S29" s="89">
        <v>116301</v>
      </c>
      <c r="T29" s="89">
        <v>115682</v>
      </c>
      <c r="U29" s="838">
        <v>114887</v>
      </c>
    </row>
    <row r="30" spans="1:21" s="76" customFormat="1" ht="20.25" customHeight="1">
      <c r="A30" s="426"/>
      <c r="B30" s="471" t="s">
        <v>522</v>
      </c>
      <c r="C30" s="837">
        <v>78447</v>
      </c>
      <c r="D30" s="837">
        <v>79291</v>
      </c>
      <c r="E30" s="837">
        <v>80951</v>
      </c>
      <c r="F30" s="837">
        <v>82148</v>
      </c>
      <c r="G30" s="837">
        <v>83087</v>
      </c>
      <c r="H30" s="837">
        <v>84310</v>
      </c>
      <c r="I30" s="837">
        <v>85291</v>
      </c>
      <c r="J30" s="837">
        <v>87268</v>
      </c>
      <c r="K30" s="127">
        <v>88640</v>
      </c>
      <c r="L30" s="138" t="s">
        <v>72</v>
      </c>
      <c r="M30" s="89">
        <v>185408</v>
      </c>
      <c r="N30" s="89">
        <v>185205</v>
      </c>
      <c r="O30" s="89">
        <v>185144</v>
      </c>
      <c r="P30" s="89">
        <v>184495</v>
      </c>
      <c r="Q30" s="89">
        <v>183879</v>
      </c>
      <c r="R30" s="89">
        <v>183148</v>
      </c>
      <c r="S30" s="89">
        <v>181987</v>
      </c>
      <c r="T30" s="89">
        <v>181763</v>
      </c>
      <c r="U30" s="838">
        <v>180701</v>
      </c>
    </row>
    <row r="31" spans="1:21" s="76" customFormat="1" ht="20.25" customHeight="1">
      <c r="A31" s="426"/>
      <c r="B31" s="471" t="s">
        <v>523</v>
      </c>
      <c r="C31" s="837">
        <v>72305</v>
      </c>
      <c r="D31" s="837">
        <v>72922</v>
      </c>
      <c r="E31" s="837">
        <v>74634</v>
      </c>
      <c r="F31" s="837">
        <v>75504</v>
      </c>
      <c r="G31" s="837">
        <v>76863</v>
      </c>
      <c r="H31" s="837">
        <v>79113</v>
      </c>
      <c r="I31" s="837">
        <v>81855</v>
      </c>
      <c r="J31" s="837">
        <v>84573</v>
      </c>
      <c r="K31" s="127">
        <v>85814</v>
      </c>
      <c r="L31" s="138" t="s">
        <v>73</v>
      </c>
      <c r="M31" s="89">
        <v>135883</v>
      </c>
      <c r="N31" s="89">
        <v>136271</v>
      </c>
      <c r="O31" s="89">
        <v>136422</v>
      </c>
      <c r="P31" s="89">
        <v>136868</v>
      </c>
      <c r="Q31" s="89">
        <v>137418</v>
      </c>
      <c r="R31" s="89">
        <v>137315</v>
      </c>
      <c r="S31" s="89">
        <v>137416</v>
      </c>
      <c r="T31" s="89">
        <v>137746</v>
      </c>
      <c r="U31" s="838">
        <v>138697</v>
      </c>
    </row>
    <row r="32" spans="1:21" s="76" customFormat="1" ht="20.25" customHeight="1">
      <c r="A32" s="426"/>
      <c r="B32" s="471" t="s">
        <v>524</v>
      </c>
      <c r="C32" s="837">
        <v>95411</v>
      </c>
      <c r="D32" s="837">
        <v>95589</v>
      </c>
      <c r="E32" s="837">
        <v>95852</v>
      </c>
      <c r="F32" s="837">
        <v>95864</v>
      </c>
      <c r="G32" s="837">
        <v>95572</v>
      </c>
      <c r="H32" s="837">
        <v>95436</v>
      </c>
      <c r="I32" s="837">
        <v>95865</v>
      </c>
      <c r="J32" s="837">
        <v>96487</v>
      </c>
      <c r="K32" s="127">
        <v>96790</v>
      </c>
      <c r="L32" s="138" t="s">
        <v>74</v>
      </c>
      <c r="M32" s="89">
        <v>70128</v>
      </c>
      <c r="N32" s="89">
        <v>69650</v>
      </c>
      <c r="O32" s="89">
        <v>69057</v>
      </c>
      <c r="P32" s="89">
        <v>68775</v>
      </c>
      <c r="Q32" s="89">
        <v>68274</v>
      </c>
      <c r="R32" s="89">
        <v>67684</v>
      </c>
      <c r="S32" s="89">
        <v>67219</v>
      </c>
      <c r="T32" s="89">
        <v>66978</v>
      </c>
      <c r="U32" s="838">
        <v>66678</v>
      </c>
    </row>
    <row r="33" spans="1:21" s="76" customFormat="1" ht="20.25" customHeight="1">
      <c r="A33" s="426"/>
      <c r="B33" s="471" t="s">
        <v>525</v>
      </c>
      <c r="C33" s="837">
        <v>175811</v>
      </c>
      <c r="D33" s="837">
        <v>176007</v>
      </c>
      <c r="E33" s="837">
        <v>176758</v>
      </c>
      <c r="F33" s="837">
        <v>177120</v>
      </c>
      <c r="G33" s="837">
        <v>176039</v>
      </c>
      <c r="H33" s="837">
        <v>175806</v>
      </c>
      <c r="I33" s="837">
        <v>176134</v>
      </c>
      <c r="J33" s="837">
        <v>176536</v>
      </c>
      <c r="K33" s="127">
        <v>177997</v>
      </c>
      <c r="L33" s="141"/>
      <c r="U33" s="839"/>
    </row>
    <row r="34" spans="1:21" s="76" customFormat="1" ht="20.25" customHeight="1">
      <c r="A34" s="426"/>
      <c r="B34" s="742"/>
      <c r="C34" s="837"/>
      <c r="D34" s="837"/>
      <c r="E34" s="837"/>
      <c r="F34" s="837"/>
      <c r="G34" s="837"/>
      <c r="H34" s="837"/>
      <c r="I34" s="837"/>
      <c r="J34" s="837"/>
      <c r="K34" s="127"/>
      <c r="L34" s="138" t="s">
        <v>75</v>
      </c>
      <c r="M34" s="89">
        <v>111219</v>
      </c>
      <c r="N34" s="89">
        <v>110456</v>
      </c>
      <c r="O34" s="89">
        <v>109551</v>
      </c>
      <c r="P34" s="89">
        <v>108736</v>
      </c>
      <c r="Q34" s="89">
        <v>107931</v>
      </c>
      <c r="R34" s="89">
        <v>107557</v>
      </c>
      <c r="S34" s="89">
        <v>106761</v>
      </c>
      <c r="T34" s="89">
        <v>105741</v>
      </c>
      <c r="U34" s="838">
        <v>105140</v>
      </c>
    </row>
    <row r="35" spans="1:21" s="76" customFormat="1" ht="20.25" customHeight="1">
      <c r="A35" s="426"/>
      <c r="B35" s="471" t="s">
        <v>526</v>
      </c>
      <c r="C35" s="837">
        <v>82273</v>
      </c>
      <c r="D35" s="837">
        <v>83445</v>
      </c>
      <c r="E35" s="837">
        <v>84279</v>
      </c>
      <c r="F35" s="837">
        <v>84906</v>
      </c>
      <c r="G35" s="837">
        <v>85175</v>
      </c>
      <c r="H35" s="837">
        <v>85514</v>
      </c>
      <c r="I35" s="837">
        <v>85871</v>
      </c>
      <c r="J35" s="837">
        <v>87220</v>
      </c>
      <c r="K35" s="127">
        <v>88931</v>
      </c>
      <c r="L35" s="138" t="s">
        <v>76</v>
      </c>
      <c r="M35" s="89">
        <v>122376</v>
      </c>
      <c r="N35" s="89">
        <v>121410</v>
      </c>
      <c r="O35" s="89">
        <v>120571</v>
      </c>
      <c r="P35" s="89">
        <v>119764</v>
      </c>
      <c r="Q35" s="89">
        <v>118674</v>
      </c>
      <c r="R35" s="89">
        <v>117221</v>
      </c>
      <c r="S35" s="89">
        <v>116210</v>
      </c>
      <c r="T35" s="89">
        <v>115430</v>
      </c>
      <c r="U35" s="838">
        <v>114389</v>
      </c>
    </row>
    <row r="36" spans="1:21" s="76" customFormat="1" ht="20.25" customHeight="1">
      <c r="A36" s="426"/>
      <c r="B36" s="471" t="s">
        <v>527</v>
      </c>
      <c r="C36" s="837">
        <v>129083</v>
      </c>
      <c r="D36" s="837">
        <v>128463</v>
      </c>
      <c r="E36" s="837">
        <v>128288</v>
      </c>
      <c r="F36" s="837">
        <v>127309</v>
      </c>
      <c r="G36" s="837">
        <v>126664</v>
      </c>
      <c r="H36" s="837">
        <v>126741</v>
      </c>
      <c r="I36" s="837">
        <v>126789</v>
      </c>
      <c r="J36" s="837">
        <v>127282</v>
      </c>
      <c r="K36" s="127">
        <v>128451</v>
      </c>
      <c r="L36" s="138" t="s">
        <v>77</v>
      </c>
      <c r="M36" s="89">
        <v>85197</v>
      </c>
      <c r="N36" s="89">
        <v>85907</v>
      </c>
      <c r="O36" s="89">
        <v>86944</v>
      </c>
      <c r="P36" s="89">
        <v>87456</v>
      </c>
      <c r="Q36" s="89">
        <v>87321</v>
      </c>
      <c r="R36" s="89">
        <v>87143</v>
      </c>
      <c r="S36" s="89">
        <v>87059</v>
      </c>
      <c r="T36" s="89">
        <v>87124</v>
      </c>
      <c r="U36" s="838">
        <v>87091</v>
      </c>
    </row>
    <row r="37" spans="1:21" s="76" customFormat="1" ht="20.25" customHeight="1">
      <c r="A37" s="426"/>
      <c r="B37" s="471" t="s">
        <v>528</v>
      </c>
      <c r="C37" s="837">
        <v>90626</v>
      </c>
      <c r="D37" s="837">
        <v>90406</v>
      </c>
      <c r="E37" s="837">
        <v>89939</v>
      </c>
      <c r="F37" s="837">
        <v>89670</v>
      </c>
      <c r="G37" s="837">
        <v>89208</v>
      </c>
      <c r="H37" s="837">
        <v>88872</v>
      </c>
      <c r="I37" s="837">
        <v>89200</v>
      </c>
      <c r="J37" s="837">
        <v>89992</v>
      </c>
      <c r="K37" s="127">
        <v>90730</v>
      </c>
      <c r="L37" s="138" t="s">
        <v>78</v>
      </c>
      <c r="M37" s="89">
        <v>56276</v>
      </c>
      <c r="N37" s="89">
        <v>56095</v>
      </c>
      <c r="O37" s="89">
        <v>55967</v>
      </c>
      <c r="P37" s="89">
        <v>55635</v>
      </c>
      <c r="Q37" s="89">
        <v>55224</v>
      </c>
      <c r="R37" s="89">
        <v>55126</v>
      </c>
      <c r="S37" s="89">
        <v>54582</v>
      </c>
      <c r="T37" s="89">
        <v>54040</v>
      </c>
      <c r="U37" s="838">
        <v>53688</v>
      </c>
    </row>
    <row r="38" spans="1:21" s="76" customFormat="1" ht="20.25" customHeight="1">
      <c r="A38" s="426"/>
      <c r="B38" s="471" t="s">
        <v>529</v>
      </c>
      <c r="C38" s="837">
        <v>166607</v>
      </c>
      <c r="D38" s="837">
        <v>167401</v>
      </c>
      <c r="E38" s="837">
        <v>168546</v>
      </c>
      <c r="F38" s="837">
        <v>169043</v>
      </c>
      <c r="G38" s="837">
        <v>168762</v>
      </c>
      <c r="H38" s="837">
        <v>168069</v>
      </c>
      <c r="I38" s="837">
        <v>167409</v>
      </c>
      <c r="J38" s="837">
        <v>167970</v>
      </c>
      <c r="K38" s="127">
        <v>169074</v>
      </c>
      <c r="L38" s="140" t="s">
        <v>79</v>
      </c>
      <c r="M38" s="89">
        <v>64779</v>
      </c>
      <c r="N38" s="89">
        <v>64347</v>
      </c>
      <c r="O38" s="89">
        <v>63987</v>
      </c>
      <c r="P38" s="89">
        <v>63688</v>
      </c>
      <c r="Q38" s="89">
        <v>63173</v>
      </c>
      <c r="R38" s="89">
        <v>62893</v>
      </c>
      <c r="S38" s="89">
        <v>62236</v>
      </c>
      <c r="T38" s="89">
        <v>61795</v>
      </c>
      <c r="U38" s="838">
        <v>61524</v>
      </c>
    </row>
    <row r="39" spans="1:21" s="76" customFormat="1" ht="20.25" customHeight="1">
      <c r="A39" s="426"/>
      <c r="B39" s="471" t="s">
        <v>531</v>
      </c>
      <c r="C39" s="837">
        <v>108687</v>
      </c>
      <c r="D39" s="837">
        <v>109239</v>
      </c>
      <c r="E39" s="837">
        <v>110547</v>
      </c>
      <c r="F39" s="837">
        <v>110995</v>
      </c>
      <c r="G39" s="837">
        <v>111296</v>
      </c>
      <c r="H39" s="837">
        <v>111563</v>
      </c>
      <c r="I39" s="837">
        <v>111565</v>
      </c>
      <c r="J39" s="837">
        <v>112159</v>
      </c>
      <c r="K39" s="127">
        <v>113267</v>
      </c>
      <c r="L39" s="141"/>
      <c r="U39" s="839"/>
    </row>
    <row r="40" spans="1:21" s="76" customFormat="1" ht="20.25" customHeight="1">
      <c r="A40" s="426"/>
      <c r="B40" s="742"/>
      <c r="C40" s="837"/>
      <c r="D40" s="837"/>
      <c r="E40" s="837"/>
      <c r="F40" s="837"/>
      <c r="G40" s="837"/>
      <c r="H40" s="837"/>
      <c r="I40" s="837"/>
      <c r="J40" s="837"/>
      <c r="K40" s="127"/>
      <c r="L40" s="140" t="s">
        <v>80</v>
      </c>
      <c r="M40" s="89">
        <v>498679</v>
      </c>
      <c r="N40" s="89">
        <v>496954</v>
      </c>
      <c r="O40" s="89">
        <v>495802</v>
      </c>
      <c r="P40" s="89">
        <v>493940</v>
      </c>
      <c r="Q40" s="89">
        <v>490173</v>
      </c>
      <c r="R40" s="89">
        <v>487999</v>
      </c>
      <c r="S40" s="89">
        <v>486255</v>
      </c>
      <c r="T40" s="89">
        <v>485357</v>
      </c>
      <c r="U40" s="838">
        <v>485549</v>
      </c>
    </row>
    <row r="41" spans="1:21" s="76" customFormat="1" ht="20.25" customHeight="1">
      <c r="A41" s="426"/>
      <c r="B41" s="471" t="s">
        <v>532</v>
      </c>
      <c r="C41" s="837">
        <v>153376</v>
      </c>
      <c r="D41" s="837">
        <v>153400</v>
      </c>
      <c r="E41" s="837">
        <v>153466</v>
      </c>
      <c r="F41" s="837">
        <v>153056</v>
      </c>
      <c r="G41" s="837">
        <v>152472</v>
      </c>
      <c r="H41" s="837">
        <v>152080</v>
      </c>
      <c r="I41" s="837">
        <v>152088</v>
      </c>
      <c r="J41" s="837">
        <v>152498</v>
      </c>
      <c r="K41" s="127">
        <v>153209</v>
      </c>
      <c r="L41" s="138" t="s">
        <v>81</v>
      </c>
      <c r="M41" s="89">
        <v>61665</v>
      </c>
      <c r="N41" s="89">
        <v>61121</v>
      </c>
      <c r="O41" s="89">
        <v>60632</v>
      </c>
      <c r="P41" s="89">
        <v>60102</v>
      </c>
      <c r="Q41" s="89">
        <v>59379</v>
      </c>
      <c r="R41" s="89">
        <v>58717</v>
      </c>
      <c r="S41" s="89">
        <v>57919</v>
      </c>
      <c r="T41" s="89">
        <v>57190</v>
      </c>
      <c r="U41" s="838">
        <v>56505</v>
      </c>
    </row>
    <row r="42" spans="1:21" s="76" customFormat="1" ht="20.25" customHeight="1">
      <c r="A42" s="426"/>
      <c r="B42" s="471" t="s">
        <v>533</v>
      </c>
      <c r="C42" s="837">
        <v>126322</v>
      </c>
      <c r="D42" s="837">
        <v>126148</v>
      </c>
      <c r="E42" s="837">
        <v>126884</v>
      </c>
      <c r="F42" s="837">
        <v>127849</v>
      </c>
      <c r="G42" s="837">
        <v>127277</v>
      </c>
      <c r="H42" s="837">
        <v>127384</v>
      </c>
      <c r="I42" s="837">
        <v>127880</v>
      </c>
      <c r="J42" s="837">
        <v>129058</v>
      </c>
      <c r="K42" s="127">
        <v>130756</v>
      </c>
      <c r="L42" s="140" t="s">
        <v>102</v>
      </c>
      <c r="M42" s="89">
        <v>55503</v>
      </c>
      <c r="N42" s="89">
        <v>55517</v>
      </c>
      <c r="O42" s="89">
        <v>55366</v>
      </c>
      <c r="P42" s="89">
        <v>55177</v>
      </c>
      <c r="Q42" s="89">
        <v>54724</v>
      </c>
      <c r="R42" s="89">
        <v>54493</v>
      </c>
      <c r="S42" s="89">
        <v>54085</v>
      </c>
      <c r="T42" s="89">
        <v>53451</v>
      </c>
      <c r="U42" s="838">
        <v>53338</v>
      </c>
    </row>
    <row r="43" spans="1:21" s="76" customFormat="1" ht="20.25" customHeight="1">
      <c r="A43" s="426"/>
      <c r="B43" s="471" t="s">
        <v>534</v>
      </c>
      <c r="C43" s="837">
        <v>109609</v>
      </c>
      <c r="D43" s="837">
        <v>108562</v>
      </c>
      <c r="E43" s="837">
        <v>107122</v>
      </c>
      <c r="F43" s="837">
        <v>106111</v>
      </c>
      <c r="G43" s="837">
        <v>105446</v>
      </c>
      <c r="H43" s="837">
        <v>106004</v>
      </c>
      <c r="I43" s="837">
        <v>105782</v>
      </c>
      <c r="J43" s="837">
        <v>105947</v>
      </c>
      <c r="K43" s="127">
        <v>106022</v>
      </c>
      <c r="L43" s="138" t="s">
        <v>83</v>
      </c>
      <c r="M43" s="89">
        <v>75937</v>
      </c>
      <c r="N43" s="89">
        <v>75677</v>
      </c>
      <c r="O43" s="89">
        <v>75196</v>
      </c>
      <c r="P43" s="89">
        <v>75033</v>
      </c>
      <c r="Q43" s="89">
        <v>74766</v>
      </c>
      <c r="R43" s="89">
        <v>74809</v>
      </c>
      <c r="S43" s="89">
        <v>74635</v>
      </c>
      <c r="T43" s="89">
        <v>74617</v>
      </c>
      <c r="U43" s="838">
        <v>74672</v>
      </c>
    </row>
    <row r="44" spans="1:21" s="76" customFormat="1" ht="20.25" customHeight="1">
      <c r="A44" s="426"/>
      <c r="B44" s="471" t="s">
        <v>535</v>
      </c>
      <c r="C44" s="837">
        <v>179017</v>
      </c>
      <c r="D44" s="837">
        <v>180821</v>
      </c>
      <c r="E44" s="837">
        <v>181746</v>
      </c>
      <c r="F44" s="837">
        <v>183444</v>
      </c>
      <c r="G44" s="837">
        <v>183450</v>
      </c>
      <c r="H44" s="837">
        <v>184414</v>
      </c>
      <c r="I44" s="837">
        <v>185709</v>
      </c>
      <c r="J44" s="837">
        <v>187536</v>
      </c>
      <c r="K44" s="127">
        <v>190515</v>
      </c>
      <c r="L44" s="140" t="s">
        <v>84</v>
      </c>
      <c r="M44" s="89">
        <v>58016</v>
      </c>
      <c r="N44" s="89">
        <v>58301</v>
      </c>
      <c r="O44" s="89">
        <v>58504</v>
      </c>
      <c r="P44" s="89">
        <v>58435</v>
      </c>
      <c r="Q44" s="89">
        <v>58175</v>
      </c>
      <c r="R44" s="89">
        <v>58023</v>
      </c>
      <c r="S44" s="89">
        <v>57715</v>
      </c>
      <c r="T44" s="89">
        <v>57461</v>
      </c>
      <c r="U44" s="838">
        <v>57155</v>
      </c>
    </row>
    <row r="45" spans="1:21" s="76" customFormat="1" ht="20.25" customHeight="1">
      <c r="A45" s="426"/>
      <c r="B45" s="471" t="s">
        <v>536</v>
      </c>
      <c r="C45" s="837">
        <v>111942</v>
      </c>
      <c r="D45" s="837">
        <v>111836</v>
      </c>
      <c r="E45" s="837">
        <v>112237</v>
      </c>
      <c r="F45" s="837">
        <v>112691</v>
      </c>
      <c r="G45" s="837">
        <v>112219</v>
      </c>
      <c r="H45" s="837">
        <v>111612</v>
      </c>
      <c r="I45" s="837">
        <v>111533</v>
      </c>
      <c r="J45" s="837">
        <v>111266</v>
      </c>
      <c r="K45" s="127">
        <v>111088</v>
      </c>
      <c r="L45" s="138" t="s">
        <v>85</v>
      </c>
      <c r="M45" s="89">
        <v>53250</v>
      </c>
      <c r="N45" s="89">
        <v>52620</v>
      </c>
      <c r="O45" s="89">
        <v>51903</v>
      </c>
      <c r="P45" s="89">
        <v>51254</v>
      </c>
      <c r="Q45" s="89">
        <v>50455</v>
      </c>
      <c r="R45" s="89">
        <v>49667</v>
      </c>
      <c r="S45" s="89">
        <v>48906</v>
      </c>
      <c r="T45" s="89">
        <v>48162</v>
      </c>
      <c r="U45" s="838">
        <v>47528</v>
      </c>
    </row>
    <row r="46" spans="1:21" s="76" customFormat="1" ht="20.25" customHeight="1">
      <c r="A46" s="426"/>
      <c r="B46" s="742"/>
      <c r="C46" s="837"/>
      <c r="D46" s="837"/>
      <c r="E46" s="837"/>
      <c r="F46" s="837"/>
      <c r="G46" s="837"/>
      <c r="H46" s="837"/>
      <c r="I46" s="837"/>
      <c r="J46" s="837"/>
      <c r="K46" s="127"/>
      <c r="L46" s="141"/>
      <c r="U46" s="839"/>
    </row>
    <row r="47" spans="1:21" s="76" customFormat="1" ht="20.25" customHeight="1">
      <c r="A47" s="426"/>
      <c r="B47" s="471" t="s">
        <v>537</v>
      </c>
      <c r="C47" s="837">
        <v>121989</v>
      </c>
      <c r="D47" s="837">
        <v>121671</v>
      </c>
      <c r="E47" s="837">
        <v>120994</v>
      </c>
      <c r="F47" s="837">
        <v>120072</v>
      </c>
      <c r="G47" s="837">
        <v>118732</v>
      </c>
      <c r="H47" s="837">
        <v>117595</v>
      </c>
      <c r="I47" s="837">
        <v>117159</v>
      </c>
      <c r="J47" s="837">
        <v>116699</v>
      </c>
      <c r="K47" s="127">
        <v>116906</v>
      </c>
      <c r="L47" s="138" t="s">
        <v>100</v>
      </c>
      <c r="M47" s="89">
        <v>29859</v>
      </c>
      <c r="N47" s="89">
        <v>29778</v>
      </c>
      <c r="O47" s="89">
        <v>30590</v>
      </c>
      <c r="P47" s="89">
        <v>30927</v>
      </c>
      <c r="Q47" s="89">
        <v>30995</v>
      </c>
      <c r="R47" s="89">
        <v>30802</v>
      </c>
      <c r="S47" s="89">
        <v>30714</v>
      </c>
      <c r="T47" s="89">
        <v>30868</v>
      </c>
      <c r="U47" s="838">
        <v>31984</v>
      </c>
    </row>
    <row r="48" spans="1:21" s="76" customFormat="1" ht="20.25" customHeight="1">
      <c r="A48" s="426"/>
      <c r="B48" s="471" t="s">
        <v>538</v>
      </c>
      <c r="C48" s="837">
        <v>195150</v>
      </c>
      <c r="D48" s="837">
        <v>194218</v>
      </c>
      <c r="E48" s="837">
        <v>193790</v>
      </c>
      <c r="F48" s="837">
        <v>192152</v>
      </c>
      <c r="G48" s="837">
        <v>190166</v>
      </c>
      <c r="H48" s="837">
        <v>188208</v>
      </c>
      <c r="I48" s="837">
        <v>186843</v>
      </c>
      <c r="J48" s="837">
        <v>185396</v>
      </c>
      <c r="K48" s="127">
        <v>184825</v>
      </c>
      <c r="L48" s="140" t="s">
        <v>99</v>
      </c>
      <c r="M48" s="89">
        <v>19195</v>
      </c>
      <c r="N48" s="89">
        <v>18829</v>
      </c>
      <c r="O48" s="89">
        <v>18560</v>
      </c>
      <c r="P48" s="89">
        <v>18279</v>
      </c>
      <c r="Q48" s="89">
        <v>18024</v>
      </c>
      <c r="R48" s="89">
        <v>17745</v>
      </c>
      <c r="S48" s="89">
        <v>17383</v>
      </c>
      <c r="T48" s="89">
        <v>17024</v>
      </c>
      <c r="U48" s="838">
        <v>16702</v>
      </c>
    </row>
    <row r="49" spans="1:21" s="76" customFormat="1" ht="20.25" customHeight="1">
      <c r="A49" s="426"/>
      <c r="B49" s="471" t="s">
        <v>515</v>
      </c>
      <c r="C49" s="837">
        <v>129488</v>
      </c>
      <c r="D49" s="837">
        <v>133236</v>
      </c>
      <c r="E49" s="837">
        <v>136440</v>
      </c>
      <c r="F49" s="837">
        <v>139376</v>
      </c>
      <c r="G49" s="837">
        <v>140706</v>
      </c>
      <c r="H49" s="837">
        <v>142738</v>
      </c>
      <c r="I49" s="837">
        <v>145226</v>
      </c>
      <c r="J49" s="837">
        <v>147556</v>
      </c>
      <c r="K49" s="127">
        <v>150457</v>
      </c>
      <c r="L49" s="138" t="s">
        <v>88</v>
      </c>
      <c r="M49" s="89">
        <v>9712</v>
      </c>
      <c r="N49" s="89">
        <v>9505</v>
      </c>
      <c r="O49" s="89">
        <v>9234</v>
      </c>
      <c r="P49" s="89">
        <v>9079</v>
      </c>
      <c r="Q49" s="89">
        <v>8879</v>
      </c>
      <c r="R49" s="89">
        <v>8670</v>
      </c>
      <c r="S49" s="89">
        <v>8502</v>
      </c>
      <c r="T49" s="89">
        <v>8324</v>
      </c>
      <c r="U49" s="838">
        <v>8147</v>
      </c>
    </row>
    <row r="50" spans="1:21" s="76" customFormat="1" ht="20.25" customHeight="1">
      <c r="A50" s="426"/>
      <c r="B50" s="471" t="s">
        <v>539</v>
      </c>
      <c r="C50" s="837">
        <v>96456</v>
      </c>
      <c r="D50" s="837">
        <v>98121</v>
      </c>
      <c r="E50" s="837">
        <v>100597</v>
      </c>
      <c r="F50" s="837">
        <v>103726</v>
      </c>
      <c r="G50" s="837">
        <v>107004</v>
      </c>
      <c r="H50" s="837">
        <v>110271</v>
      </c>
      <c r="I50" s="837">
        <v>113954</v>
      </c>
      <c r="J50" s="837">
        <v>117165</v>
      </c>
      <c r="K50" s="127">
        <v>119502</v>
      </c>
      <c r="L50" s="138" t="s">
        <v>89</v>
      </c>
      <c r="M50" s="89">
        <v>16964</v>
      </c>
      <c r="N50" s="89">
        <v>16864</v>
      </c>
      <c r="O50" s="89">
        <v>16745</v>
      </c>
      <c r="P50" s="89">
        <v>16567</v>
      </c>
      <c r="Q50" s="89">
        <v>16438</v>
      </c>
      <c r="R50" s="89">
        <v>16332</v>
      </c>
      <c r="S50" s="89">
        <v>16212</v>
      </c>
      <c r="T50" s="89">
        <v>16001</v>
      </c>
      <c r="U50" s="838">
        <v>15715</v>
      </c>
    </row>
    <row r="51" spans="1:21" s="76" customFormat="1" ht="20.25" customHeight="1">
      <c r="A51" s="426"/>
      <c r="B51" s="742"/>
      <c r="C51" s="837"/>
      <c r="D51" s="837"/>
      <c r="E51" s="837"/>
      <c r="F51" s="837"/>
      <c r="G51" s="837"/>
      <c r="H51" s="837"/>
      <c r="I51" s="837"/>
      <c r="J51" s="837"/>
      <c r="K51" s="127"/>
      <c r="L51" s="138" t="s">
        <v>90</v>
      </c>
      <c r="M51" s="89">
        <v>44207</v>
      </c>
      <c r="N51" s="89">
        <v>44135</v>
      </c>
      <c r="O51" s="89">
        <v>43961</v>
      </c>
      <c r="P51" s="89">
        <v>43763</v>
      </c>
      <c r="Q51" s="89">
        <v>43486</v>
      </c>
      <c r="R51" s="89">
        <v>43379</v>
      </c>
      <c r="S51" s="89">
        <v>43220</v>
      </c>
      <c r="T51" s="89">
        <v>42947</v>
      </c>
      <c r="U51" s="838">
        <v>42557</v>
      </c>
    </row>
    <row r="52" spans="1:21" s="76" customFormat="1" ht="20.25" customHeight="1">
      <c r="A52" s="1057" t="s">
        <v>98</v>
      </c>
      <c r="B52" s="1058"/>
      <c r="C52" s="837">
        <v>834620</v>
      </c>
      <c r="D52" s="837">
        <v>831549</v>
      </c>
      <c r="E52" s="837">
        <v>828678</v>
      </c>
      <c r="F52" s="837">
        <v>826161</v>
      </c>
      <c r="G52" s="837">
        <v>821598</v>
      </c>
      <c r="H52" s="837">
        <v>816559</v>
      </c>
      <c r="I52" s="837">
        <v>812027</v>
      </c>
      <c r="J52" s="837">
        <v>806860</v>
      </c>
      <c r="K52" s="127">
        <f>SUM(K54:K60)</f>
        <v>803638</v>
      </c>
      <c r="L52" s="141"/>
      <c r="U52" s="839"/>
    </row>
    <row r="53" spans="1:21" s="76" customFormat="1" ht="20.25" customHeight="1">
      <c r="A53" s="426"/>
      <c r="B53" s="742"/>
      <c r="C53" s="837"/>
      <c r="D53" s="837"/>
      <c r="E53" s="837"/>
      <c r="F53" s="837"/>
      <c r="G53" s="837"/>
      <c r="H53" s="837"/>
      <c r="I53" s="837"/>
      <c r="J53" s="837"/>
      <c r="K53" s="127"/>
      <c r="L53" s="138" t="s">
        <v>92</v>
      </c>
      <c r="M53" s="89">
        <v>8502</v>
      </c>
      <c r="N53" s="89">
        <v>8550</v>
      </c>
      <c r="O53" s="89">
        <v>8461</v>
      </c>
      <c r="P53" s="89">
        <v>8434</v>
      </c>
      <c r="Q53" s="89">
        <v>8252</v>
      </c>
      <c r="R53" s="89">
        <v>8207</v>
      </c>
      <c r="S53" s="89">
        <v>8158</v>
      </c>
      <c r="T53" s="89">
        <v>8204</v>
      </c>
      <c r="U53" s="838">
        <v>8072</v>
      </c>
    </row>
    <row r="54" spans="1:21" s="76" customFormat="1" ht="20.25" customHeight="1">
      <c r="A54" s="426"/>
      <c r="B54" s="471" t="s">
        <v>540</v>
      </c>
      <c r="C54" s="837">
        <v>148163</v>
      </c>
      <c r="D54" s="837">
        <v>148075</v>
      </c>
      <c r="E54" s="837">
        <v>148791</v>
      </c>
      <c r="F54" s="837">
        <v>148682</v>
      </c>
      <c r="G54" s="837">
        <v>148751</v>
      </c>
      <c r="H54" s="837">
        <v>148778</v>
      </c>
      <c r="I54" s="837">
        <v>149376</v>
      </c>
      <c r="J54" s="837">
        <v>149302</v>
      </c>
      <c r="K54" s="127">
        <v>150083</v>
      </c>
      <c r="L54" s="138" t="s">
        <v>93</v>
      </c>
      <c r="M54" s="89">
        <v>15605</v>
      </c>
      <c r="N54" s="89">
        <v>15326</v>
      </c>
      <c r="O54" s="89">
        <v>15226</v>
      </c>
      <c r="P54" s="89">
        <v>14741</v>
      </c>
      <c r="Q54" s="89">
        <v>14536</v>
      </c>
      <c r="R54" s="89">
        <v>14277</v>
      </c>
      <c r="S54" s="89">
        <v>14104</v>
      </c>
      <c r="T54" s="89">
        <v>13778</v>
      </c>
      <c r="U54" s="838">
        <v>13568</v>
      </c>
    </row>
    <row r="55" spans="1:21" s="76" customFormat="1" ht="20.25" customHeight="1">
      <c r="A55" s="426"/>
      <c r="B55" s="471" t="s">
        <v>541</v>
      </c>
      <c r="C55" s="837">
        <v>123687</v>
      </c>
      <c r="D55" s="837">
        <v>123066</v>
      </c>
      <c r="E55" s="837">
        <v>122120</v>
      </c>
      <c r="F55" s="837">
        <v>121236</v>
      </c>
      <c r="G55" s="837">
        <v>120435</v>
      </c>
      <c r="H55" s="837">
        <v>119430</v>
      </c>
      <c r="I55" s="837">
        <v>118382</v>
      </c>
      <c r="J55" s="837">
        <v>117177</v>
      </c>
      <c r="K55" s="127">
        <v>116107</v>
      </c>
      <c r="L55" s="138" t="s">
        <v>94</v>
      </c>
      <c r="M55" s="89">
        <v>13424</v>
      </c>
      <c r="N55" s="89">
        <v>13229</v>
      </c>
      <c r="O55" s="89">
        <v>13106</v>
      </c>
      <c r="P55" s="89">
        <v>13009</v>
      </c>
      <c r="Q55" s="89">
        <v>12837</v>
      </c>
      <c r="R55" s="89">
        <v>12704</v>
      </c>
      <c r="S55" s="89">
        <v>12589</v>
      </c>
      <c r="T55" s="89">
        <v>12430</v>
      </c>
      <c r="U55" s="838">
        <v>12308</v>
      </c>
    </row>
    <row r="56" spans="1:21" s="76" customFormat="1" ht="20.25" customHeight="1">
      <c r="A56" s="426"/>
      <c r="B56" s="471" t="s">
        <v>542</v>
      </c>
      <c r="C56" s="837">
        <v>85227</v>
      </c>
      <c r="D56" s="837">
        <v>85024</v>
      </c>
      <c r="E56" s="837">
        <v>84733</v>
      </c>
      <c r="F56" s="837">
        <v>85043</v>
      </c>
      <c r="G56" s="837">
        <v>84721</v>
      </c>
      <c r="H56" s="837">
        <v>84624</v>
      </c>
      <c r="I56" s="837">
        <v>84463</v>
      </c>
      <c r="J56" s="837">
        <v>84497</v>
      </c>
      <c r="K56" s="127">
        <v>84265</v>
      </c>
      <c r="L56" s="138" t="s">
        <v>95</v>
      </c>
      <c r="M56" s="89">
        <v>15981</v>
      </c>
      <c r="N56" s="89">
        <v>15901</v>
      </c>
      <c r="O56" s="89">
        <v>15807</v>
      </c>
      <c r="P56" s="89">
        <v>15697</v>
      </c>
      <c r="Q56" s="89">
        <v>15459</v>
      </c>
      <c r="R56" s="89">
        <v>15335</v>
      </c>
      <c r="S56" s="89">
        <v>15132</v>
      </c>
      <c r="T56" s="89">
        <v>14864</v>
      </c>
      <c r="U56" s="838">
        <v>14642</v>
      </c>
    </row>
    <row r="57" spans="1:21" ht="20.25" customHeight="1">
      <c r="A57" s="426"/>
      <c r="B57" s="471" t="s">
        <v>513</v>
      </c>
      <c r="C57" s="837">
        <v>136411</v>
      </c>
      <c r="D57" s="837">
        <v>136052</v>
      </c>
      <c r="E57" s="837">
        <v>135611</v>
      </c>
      <c r="F57" s="837">
        <v>135375</v>
      </c>
      <c r="G57" s="837">
        <v>134434</v>
      </c>
      <c r="H57" s="837">
        <v>133872</v>
      </c>
      <c r="I57" s="837">
        <v>133300</v>
      </c>
      <c r="J57" s="837">
        <v>132529</v>
      </c>
      <c r="K57" s="127">
        <v>132180</v>
      </c>
      <c r="L57" s="140" t="s">
        <v>96</v>
      </c>
      <c r="M57" s="89">
        <v>5156</v>
      </c>
      <c r="N57" s="89">
        <v>5063</v>
      </c>
      <c r="O57" s="89">
        <v>4973</v>
      </c>
      <c r="P57" s="89">
        <v>4909</v>
      </c>
      <c r="Q57" s="89">
        <v>4819</v>
      </c>
      <c r="R57" s="89">
        <v>4716</v>
      </c>
      <c r="S57" s="89">
        <v>4620</v>
      </c>
      <c r="T57" s="89">
        <v>4524</v>
      </c>
      <c r="U57" s="838">
        <v>4368</v>
      </c>
    </row>
    <row r="58" spans="1:21" ht="20.25" customHeight="1">
      <c r="A58" s="426"/>
      <c r="B58" s="471" t="s">
        <v>543</v>
      </c>
      <c r="C58" s="837">
        <v>143511</v>
      </c>
      <c r="D58" s="837">
        <v>141799</v>
      </c>
      <c r="E58" s="837">
        <v>139966</v>
      </c>
      <c r="F58" s="837">
        <v>138464</v>
      </c>
      <c r="G58" s="837">
        <v>136573</v>
      </c>
      <c r="H58" s="837">
        <v>134213</v>
      </c>
      <c r="I58" s="837">
        <v>132150</v>
      </c>
      <c r="J58" s="837">
        <v>129984</v>
      </c>
      <c r="K58" s="127">
        <v>127884</v>
      </c>
      <c r="L58" s="131"/>
    </row>
    <row r="59" spans="1:21" ht="20.25" customHeight="1">
      <c r="A59" s="426"/>
      <c r="B59" s="471" t="s">
        <v>515</v>
      </c>
      <c r="C59" s="837">
        <v>159142</v>
      </c>
      <c r="D59" s="837">
        <v>159266</v>
      </c>
      <c r="E59" s="837">
        <v>159644</v>
      </c>
      <c r="F59" s="837">
        <v>159757</v>
      </c>
      <c r="G59" s="837">
        <v>159285</v>
      </c>
      <c r="H59" s="837">
        <v>158757</v>
      </c>
      <c r="I59" s="837">
        <v>157542</v>
      </c>
      <c r="J59" s="837">
        <v>156859</v>
      </c>
      <c r="K59" s="127">
        <v>156894</v>
      </c>
      <c r="L59" s="507"/>
      <c r="M59" s="487"/>
      <c r="N59" s="487"/>
      <c r="O59" s="487"/>
      <c r="P59" s="487"/>
      <c r="Q59" s="487"/>
      <c r="R59" s="487"/>
      <c r="S59" s="487"/>
      <c r="T59" s="487"/>
      <c r="U59" s="487"/>
    </row>
    <row r="60" spans="1:21" ht="20.25" customHeight="1">
      <c r="A60" s="426"/>
      <c r="B60" s="471" t="s">
        <v>544</v>
      </c>
      <c r="C60" s="837">
        <v>38479</v>
      </c>
      <c r="D60" s="837">
        <v>38267</v>
      </c>
      <c r="E60" s="837">
        <v>37813</v>
      </c>
      <c r="F60" s="837">
        <v>37604</v>
      </c>
      <c r="G60" s="837">
        <v>37399</v>
      </c>
      <c r="H60" s="837">
        <v>36885</v>
      </c>
      <c r="I60" s="837">
        <v>36814</v>
      </c>
      <c r="J60" s="837">
        <v>36512</v>
      </c>
      <c r="K60" s="127">
        <v>36225</v>
      </c>
      <c r="L60" s="141"/>
      <c r="M60" s="90"/>
      <c r="N60" s="90"/>
      <c r="O60" s="90"/>
      <c r="P60" s="90"/>
      <c r="Q60" s="90"/>
      <c r="R60" s="90"/>
      <c r="S60" s="90"/>
      <c r="T60" s="90"/>
      <c r="U60" s="90"/>
    </row>
    <row r="61" spans="1:21" ht="6" customHeight="1">
      <c r="A61" s="134"/>
      <c r="B61" s="142"/>
      <c r="C61" s="134"/>
      <c r="D61" s="134"/>
      <c r="E61" s="134"/>
      <c r="F61" s="134"/>
      <c r="G61" s="134"/>
      <c r="H61" s="134"/>
      <c r="I61" s="134"/>
      <c r="J61" s="134"/>
      <c r="K61" s="134"/>
      <c r="L61" s="142"/>
      <c r="M61" s="134"/>
      <c r="N61" s="134"/>
      <c r="O61" s="134"/>
      <c r="P61" s="134"/>
      <c r="Q61" s="134"/>
      <c r="R61" s="134"/>
      <c r="S61" s="134"/>
      <c r="T61" s="134"/>
      <c r="U61" s="134"/>
    </row>
    <row r="62" spans="1:21">
      <c r="A62" s="773" t="s">
        <v>666</v>
      </c>
      <c r="B62" s="773"/>
      <c r="C62" s="422"/>
      <c r="D62" s="422"/>
      <c r="E62" s="774" t="s">
        <v>654</v>
      </c>
      <c r="F62" s="422"/>
      <c r="G62" s="422"/>
      <c r="H62" s="775" t="s">
        <v>655</v>
      </c>
      <c r="I62" s="422"/>
      <c r="J62" s="422"/>
      <c r="K62" s="422"/>
    </row>
    <row r="63" spans="1:21">
      <c r="B63" s="143"/>
      <c r="C63" s="143"/>
      <c r="E63" s="143"/>
      <c r="H63" s="144"/>
    </row>
  </sheetData>
  <mergeCells count="15">
    <mergeCell ref="A12:B12"/>
    <mergeCell ref="A13:B13"/>
    <mergeCell ref="A14:B14"/>
    <mergeCell ref="A15:B15"/>
    <mergeCell ref="A52:B52"/>
    <mergeCell ref="A16:B16"/>
    <mergeCell ref="A17:B17"/>
    <mergeCell ref="A18:B18"/>
    <mergeCell ref="A19:B19"/>
    <mergeCell ref="A21:B21"/>
    <mergeCell ref="G2:N2"/>
    <mergeCell ref="T5:U5"/>
    <mergeCell ref="A6:B8"/>
    <mergeCell ref="L6:L8"/>
    <mergeCell ref="A10:B10"/>
  </mergeCells>
  <phoneticPr fontId="1"/>
  <hyperlinks>
    <hyperlink ref="E62" r:id="rId1" xr:uid="{A9109616-F214-4499-A724-5E942438F18F}"/>
    <hyperlink ref="H62" r:id="rId2" display="、「大阪府推計人口補正値」" xr:uid="{5876AC15-2881-4C2D-BD1C-FE9D13C5C6BF}"/>
    <hyperlink ref="A62" r:id="rId3" display="　　資料　総務省統計局「国勢調査」、" xr:uid="{BCC4B018-413A-499D-BA4B-86E630424923}"/>
  </hyperlinks>
  <printOptions gridLinesSet="0"/>
  <pageMargins left="0.59055118110236227" right="0.59055118110236227" top="0.59055118110236227" bottom="0.19685039370078741" header="0.39370078740157483" footer="0"/>
  <pageSetup paperSize="9" scale="67" firstPageNumber="28" orientation="portrait" r:id="rId4"/>
  <headerFooter differentOddEven="1" scaleWithDoc="0">
    <oddHeader>&amp;L&amp;"ＭＳ ゴシック,標準"&amp;8&amp;P      第 ３ 章  人    口</oddHeader>
    <evenHeader>&amp;R&amp;"ＭＳ ゴシック,標準"&amp;8第 ３ 章  人    口      &amp;P</evenHeader>
  </headerFooter>
  <colBreaks count="1" manualBreakCount="1">
    <brk id="11" max="6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6"/>
  <sheetViews>
    <sheetView showGridLines="0" view="pageBreakPreview" zoomScale="75" zoomScaleNormal="75" zoomScaleSheetLayoutView="75" workbookViewId="0"/>
  </sheetViews>
  <sheetFormatPr defaultColWidth="9" defaultRowHeight="13.2"/>
  <cols>
    <col min="1" max="1" width="2.33203125" style="66" customWidth="1"/>
    <col min="2" max="2" width="19.5546875" style="66" customWidth="1"/>
    <col min="3" max="11" width="12.6640625" style="66" customWidth="1"/>
    <col min="12" max="12" width="19.5546875" style="66" customWidth="1"/>
    <col min="13" max="21" width="12.6640625" style="66" customWidth="1"/>
    <col min="22" max="16384" width="9" style="66"/>
  </cols>
  <sheetData>
    <row r="1" spans="1:22" ht="21.75" customHeight="1">
      <c r="A1" s="422"/>
      <c r="B1" s="422"/>
      <c r="C1" s="422"/>
      <c r="D1" s="422"/>
      <c r="E1" s="422"/>
      <c r="F1" s="422"/>
      <c r="G1" s="422"/>
      <c r="H1" s="422"/>
      <c r="I1" s="422"/>
      <c r="J1" s="422"/>
      <c r="K1" s="422"/>
      <c r="L1" s="422"/>
      <c r="M1" s="422"/>
      <c r="N1" s="422"/>
      <c r="O1" s="422"/>
      <c r="P1" s="422"/>
      <c r="Q1" s="422"/>
      <c r="R1" s="422"/>
      <c r="S1" s="422"/>
      <c r="T1" s="422"/>
      <c r="U1" s="422"/>
    </row>
    <row r="2" spans="1:22" ht="21.75" customHeight="1">
      <c r="A2" s="112" t="s">
        <v>114</v>
      </c>
      <c r="B2" s="422"/>
      <c r="C2" s="750"/>
      <c r="D2" s="422"/>
      <c r="E2" s="422"/>
      <c r="F2" s="750"/>
      <c r="G2" s="422"/>
      <c r="H2" s="1014" t="s">
        <v>113</v>
      </c>
      <c r="I2" s="1014"/>
      <c r="J2" s="1014"/>
      <c r="K2" s="1014"/>
      <c r="L2" s="1014"/>
      <c r="M2" s="1014"/>
      <c r="N2" s="1014"/>
      <c r="O2" s="1014"/>
      <c r="P2" s="422"/>
      <c r="Q2" s="422"/>
      <c r="R2" s="422"/>
      <c r="S2" s="422"/>
      <c r="T2" s="422"/>
      <c r="U2" s="422"/>
    </row>
    <row r="3" spans="1:22" ht="24" customHeight="1">
      <c r="A3" s="422"/>
      <c r="B3" s="508"/>
      <c r="C3" s="422"/>
      <c r="D3" s="422"/>
      <c r="E3" s="422"/>
      <c r="F3" s="422"/>
      <c r="G3" s="422"/>
      <c r="H3" s="422"/>
      <c r="I3" s="422"/>
      <c r="J3" s="422"/>
      <c r="K3" s="422"/>
      <c r="L3" s="422"/>
      <c r="M3" s="422"/>
      <c r="N3" s="422"/>
      <c r="O3" s="422"/>
      <c r="P3" s="422"/>
      <c r="Q3" s="422"/>
      <c r="R3" s="422"/>
      <c r="S3" s="422"/>
      <c r="T3" s="422"/>
      <c r="U3" s="422"/>
    </row>
    <row r="4" spans="1:22" s="116" customFormat="1" ht="12" customHeight="1">
      <c r="A4" s="115" t="s">
        <v>35</v>
      </c>
      <c r="B4" s="423"/>
      <c r="C4" s="423"/>
      <c r="D4" s="423"/>
      <c r="E4" s="423"/>
      <c r="F4" s="423"/>
      <c r="G4" s="423"/>
      <c r="H4" s="423"/>
      <c r="I4" s="423"/>
      <c r="J4" s="423"/>
      <c r="K4" s="423"/>
      <c r="L4" s="423"/>
      <c r="M4" s="423"/>
      <c r="N4" s="423"/>
      <c r="O4" s="423"/>
      <c r="P4" s="423"/>
      <c r="Q4" s="423"/>
      <c r="R4" s="423"/>
      <c r="S4" s="423"/>
      <c r="T4" s="423"/>
      <c r="U4" s="423"/>
    </row>
    <row r="5" spans="1:22" s="116" customFormat="1" ht="15" customHeight="1" thickBot="1">
      <c r="A5" s="115" t="s">
        <v>112</v>
      </c>
      <c r="B5" s="423"/>
      <c r="C5" s="145"/>
      <c r="D5" s="115"/>
      <c r="E5" s="423"/>
      <c r="F5" s="423"/>
      <c r="G5" s="423"/>
      <c r="H5" s="423"/>
      <c r="I5" s="423"/>
      <c r="J5" s="478"/>
      <c r="K5" s="478"/>
      <c r="L5" s="423" t="s">
        <v>37</v>
      </c>
      <c r="M5" s="423" t="s">
        <v>37</v>
      </c>
      <c r="N5" s="423" t="s">
        <v>37</v>
      </c>
      <c r="O5" s="479" t="s">
        <v>37</v>
      </c>
      <c r="P5" s="479" t="s">
        <v>37</v>
      </c>
      <c r="Q5" s="479" t="s">
        <v>37</v>
      </c>
      <c r="R5" s="479" t="s">
        <v>37</v>
      </c>
      <c r="S5" s="479" t="s">
        <v>37</v>
      </c>
      <c r="T5" s="1040" t="s">
        <v>111</v>
      </c>
      <c r="U5" s="1040"/>
    </row>
    <row r="6" spans="1:22" ht="13.5" customHeight="1">
      <c r="A6" s="1049" t="s">
        <v>611</v>
      </c>
      <c r="B6" s="1050"/>
      <c r="C6" s="480"/>
      <c r="D6" s="480"/>
      <c r="E6" s="480"/>
      <c r="F6" s="480" t="s">
        <v>106</v>
      </c>
      <c r="G6" s="121"/>
      <c r="H6" s="480"/>
      <c r="I6" s="480"/>
      <c r="J6" s="121"/>
      <c r="K6" s="121"/>
      <c r="L6" s="1050" t="s">
        <v>611</v>
      </c>
      <c r="M6" s="480"/>
      <c r="N6" s="480"/>
      <c r="O6" s="480"/>
      <c r="P6" s="480" t="s">
        <v>106</v>
      </c>
      <c r="Q6" s="121"/>
      <c r="R6" s="480"/>
      <c r="S6" s="480"/>
      <c r="T6" s="121"/>
      <c r="U6" s="121"/>
    </row>
    <row r="7" spans="1:22" s="76" customFormat="1" ht="19.5" customHeight="1">
      <c r="A7" s="1051"/>
      <c r="B7" s="1052"/>
      <c r="C7" s="123" t="s">
        <v>827</v>
      </c>
      <c r="D7" s="123" t="s">
        <v>828</v>
      </c>
      <c r="E7" s="123" t="s">
        <v>40</v>
      </c>
      <c r="F7" s="123" t="s">
        <v>41</v>
      </c>
      <c r="G7" s="123" t="s">
        <v>42</v>
      </c>
      <c r="H7" s="123" t="s">
        <v>43</v>
      </c>
      <c r="I7" s="123" t="s">
        <v>485</v>
      </c>
      <c r="J7" s="123" t="s">
        <v>600</v>
      </c>
      <c r="K7" s="125" t="s">
        <v>632</v>
      </c>
      <c r="L7" s="1052"/>
      <c r="M7" s="123" t="s">
        <v>827</v>
      </c>
      <c r="N7" s="123" t="s">
        <v>828</v>
      </c>
      <c r="O7" s="123" t="s">
        <v>40</v>
      </c>
      <c r="P7" s="123" t="s">
        <v>41</v>
      </c>
      <c r="Q7" s="123" t="s">
        <v>42</v>
      </c>
      <c r="R7" s="123" t="s">
        <v>43</v>
      </c>
      <c r="S7" s="123" t="s">
        <v>485</v>
      </c>
      <c r="T7" s="123" t="s">
        <v>600</v>
      </c>
      <c r="U7" s="125" t="s">
        <v>632</v>
      </c>
    </row>
    <row r="8" spans="1:22" ht="14.25" customHeight="1">
      <c r="A8" s="1053"/>
      <c r="B8" s="1054"/>
      <c r="C8" s="481"/>
      <c r="D8" s="481"/>
      <c r="E8" s="481"/>
      <c r="F8" s="481"/>
      <c r="G8" s="481"/>
      <c r="H8" s="481"/>
      <c r="I8" s="481"/>
      <c r="J8" s="126"/>
      <c r="K8" s="481"/>
      <c r="L8" s="1054"/>
      <c r="M8" s="481"/>
      <c r="N8" s="481"/>
      <c r="O8" s="481"/>
      <c r="P8" s="481"/>
      <c r="Q8" s="481"/>
      <c r="R8" s="481"/>
      <c r="S8" s="481"/>
      <c r="T8" s="126"/>
      <c r="U8" s="481"/>
    </row>
    <row r="9" spans="1:22" s="84" customFormat="1" ht="15.6" customHeight="1">
      <c r="A9" s="485"/>
      <c r="B9" s="509"/>
      <c r="C9" s="84" t="s">
        <v>104</v>
      </c>
      <c r="D9" s="485"/>
      <c r="E9" s="485"/>
      <c r="F9" s="485"/>
      <c r="G9" s="485"/>
      <c r="H9" s="485"/>
      <c r="I9" s="485"/>
      <c r="J9" s="485"/>
      <c r="K9" s="485"/>
      <c r="L9" s="509"/>
      <c r="M9" s="84" t="s">
        <v>104</v>
      </c>
      <c r="N9" s="485"/>
      <c r="O9" s="485"/>
      <c r="P9" s="485"/>
      <c r="Q9" s="485"/>
      <c r="R9" s="485"/>
      <c r="S9" s="485"/>
      <c r="T9" s="485"/>
      <c r="U9" s="485"/>
    </row>
    <row r="10" spans="1:22" s="76" customFormat="1" ht="20.25" customHeight="1">
      <c r="A10" s="1055" t="s">
        <v>45</v>
      </c>
      <c r="B10" s="1056"/>
      <c r="C10" s="837">
        <v>4247840</v>
      </c>
      <c r="D10" s="837">
        <v>4241987</v>
      </c>
      <c r="E10" s="837">
        <v>4239763</v>
      </c>
      <c r="F10" s="837">
        <v>4235956</v>
      </c>
      <c r="G10" s="837">
        <v>4216653</v>
      </c>
      <c r="H10" s="837">
        <v>4204012</v>
      </c>
      <c r="I10" s="837">
        <v>4195241</v>
      </c>
      <c r="J10" s="837">
        <v>4190381</v>
      </c>
      <c r="K10" s="127">
        <f>SUM(K12:K19)</f>
        <v>4193611</v>
      </c>
      <c r="L10" s="510" t="s">
        <v>103</v>
      </c>
      <c r="M10" s="487">
        <v>92134</v>
      </c>
      <c r="N10" s="487">
        <v>91487</v>
      </c>
      <c r="O10" s="487">
        <v>90943</v>
      </c>
      <c r="P10" s="487">
        <v>90424</v>
      </c>
      <c r="Q10" s="487">
        <v>89510</v>
      </c>
      <c r="R10" s="487">
        <v>88758</v>
      </c>
      <c r="S10" s="511">
        <v>88115</v>
      </c>
      <c r="T10" s="487">
        <v>87257</v>
      </c>
      <c r="U10" s="859">
        <v>86652</v>
      </c>
    </row>
    <row r="11" spans="1:22" s="76" customFormat="1" ht="20.25" customHeight="1">
      <c r="A11" s="426"/>
      <c r="B11" s="742"/>
      <c r="C11" s="837"/>
      <c r="D11" s="837"/>
      <c r="E11" s="837"/>
      <c r="F11" s="837"/>
      <c r="G11" s="837"/>
      <c r="H11" s="837"/>
      <c r="I11" s="837"/>
      <c r="J11" s="837"/>
      <c r="K11" s="127"/>
      <c r="L11" s="510" t="s">
        <v>47</v>
      </c>
      <c r="M11" s="487">
        <v>187667</v>
      </c>
      <c r="N11" s="487">
        <v>187646</v>
      </c>
      <c r="O11" s="487">
        <v>188526</v>
      </c>
      <c r="P11" s="487">
        <v>188931</v>
      </c>
      <c r="Q11" s="487">
        <v>188545</v>
      </c>
      <c r="R11" s="487">
        <v>187832</v>
      </c>
      <c r="S11" s="511">
        <v>187347</v>
      </c>
      <c r="T11" s="487">
        <v>186707</v>
      </c>
      <c r="U11" s="859">
        <v>186582</v>
      </c>
      <c r="V11" s="592"/>
    </row>
    <row r="12" spans="1:22" s="76" customFormat="1" ht="20.25" customHeight="1">
      <c r="A12" s="1055" t="s">
        <v>48</v>
      </c>
      <c r="B12" s="1056"/>
      <c r="C12" s="837">
        <v>1311137</v>
      </c>
      <c r="D12" s="837">
        <v>1315517</v>
      </c>
      <c r="E12" s="837">
        <v>1321926</v>
      </c>
      <c r="F12" s="837">
        <v>1326875</v>
      </c>
      <c r="G12" s="837">
        <v>1324466</v>
      </c>
      <c r="H12" s="837">
        <v>1326742</v>
      </c>
      <c r="I12" s="837">
        <v>1332998</v>
      </c>
      <c r="J12" s="837">
        <v>1342767</v>
      </c>
      <c r="K12" s="127">
        <f>K21</f>
        <v>1355633</v>
      </c>
      <c r="L12" s="510" t="s">
        <v>49</v>
      </c>
      <c r="M12" s="487">
        <v>49947</v>
      </c>
      <c r="N12" s="487">
        <v>50124</v>
      </c>
      <c r="O12" s="487">
        <v>50024</v>
      </c>
      <c r="P12" s="487">
        <v>49992</v>
      </c>
      <c r="Q12" s="487">
        <v>49853</v>
      </c>
      <c r="R12" s="487">
        <v>49660</v>
      </c>
      <c r="S12" s="511">
        <v>49389</v>
      </c>
      <c r="T12" s="487">
        <v>49093</v>
      </c>
      <c r="U12" s="859">
        <v>49128</v>
      </c>
    </row>
    <row r="13" spans="1:22" s="76" customFormat="1" ht="20.25" customHeight="1">
      <c r="A13" s="1055" t="s">
        <v>50</v>
      </c>
      <c r="B13" s="1056"/>
      <c r="C13" s="837">
        <v>544284</v>
      </c>
      <c r="D13" s="837">
        <v>545984</v>
      </c>
      <c r="E13" s="837">
        <v>547225</v>
      </c>
      <c r="F13" s="837">
        <v>549814</v>
      </c>
      <c r="G13" s="837">
        <v>550315</v>
      </c>
      <c r="H13" s="837">
        <v>550147</v>
      </c>
      <c r="I13" s="837">
        <v>549696</v>
      </c>
      <c r="J13" s="837">
        <v>549435</v>
      </c>
      <c r="K13" s="127">
        <f>SUM(U13,U16,U20,U36,U47)</f>
        <v>550092</v>
      </c>
      <c r="L13" s="510" t="s">
        <v>51</v>
      </c>
      <c r="M13" s="487">
        <v>182793</v>
      </c>
      <c r="N13" s="487">
        <v>183461</v>
      </c>
      <c r="O13" s="487">
        <v>183970</v>
      </c>
      <c r="P13" s="487">
        <v>185305</v>
      </c>
      <c r="Q13" s="487">
        <v>186444</v>
      </c>
      <c r="R13" s="487">
        <v>187421</v>
      </c>
      <c r="S13" s="511">
        <v>187800</v>
      </c>
      <c r="T13" s="487">
        <v>188101</v>
      </c>
      <c r="U13" s="859">
        <v>189365</v>
      </c>
    </row>
    <row r="14" spans="1:22" s="76" customFormat="1" ht="20.25" customHeight="1">
      <c r="A14" s="1055" t="s">
        <v>52</v>
      </c>
      <c r="B14" s="1056"/>
      <c r="C14" s="837">
        <v>316186</v>
      </c>
      <c r="D14" s="837">
        <v>316142</v>
      </c>
      <c r="E14" s="837">
        <v>316607</v>
      </c>
      <c r="F14" s="837">
        <v>316952</v>
      </c>
      <c r="G14" s="837">
        <v>316400</v>
      </c>
      <c r="H14" s="837">
        <v>315347</v>
      </c>
      <c r="I14" s="837">
        <v>314380</v>
      </c>
      <c r="J14" s="837">
        <v>313267</v>
      </c>
      <c r="K14" s="127">
        <f>SUM(U11,U12,U31,U48,U49)</f>
        <v>313316</v>
      </c>
      <c r="L14" s="507" t="s">
        <v>53</v>
      </c>
      <c r="M14" s="487">
        <v>35838</v>
      </c>
      <c r="N14" s="487">
        <v>35590</v>
      </c>
      <c r="O14" s="487">
        <v>35349</v>
      </c>
      <c r="P14" s="487">
        <v>35224</v>
      </c>
      <c r="Q14" s="487">
        <v>35071</v>
      </c>
      <c r="R14" s="487">
        <v>34759</v>
      </c>
      <c r="S14" s="511">
        <v>34592</v>
      </c>
      <c r="T14" s="487">
        <v>34359</v>
      </c>
      <c r="U14" s="859">
        <v>34166</v>
      </c>
    </row>
    <row r="15" spans="1:22" s="76" customFormat="1" ht="20.25" customHeight="1">
      <c r="A15" s="1055" t="s">
        <v>54</v>
      </c>
      <c r="B15" s="1056"/>
      <c r="C15" s="837">
        <v>556238</v>
      </c>
      <c r="D15" s="837">
        <v>552892</v>
      </c>
      <c r="E15" s="837">
        <v>550071</v>
      </c>
      <c r="F15" s="837">
        <v>547462</v>
      </c>
      <c r="G15" s="837">
        <v>543389</v>
      </c>
      <c r="H15" s="837">
        <v>540122</v>
      </c>
      <c r="I15" s="837">
        <v>535905</v>
      </c>
      <c r="J15" s="837">
        <v>532811</v>
      </c>
      <c r="K15" s="127">
        <f>SUM(U18,U19,U25,U29,U35,U42,U43)</f>
        <v>530537</v>
      </c>
      <c r="L15" s="512"/>
      <c r="M15" s="506"/>
      <c r="N15" s="506"/>
      <c r="O15" s="506"/>
      <c r="P15" s="506"/>
      <c r="Q15" s="506"/>
      <c r="R15" s="506"/>
      <c r="S15" s="506"/>
      <c r="T15" s="506"/>
      <c r="U15" s="860"/>
    </row>
    <row r="16" spans="1:22" s="76" customFormat="1" ht="20.25" customHeight="1">
      <c r="A16" s="1055" t="s">
        <v>55</v>
      </c>
      <c r="B16" s="1056"/>
      <c r="C16" s="837">
        <v>404333</v>
      </c>
      <c r="D16" s="837">
        <v>402260</v>
      </c>
      <c r="E16" s="837">
        <v>400879</v>
      </c>
      <c r="F16" s="837">
        <v>399101</v>
      </c>
      <c r="G16" s="837">
        <v>395862</v>
      </c>
      <c r="H16" s="837">
        <v>393466</v>
      </c>
      <c r="I16" s="837">
        <v>391650</v>
      </c>
      <c r="J16" s="837">
        <v>390090</v>
      </c>
      <c r="K16" s="127">
        <f>SUM(U22,U32,U40)</f>
        <v>389278</v>
      </c>
      <c r="L16" s="510" t="s">
        <v>56</v>
      </c>
      <c r="M16" s="487">
        <v>167978</v>
      </c>
      <c r="N16" s="487">
        <v>168070</v>
      </c>
      <c r="O16" s="487">
        <v>167879</v>
      </c>
      <c r="P16" s="487">
        <v>168081</v>
      </c>
      <c r="Q16" s="487">
        <v>167640</v>
      </c>
      <c r="R16" s="487">
        <v>166556</v>
      </c>
      <c r="S16" s="511">
        <v>165548</v>
      </c>
      <c r="T16" s="487">
        <v>164688</v>
      </c>
      <c r="U16" s="859">
        <v>163781</v>
      </c>
    </row>
    <row r="17" spans="1:21" s="76" customFormat="1" ht="20.25" customHeight="1">
      <c r="A17" s="1055" t="s">
        <v>57</v>
      </c>
      <c r="B17" s="1056"/>
      <c r="C17" s="837">
        <v>286171</v>
      </c>
      <c r="D17" s="837">
        <v>284047</v>
      </c>
      <c r="E17" s="837">
        <v>281881</v>
      </c>
      <c r="F17" s="837">
        <v>279511</v>
      </c>
      <c r="G17" s="837">
        <v>276701</v>
      </c>
      <c r="H17" s="837">
        <v>274437</v>
      </c>
      <c r="I17" s="837">
        <v>272176</v>
      </c>
      <c r="J17" s="837">
        <v>269356</v>
      </c>
      <c r="K17" s="127">
        <f>SUM(U24,U26,U28,U34,U38,U44,U55,U56,U57)</f>
        <v>267160</v>
      </c>
      <c r="L17" s="510" t="s">
        <v>58</v>
      </c>
      <c r="M17" s="487">
        <v>41895</v>
      </c>
      <c r="N17" s="487">
        <v>41416</v>
      </c>
      <c r="O17" s="487">
        <v>41079</v>
      </c>
      <c r="P17" s="487">
        <v>40482</v>
      </c>
      <c r="Q17" s="487">
        <v>39902</v>
      </c>
      <c r="R17" s="487">
        <v>39490</v>
      </c>
      <c r="S17" s="511">
        <v>39161</v>
      </c>
      <c r="T17" s="487">
        <v>38702</v>
      </c>
      <c r="U17" s="859">
        <v>38252</v>
      </c>
    </row>
    <row r="18" spans="1:21" s="76" customFormat="1" ht="20.25" customHeight="1">
      <c r="A18" s="1055" t="s">
        <v>59</v>
      </c>
      <c r="B18" s="1056"/>
      <c r="C18" s="837">
        <v>559222</v>
      </c>
      <c r="D18" s="837">
        <v>556835</v>
      </c>
      <c r="E18" s="837">
        <v>554667</v>
      </c>
      <c r="F18" s="837">
        <v>552237</v>
      </c>
      <c r="G18" s="837">
        <v>548618</v>
      </c>
      <c r="H18" s="837">
        <v>545037</v>
      </c>
      <c r="I18" s="837">
        <v>541630</v>
      </c>
      <c r="J18" s="837">
        <v>537940</v>
      </c>
      <c r="K18" s="127">
        <f>SUM(K52,U14,U30,U37,U50)</f>
        <v>534972</v>
      </c>
      <c r="L18" s="510" t="s">
        <v>60</v>
      </c>
      <c r="M18" s="487">
        <v>68942</v>
      </c>
      <c r="N18" s="487">
        <v>68864</v>
      </c>
      <c r="O18" s="487">
        <v>69044</v>
      </c>
      <c r="P18" s="487">
        <v>69204</v>
      </c>
      <c r="Q18" s="487">
        <v>68763</v>
      </c>
      <c r="R18" s="487">
        <v>68338</v>
      </c>
      <c r="S18" s="511">
        <v>67777</v>
      </c>
      <c r="T18" s="487">
        <v>67787</v>
      </c>
      <c r="U18" s="859">
        <v>67629</v>
      </c>
    </row>
    <row r="19" spans="1:21" s="76" customFormat="1" ht="20.25" customHeight="1">
      <c r="A19" s="1055" t="s">
        <v>61</v>
      </c>
      <c r="B19" s="1056"/>
      <c r="C19" s="837">
        <v>270269</v>
      </c>
      <c r="D19" s="837">
        <v>268310</v>
      </c>
      <c r="E19" s="837">
        <v>266507</v>
      </c>
      <c r="F19" s="837">
        <v>264004</v>
      </c>
      <c r="G19" s="837">
        <v>260902</v>
      </c>
      <c r="H19" s="837">
        <v>258714</v>
      </c>
      <c r="I19" s="837">
        <v>256806</v>
      </c>
      <c r="J19" s="837">
        <v>254715</v>
      </c>
      <c r="K19" s="127">
        <f>SUM(U10,U17,U23,U41,U45,U51,U53,U54)</f>
        <v>252623</v>
      </c>
      <c r="L19" s="510" t="s">
        <v>62</v>
      </c>
      <c r="M19" s="487">
        <v>191213</v>
      </c>
      <c r="N19" s="487">
        <v>190203</v>
      </c>
      <c r="O19" s="487">
        <v>189262</v>
      </c>
      <c r="P19" s="487">
        <v>188191</v>
      </c>
      <c r="Q19" s="487">
        <v>187050</v>
      </c>
      <c r="R19" s="487">
        <v>186371</v>
      </c>
      <c r="S19" s="511">
        <v>185352</v>
      </c>
      <c r="T19" s="487">
        <v>183956</v>
      </c>
      <c r="U19" s="859">
        <v>183330</v>
      </c>
    </row>
    <row r="20" spans="1:21" s="76" customFormat="1" ht="20.25" customHeight="1">
      <c r="A20" s="426"/>
      <c r="B20" s="742"/>
      <c r="C20" s="837"/>
      <c r="D20" s="837"/>
      <c r="E20" s="837"/>
      <c r="F20" s="837"/>
      <c r="G20" s="837"/>
      <c r="H20" s="837"/>
      <c r="I20" s="837"/>
      <c r="J20" s="837"/>
      <c r="K20" s="127"/>
      <c r="L20" s="510" t="s">
        <v>63</v>
      </c>
      <c r="M20" s="487">
        <v>137059</v>
      </c>
      <c r="N20" s="487">
        <v>137817</v>
      </c>
      <c r="O20" s="487">
        <v>137882</v>
      </c>
      <c r="P20" s="487">
        <v>138658</v>
      </c>
      <c r="Q20" s="487">
        <v>138629</v>
      </c>
      <c r="R20" s="487">
        <v>138909</v>
      </c>
      <c r="S20" s="511">
        <v>139261</v>
      </c>
      <c r="T20" s="487">
        <v>139445</v>
      </c>
      <c r="U20" s="859">
        <v>139223</v>
      </c>
    </row>
    <row r="21" spans="1:21" s="76" customFormat="1" ht="20.25" customHeight="1">
      <c r="A21" s="1057" t="s">
        <v>64</v>
      </c>
      <c r="B21" s="1058"/>
      <c r="C21" s="837">
        <v>1311137</v>
      </c>
      <c r="D21" s="837">
        <v>1315517</v>
      </c>
      <c r="E21" s="837">
        <v>1321926</v>
      </c>
      <c r="F21" s="837">
        <v>1326875</v>
      </c>
      <c r="G21" s="837">
        <v>1324466</v>
      </c>
      <c r="H21" s="837">
        <v>1326742</v>
      </c>
      <c r="I21" s="837">
        <v>1332998</v>
      </c>
      <c r="J21" s="837">
        <v>1342767</v>
      </c>
      <c r="K21" s="127">
        <f>SUM(K23:K50)</f>
        <v>1355633</v>
      </c>
      <c r="L21" s="512"/>
      <c r="M21" s="506"/>
      <c r="N21" s="506"/>
      <c r="O21" s="506"/>
      <c r="P21" s="506"/>
      <c r="Q21" s="506"/>
      <c r="R21" s="506"/>
      <c r="S21" s="506"/>
      <c r="T21" s="506"/>
      <c r="U21" s="860"/>
    </row>
    <row r="22" spans="1:21" s="76" customFormat="1" ht="20.25" customHeight="1">
      <c r="A22" s="426"/>
      <c r="B22" s="742"/>
      <c r="C22" s="837"/>
      <c r="D22" s="837"/>
      <c r="E22" s="837"/>
      <c r="F22" s="837"/>
      <c r="G22" s="837"/>
      <c r="H22" s="837"/>
      <c r="I22" s="837"/>
      <c r="J22" s="837"/>
      <c r="K22" s="127"/>
      <c r="L22" s="510" t="s">
        <v>65</v>
      </c>
      <c r="M22" s="487">
        <v>127421</v>
      </c>
      <c r="N22" s="487">
        <v>126960</v>
      </c>
      <c r="O22" s="487">
        <v>126543</v>
      </c>
      <c r="P22" s="487">
        <v>125858</v>
      </c>
      <c r="Q22" s="487">
        <v>124952</v>
      </c>
      <c r="R22" s="487">
        <v>124040</v>
      </c>
      <c r="S22" s="511">
        <v>123358</v>
      </c>
      <c r="T22" s="487">
        <v>122592</v>
      </c>
      <c r="U22" s="859">
        <v>121726</v>
      </c>
    </row>
    <row r="23" spans="1:21" s="76" customFormat="1" ht="20.25" customHeight="1">
      <c r="A23" s="426"/>
      <c r="B23" s="471" t="s">
        <v>517</v>
      </c>
      <c r="C23" s="837">
        <v>51324</v>
      </c>
      <c r="D23" s="837">
        <v>51467</v>
      </c>
      <c r="E23" s="837">
        <v>51756</v>
      </c>
      <c r="F23" s="837">
        <v>51763</v>
      </c>
      <c r="G23" s="837">
        <v>51622</v>
      </c>
      <c r="H23" s="837">
        <v>51580</v>
      </c>
      <c r="I23" s="837">
        <v>51849</v>
      </c>
      <c r="J23" s="837">
        <v>52278</v>
      </c>
      <c r="K23" s="127">
        <v>52791</v>
      </c>
      <c r="L23" s="507" t="s">
        <v>66</v>
      </c>
      <c r="M23" s="487">
        <v>48403</v>
      </c>
      <c r="N23" s="487">
        <v>48307</v>
      </c>
      <c r="O23" s="487">
        <v>48149</v>
      </c>
      <c r="P23" s="487">
        <v>47828</v>
      </c>
      <c r="Q23" s="487">
        <v>47429</v>
      </c>
      <c r="R23" s="487">
        <v>47301</v>
      </c>
      <c r="S23" s="511">
        <v>47409</v>
      </c>
      <c r="T23" s="487">
        <v>47561</v>
      </c>
      <c r="U23" s="859">
        <v>47702</v>
      </c>
    </row>
    <row r="24" spans="1:21" s="76" customFormat="1" ht="20.25" customHeight="1">
      <c r="A24" s="426"/>
      <c r="B24" s="471" t="s">
        <v>518</v>
      </c>
      <c r="C24" s="837">
        <v>35065</v>
      </c>
      <c r="D24" s="837">
        <v>35903</v>
      </c>
      <c r="E24" s="837">
        <v>36767</v>
      </c>
      <c r="F24" s="837">
        <v>37633</v>
      </c>
      <c r="G24" s="837">
        <v>37856</v>
      </c>
      <c r="H24" s="837">
        <v>38027</v>
      </c>
      <c r="I24" s="837">
        <v>38829</v>
      </c>
      <c r="J24" s="837">
        <v>39472</v>
      </c>
      <c r="K24" s="127">
        <v>39835</v>
      </c>
      <c r="L24" s="507" t="s">
        <v>67</v>
      </c>
      <c r="M24" s="487">
        <v>52669</v>
      </c>
      <c r="N24" s="487">
        <v>52092</v>
      </c>
      <c r="O24" s="487">
        <v>51573</v>
      </c>
      <c r="P24" s="487">
        <v>50919</v>
      </c>
      <c r="Q24" s="487">
        <v>50352</v>
      </c>
      <c r="R24" s="487">
        <v>49967</v>
      </c>
      <c r="S24" s="511">
        <v>49544</v>
      </c>
      <c r="T24" s="487">
        <v>48837</v>
      </c>
      <c r="U24" s="859">
        <v>48259</v>
      </c>
    </row>
    <row r="25" spans="1:21" s="76" customFormat="1" ht="20.25" customHeight="1">
      <c r="A25" s="426"/>
      <c r="B25" s="471" t="s">
        <v>519</v>
      </c>
      <c r="C25" s="837">
        <v>32404</v>
      </c>
      <c r="D25" s="837">
        <v>32155</v>
      </c>
      <c r="E25" s="837">
        <v>31804</v>
      </c>
      <c r="F25" s="837">
        <v>31610</v>
      </c>
      <c r="G25" s="837">
        <v>31359</v>
      </c>
      <c r="H25" s="837">
        <v>31317</v>
      </c>
      <c r="I25" s="837">
        <v>30979</v>
      </c>
      <c r="J25" s="837">
        <v>30724</v>
      </c>
      <c r="K25" s="127">
        <v>30499</v>
      </c>
      <c r="L25" s="507" t="s">
        <v>68</v>
      </c>
      <c r="M25" s="487">
        <v>113314</v>
      </c>
      <c r="N25" s="487">
        <v>112302</v>
      </c>
      <c r="O25" s="487">
        <v>111398</v>
      </c>
      <c r="P25" s="487">
        <v>110807</v>
      </c>
      <c r="Q25" s="487">
        <v>109912</v>
      </c>
      <c r="R25" s="487">
        <v>109194</v>
      </c>
      <c r="S25" s="511">
        <v>108072</v>
      </c>
      <c r="T25" s="487">
        <v>107396</v>
      </c>
      <c r="U25" s="859">
        <v>106843</v>
      </c>
    </row>
    <row r="26" spans="1:21" s="76" customFormat="1" ht="20.25" customHeight="1">
      <c r="A26" s="426"/>
      <c r="B26" s="471" t="s">
        <v>513</v>
      </c>
      <c r="C26" s="837">
        <v>46157</v>
      </c>
      <c r="D26" s="837">
        <v>47438</v>
      </c>
      <c r="E26" s="837">
        <v>48569</v>
      </c>
      <c r="F26" s="837">
        <v>49586</v>
      </c>
      <c r="G26" s="837">
        <v>50015</v>
      </c>
      <c r="H26" s="837">
        <v>50825</v>
      </c>
      <c r="I26" s="837">
        <v>51946</v>
      </c>
      <c r="J26" s="837">
        <v>53048</v>
      </c>
      <c r="K26" s="127">
        <v>54153</v>
      </c>
      <c r="L26" s="507" t="s">
        <v>69</v>
      </c>
      <c r="M26" s="487">
        <v>49220</v>
      </c>
      <c r="N26" s="487">
        <v>48594</v>
      </c>
      <c r="O26" s="487">
        <v>48023</v>
      </c>
      <c r="P26" s="487">
        <v>47392</v>
      </c>
      <c r="Q26" s="487">
        <v>46767</v>
      </c>
      <c r="R26" s="487">
        <v>46082</v>
      </c>
      <c r="S26" s="511">
        <v>45410</v>
      </c>
      <c r="T26" s="487">
        <v>44762</v>
      </c>
      <c r="U26" s="859">
        <v>44112</v>
      </c>
    </row>
    <row r="27" spans="1:21" s="76" customFormat="1" ht="20.25" customHeight="1">
      <c r="A27" s="426"/>
      <c r="B27" s="471" t="s">
        <v>520</v>
      </c>
      <c r="C27" s="837">
        <v>39762</v>
      </c>
      <c r="D27" s="837">
        <v>39717</v>
      </c>
      <c r="E27" s="837">
        <v>39585</v>
      </c>
      <c r="F27" s="837">
        <v>39498</v>
      </c>
      <c r="G27" s="837">
        <v>38957</v>
      </c>
      <c r="H27" s="837">
        <v>38594</v>
      </c>
      <c r="I27" s="837">
        <v>38659</v>
      </c>
      <c r="J27" s="837">
        <v>39065</v>
      </c>
      <c r="K27" s="127">
        <v>39320</v>
      </c>
      <c r="L27" s="512"/>
      <c r="M27" s="506"/>
      <c r="N27" s="506"/>
      <c r="O27" s="506"/>
      <c r="P27" s="506"/>
      <c r="Q27" s="506"/>
      <c r="R27" s="506"/>
      <c r="S27" s="506"/>
      <c r="T27" s="506"/>
      <c r="U27" s="860"/>
    </row>
    <row r="28" spans="1:21" s="76" customFormat="1" ht="20.25" customHeight="1">
      <c r="A28" s="426"/>
      <c r="B28" s="742"/>
      <c r="C28" s="837"/>
      <c r="D28" s="837"/>
      <c r="E28" s="837"/>
      <c r="F28" s="837"/>
      <c r="G28" s="837"/>
      <c r="H28" s="837"/>
      <c r="I28" s="837"/>
      <c r="J28" s="837"/>
      <c r="K28" s="127"/>
      <c r="L28" s="510" t="s">
        <v>70</v>
      </c>
      <c r="M28" s="487">
        <v>57408</v>
      </c>
      <c r="N28" s="487">
        <v>57132</v>
      </c>
      <c r="O28" s="487">
        <v>56816</v>
      </c>
      <c r="P28" s="487">
        <v>56535</v>
      </c>
      <c r="Q28" s="487">
        <v>56021</v>
      </c>
      <c r="R28" s="487">
        <v>55486</v>
      </c>
      <c r="S28" s="511">
        <v>55306</v>
      </c>
      <c r="T28" s="487">
        <v>55002</v>
      </c>
      <c r="U28" s="859">
        <v>54792</v>
      </c>
    </row>
    <row r="29" spans="1:21" s="76" customFormat="1" ht="20.25" customHeight="1">
      <c r="A29" s="426"/>
      <c r="B29" s="471" t="s">
        <v>521</v>
      </c>
      <c r="C29" s="837">
        <v>31343</v>
      </c>
      <c r="D29" s="837">
        <v>30975</v>
      </c>
      <c r="E29" s="837">
        <v>30551</v>
      </c>
      <c r="F29" s="837">
        <v>30164</v>
      </c>
      <c r="G29" s="837">
        <v>29743</v>
      </c>
      <c r="H29" s="837">
        <v>29244</v>
      </c>
      <c r="I29" s="837">
        <v>28823</v>
      </c>
      <c r="J29" s="837">
        <v>28845</v>
      </c>
      <c r="K29" s="127">
        <v>28824</v>
      </c>
      <c r="L29" s="510" t="s">
        <v>71</v>
      </c>
      <c r="M29" s="487">
        <v>59364</v>
      </c>
      <c r="N29" s="487">
        <v>58868</v>
      </c>
      <c r="O29" s="487">
        <v>58405</v>
      </c>
      <c r="P29" s="487">
        <v>57939</v>
      </c>
      <c r="Q29" s="487">
        <v>57379</v>
      </c>
      <c r="R29" s="487">
        <v>56815</v>
      </c>
      <c r="S29" s="511">
        <v>56255</v>
      </c>
      <c r="T29" s="487">
        <v>55982</v>
      </c>
      <c r="U29" s="859">
        <v>55631</v>
      </c>
    </row>
    <row r="30" spans="1:21" s="76" customFormat="1" ht="20.25" customHeight="1">
      <c r="A30" s="426"/>
      <c r="B30" s="471" t="s">
        <v>522</v>
      </c>
      <c r="C30" s="837">
        <v>36345</v>
      </c>
      <c r="D30" s="837">
        <v>36716</v>
      </c>
      <c r="E30" s="837">
        <v>37470</v>
      </c>
      <c r="F30" s="837">
        <v>37988</v>
      </c>
      <c r="G30" s="837">
        <v>38289</v>
      </c>
      <c r="H30" s="837">
        <v>38836</v>
      </c>
      <c r="I30" s="837">
        <v>39238</v>
      </c>
      <c r="J30" s="837">
        <v>40195</v>
      </c>
      <c r="K30" s="127">
        <v>40820</v>
      </c>
      <c r="L30" s="510" t="s">
        <v>72</v>
      </c>
      <c r="M30" s="487">
        <v>89441</v>
      </c>
      <c r="N30" s="487">
        <v>89276</v>
      </c>
      <c r="O30" s="487">
        <v>89157</v>
      </c>
      <c r="P30" s="487">
        <v>88751</v>
      </c>
      <c r="Q30" s="487">
        <v>88433</v>
      </c>
      <c r="R30" s="487">
        <v>87918</v>
      </c>
      <c r="S30" s="511">
        <v>87446</v>
      </c>
      <c r="T30" s="487">
        <v>87254</v>
      </c>
      <c r="U30" s="859">
        <v>86632</v>
      </c>
    </row>
    <row r="31" spans="1:21" s="76" customFormat="1" ht="20.25" customHeight="1">
      <c r="A31" s="426"/>
      <c r="B31" s="471" t="s">
        <v>523</v>
      </c>
      <c r="C31" s="837">
        <v>36728</v>
      </c>
      <c r="D31" s="837">
        <v>37021</v>
      </c>
      <c r="E31" s="837">
        <v>37753</v>
      </c>
      <c r="F31" s="837">
        <v>38393</v>
      </c>
      <c r="G31" s="837">
        <v>39168</v>
      </c>
      <c r="H31" s="837">
        <v>40357</v>
      </c>
      <c r="I31" s="837">
        <v>41722</v>
      </c>
      <c r="J31" s="837">
        <v>43049</v>
      </c>
      <c r="K31" s="127">
        <v>43842</v>
      </c>
      <c r="L31" s="510" t="s">
        <v>73</v>
      </c>
      <c r="M31" s="487">
        <v>64813</v>
      </c>
      <c r="N31" s="487">
        <v>64893</v>
      </c>
      <c r="O31" s="487">
        <v>64816</v>
      </c>
      <c r="P31" s="487">
        <v>64992</v>
      </c>
      <c r="Q31" s="487">
        <v>65190</v>
      </c>
      <c r="R31" s="487">
        <v>65280</v>
      </c>
      <c r="S31" s="511">
        <v>65343</v>
      </c>
      <c r="T31" s="487">
        <v>65434</v>
      </c>
      <c r="U31" s="859">
        <v>65800</v>
      </c>
    </row>
    <row r="32" spans="1:21" s="76" customFormat="1" ht="20.25" customHeight="1">
      <c r="A32" s="426"/>
      <c r="B32" s="471" t="s">
        <v>524</v>
      </c>
      <c r="C32" s="837">
        <v>46919</v>
      </c>
      <c r="D32" s="837">
        <v>46958</v>
      </c>
      <c r="E32" s="837">
        <v>47038</v>
      </c>
      <c r="F32" s="837">
        <v>47067</v>
      </c>
      <c r="G32" s="837">
        <v>46817</v>
      </c>
      <c r="H32" s="837">
        <v>46676</v>
      </c>
      <c r="I32" s="837">
        <v>46749</v>
      </c>
      <c r="J32" s="837">
        <v>47039</v>
      </c>
      <c r="K32" s="127">
        <v>47217</v>
      </c>
      <c r="L32" s="510" t="s">
        <v>74</v>
      </c>
      <c r="M32" s="487">
        <v>33546</v>
      </c>
      <c r="N32" s="487">
        <v>33306</v>
      </c>
      <c r="O32" s="487">
        <v>33045</v>
      </c>
      <c r="P32" s="487">
        <v>32955</v>
      </c>
      <c r="Q32" s="487">
        <v>32654</v>
      </c>
      <c r="R32" s="487">
        <v>32328</v>
      </c>
      <c r="S32" s="511">
        <v>32139</v>
      </c>
      <c r="T32" s="487">
        <v>31986</v>
      </c>
      <c r="U32" s="859">
        <v>31837</v>
      </c>
    </row>
    <row r="33" spans="1:21" s="76" customFormat="1" ht="20.25" customHeight="1">
      <c r="A33" s="426"/>
      <c r="B33" s="471" t="s">
        <v>525</v>
      </c>
      <c r="C33" s="837">
        <v>86329</v>
      </c>
      <c r="D33" s="837">
        <v>86236</v>
      </c>
      <c r="E33" s="837">
        <v>86598</v>
      </c>
      <c r="F33" s="837">
        <v>86660</v>
      </c>
      <c r="G33" s="837">
        <v>86109</v>
      </c>
      <c r="H33" s="837">
        <v>85973</v>
      </c>
      <c r="I33" s="837">
        <v>86078</v>
      </c>
      <c r="J33" s="837">
        <v>86342</v>
      </c>
      <c r="K33" s="127">
        <v>87191</v>
      </c>
      <c r="L33" s="512"/>
      <c r="M33" s="506"/>
      <c r="N33" s="506"/>
      <c r="O33" s="506"/>
      <c r="P33" s="506"/>
      <c r="Q33" s="506"/>
      <c r="R33" s="506"/>
      <c r="S33" s="506"/>
      <c r="T33" s="506"/>
      <c r="U33" s="860"/>
    </row>
    <row r="34" spans="1:21" s="76" customFormat="1" ht="20.25" customHeight="1">
      <c r="A34" s="426"/>
      <c r="B34" s="742"/>
      <c r="C34" s="837"/>
      <c r="D34" s="837"/>
      <c r="E34" s="837"/>
      <c r="F34" s="837"/>
      <c r="G34" s="837"/>
      <c r="H34" s="837"/>
      <c r="I34" s="837"/>
      <c r="J34" s="837"/>
      <c r="K34" s="127"/>
      <c r="L34" s="510" t="s">
        <v>75</v>
      </c>
      <c r="M34" s="487">
        <v>52372</v>
      </c>
      <c r="N34" s="487">
        <v>52028</v>
      </c>
      <c r="O34" s="487">
        <v>51477</v>
      </c>
      <c r="P34" s="487">
        <v>51034</v>
      </c>
      <c r="Q34" s="487">
        <v>50638</v>
      </c>
      <c r="R34" s="487">
        <v>50455</v>
      </c>
      <c r="S34" s="511">
        <v>50093</v>
      </c>
      <c r="T34" s="487">
        <v>49587</v>
      </c>
      <c r="U34" s="859">
        <v>49407</v>
      </c>
    </row>
    <row r="35" spans="1:21" s="76" customFormat="1" ht="20.25" customHeight="1">
      <c r="A35" s="426"/>
      <c r="B35" s="471" t="s">
        <v>526</v>
      </c>
      <c r="C35" s="837">
        <v>39382</v>
      </c>
      <c r="D35" s="837">
        <v>39799</v>
      </c>
      <c r="E35" s="837">
        <v>40171</v>
      </c>
      <c r="F35" s="837">
        <v>40341</v>
      </c>
      <c r="G35" s="837">
        <v>40252</v>
      </c>
      <c r="H35" s="837">
        <v>40260</v>
      </c>
      <c r="I35" s="837">
        <v>40327</v>
      </c>
      <c r="J35" s="837">
        <v>40932</v>
      </c>
      <c r="K35" s="127">
        <v>41748</v>
      </c>
      <c r="L35" s="510" t="s">
        <v>76</v>
      </c>
      <c r="M35" s="487">
        <v>60093</v>
      </c>
      <c r="N35" s="487">
        <v>59515</v>
      </c>
      <c r="O35" s="487">
        <v>59116</v>
      </c>
      <c r="P35" s="487">
        <v>58772</v>
      </c>
      <c r="Q35" s="487">
        <v>58169</v>
      </c>
      <c r="R35" s="487">
        <v>57488</v>
      </c>
      <c r="S35" s="511">
        <v>56906</v>
      </c>
      <c r="T35" s="487">
        <v>56528</v>
      </c>
      <c r="U35" s="859">
        <v>56066</v>
      </c>
    </row>
    <row r="36" spans="1:21" s="76" customFormat="1" ht="20.25" customHeight="1">
      <c r="A36" s="426"/>
      <c r="B36" s="471" t="s">
        <v>527</v>
      </c>
      <c r="C36" s="837">
        <v>61769</v>
      </c>
      <c r="D36" s="837">
        <v>61323</v>
      </c>
      <c r="E36" s="837">
        <v>60934</v>
      </c>
      <c r="F36" s="837">
        <v>60309</v>
      </c>
      <c r="G36" s="837">
        <v>59938</v>
      </c>
      <c r="H36" s="837">
        <v>60167</v>
      </c>
      <c r="I36" s="837">
        <v>60176</v>
      </c>
      <c r="J36" s="837">
        <v>60304</v>
      </c>
      <c r="K36" s="127">
        <v>60929</v>
      </c>
      <c r="L36" s="510" t="s">
        <v>77</v>
      </c>
      <c r="M36" s="487">
        <v>42285</v>
      </c>
      <c r="N36" s="487">
        <v>42557</v>
      </c>
      <c r="O36" s="487">
        <v>43026</v>
      </c>
      <c r="P36" s="487">
        <v>43166</v>
      </c>
      <c r="Q36" s="487">
        <v>42966</v>
      </c>
      <c r="R36" s="487">
        <v>42763</v>
      </c>
      <c r="S36" s="511">
        <v>42663</v>
      </c>
      <c r="T36" s="487">
        <v>42727</v>
      </c>
      <c r="U36" s="859">
        <v>42713</v>
      </c>
    </row>
    <row r="37" spans="1:21" s="76" customFormat="1" ht="20.25" customHeight="1">
      <c r="A37" s="426"/>
      <c r="B37" s="471" t="s">
        <v>528</v>
      </c>
      <c r="C37" s="837">
        <v>43218</v>
      </c>
      <c r="D37" s="837">
        <v>43053</v>
      </c>
      <c r="E37" s="837">
        <v>42807</v>
      </c>
      <c r="F37" s="837">
        <v>42676</v>
      </c>
      <c r="G37" s="837">
        <v>42512</v>
      </c>
      <c r="H37" s="837">
        <v>42318</v>
      </c>
      <c r="I37" s="837">
        <v>42560</v>
      </c>
      <c r="J37" s="837">
        <v>42943</v>
      </c>
      <c r="K37" s="127">
        <v>43387</v>
      </c>
      <c r="L37" s="510" t="s">
        <v>78</v>
      </c>
      <c r="M37" s="487">
        <v>26675</v>
      </c>
      <c r="N37" s="487">
        <v>26597</v>
      </c>
      <c r="O37" s="487">
        <v>26532</v>
      </c>
      <c r="P37" s="487">
        <v>26336</v>
      </c>
      <c r="Q37" s="487">
        <v>26077</v>
      </c>
      <c r="R37" s="487">
        <v>25999</v>
      </c>
      <c r="S37" s="511">
        <v>25732</v>
      </c>
      <c r="T37" s="487">
        <v>25443</v>
      </c>
      <c r="U37" s="859">
        <v>25288</v>
      </c>
    </row>
    <row r="38" spans="1:21" s="76" customFormat="1" ht="20.25" customHeight="1">
      <c r="A38" s="426"/>
      <c r="B38" s="471" t="s">
        <v>529</v>
      </c>
      <c r="C38" s="837">
        <v>79252</v>
      </c>
      <c r="D38" s="837">
        <v>79600</v>
      </c>
      <c r="E38" s="837">
        <v>80083</v>
      </c>
      <c r="F38" s="837">
        <v>80220</v>
      </c>
      <c r="G38" s="837">
        <v>79903</v>
      </c>
      <c r="H38" s="837">
        <v>79544</v>
      </c>
      <c r="I38" s="837">
        <v>79217</v>
      </c>
      <c r="J38" s="837">
        <v>79350</v>
      </c>
      <c r="K38" s="127">
        <v>79909</v>
      </c>
      <c r="L38" s="507" t="s">
        <v>79</v>
      </c>
      <c r="M38" s="487">
        <v>30486</v>
      </c>
      <c r="N38" s="487">
        <v>30258</v>
      </c>
      <c r="O38" s="487">
        <v>30131</v>
      </c>
      <c r="P38" s="487">
        <v>29951</v>
      </c>
      <c r="Q38" s="487">
        <v>29673</v>
      </c>
      <c r="R38" s="487">
        <v>29551</v>
      </c>
      <c r="S38" s="511">
        <v>29281</v>
      </c>
      <c r="T38" s="487">
        <v>29016</v>
      </c>
      <c r="U38" s="859">
        <v>28858</v>
      </c>
    </row>
    <row r="39" spans="1:21" s="76" customFormat="1" ht="20.25" customHeight="1">
      <c r="A39" s="426"/>
      <c r="B39" s="471" t="s">
        <v>531</v>
      </c>
      <c r="C39" s="837">
        <v>50108</v>
      </c>
      <c r="D39" s="837">
        <v>50295</v>
      </c>
      <c r="E39" s="837">
        <v>50938</v>
      </c>
      <c r="F39" s="837">
        <v>51160</v>
      </c>
      <c r="G39" s="837">
        <v>51256</v>
      </c>
      <c r="H39" s="837">
        <v>51349</v>
      </c>
      <c r="I39" s="837">
        <v>51401</v>
      </c>
      <c r="J39" s="837">
        <v>51634</v>
      </c>
      <c r="K39" s="127">
        <v>52170</v>
      </c>
      <c r="L39" s="512"/>
      <c r="M39" s="506"/>
      <c r="N39" s="506"/>
      <c r="O39" s="506"/>
      <c r="P39" s="506"/>
      <c r="Q39" s="506"/>
      <c r="R39" s="506"/>
      <c r="S39" s="506"/>
      <c r="T39" s="506"/>
      <c r="U39" s="860"/>
    </row>
    <row r="40" spans="1:21" s="76" customFormat="1" ht="20.25" customHeight="1">
      <c r="A40" s="426"/>
      <c r="B40" s="742"/>
      <c r="C40" s="837"/>
      <c r="D40" s="837"/>
      <c r="E40" s="837"/>
      <c r="F40" s="837"/>
      <c r="G40" s="837"/>
      <c r="H40" s="837"/>
      <c r="I40" s="837"/>
      <c r="J40" s="837"/>
      <c r="K40" s="127"/>
      <c r="L40" s="507" t="s">
        <v>80</v>
      </c>
      <c r="M40" s="487">
        <v>243366</v>
      </c>
      <c r="N40" s="487">
        <v>241994</v>
      </c>
      <c r="O40" s="487">
        <v>241291</v>
      </c>
      <c r="P40" s="487">
        <v>240288</v>
      </c>
      <c r="Q40" s="487">
        <v>238256</v>
      </c>
      <c r="R40" s="487">
        <v>237098</v>
      </c>
      <c r="S40" s="511">
        <v>236153</v>
      </c>
      <c r="T40" s="487">
        <v>235512</v>
      </c>
      <c r="U40" s="859">
        <v>235715</v>
      </c>
    </row>
    <row r="41" spans="1:21" s="76" customFormat="1" ht="20.25" customHeight="1">
      <c r="A41" s="426"/>
      <c r="B41" s="471" t="s">
        <v>532</v>
      </c>
      <c r="C41" s="837">
        <v>71604</v>
      </c>
      <c r="D41" s="837">
        <v>71474</v>
      </c>
      <c r="E41" s="837">
        <v>71324</v>
      </c>
      <c r="F41" s="837">
        <v>71193</v>
      </c>
      <c r="G41" s="837">
        <v>70809</v>
      </c>
      <c r="H41" s="837">
        <v>70420</v>
      </c>
      <c r="I41" s="837">
        <v>70432</v>
      </c>
      <c r="J41" s="837">
        <v>70673</v>
      </c>
      <c r="K41" s="127">
        <v>71105</v>
      </c>
      <c r="L41" s="510" t="s">
        <v>81</v>
      </c>
      <c r="M41" s="487">
        <v>29505</v>
      </c>
      <c r="N41" s="487">
        <v>29233</v>
      </c>
      <c r="O41" s="487">
        <v>29041</v>
      </c>
      <c r="P41" s="487">
        <v>28718</v>
      </c>
      <c r="Q41" s="487">
        <v>28334</v>
      </c>
      <c r="R41" s="487">
        <v>28029</v>
      </c>
      <c r="S41" s="511">
        <v>27574</v>
      </c>
      <c r="T41" s="487">
        <v>27221</v>
      </c>
      <c r="U41" s="859">
        <v>26857</v>
      </c>
    </row>
    <row r="42" spans="1:21" s="76" customFormat="1" ht="20.25" customHeight="1">
      <c r="A42" s="426"/>
      <c r="B42" s="471" t="s">
        <v>533</v>
      </c>
      <c r="C42" s="837">
        <v>59440</v>
      </c>
      <c r="D42" s="837">
        <v>59230</v>
      </c>
      <c r="E42" s="837">
        <v>59606</v>
      </c>
      <c r="F42" s="837">
        <v>60161</v>
      </c>
      <c r="G42" s="837">
        <v>59857</v>
      </c>
      <c r="H42" s="837">
        <v>59867</v>
      </c>
      <c r="I42" s="837">
        <v>60029</v>
      </c>
      <c r="J42" s="837">
        <v>60581</v>
      </c>
      <c r="K42" s="127">
        <v>61471</v>
      </c>
      <c r="L42" s="507" t="s">
        <v>82</v>
      </c>
      <c r="M42" s="487">
        <v>27039</v>
      </c>
      <c r="N42" s="487">
        <v>27007</v>
      </c>
      <c r="O42" s="487">
        <v>26933</v>
      </c>
      <c r="P42" s="487">
        <v>26744</v>
      </c>
      <c r="Q42" s="487">
        <v>26511</v>
      </c>
      <c r="R42" s="487">
        <v>26370</v>
      </c>
      <c r="S42" s="511">
        <v>26110</v>
      </c>
      <c r="T42" s="487">
        <v>25767</v>
      </c>
      <c r="U42" s="859">
        <v>25707</v>
      </c>
    </row>
    <row r="43" spans="1:21" s="76" customFormat="1" ht="20.25" customHeight="1">
      <c r="A43" s="426"/>
      <c r="B43" s="471" t="s">
        <v>534</v>
      </c>
      <c r="C43" s="837">
        <v>63294</v>
      </c>
      <c r="D43" s="837">
        <v>62626</v>
      </c>
      <c r="E43" s="837">
        <v>61743</v>
      </c>
      <c r="F43" s="837">
        <v>61300</v>
      </c>
      <c r="G43" s="837">
        <v>60718</v>
      </c>
      <c r="H43" s="837">
        <v>60934</v>
      </c>
      <c r="I43" s="837">
        <v>60658</v>
      </c>
      <c r="J43" s="837">
        <v>60614</v>
      </c>
      <c r="K43" s="127">
        <v>60406</v>
      </c>
      <c r="L43" s="510" t="s">
        <v>83</v>
      </c>
      <c r="M43" s="487">
        <v>36273</v>
      </c>
      <c r="N43" s="487">
        <v>36133</v>
      </c>
      <c r="O43" s="487">
        <v>35913</v>
      </c>
      <c r="P43" s="487">
        <v>35805</v>
      </c>
      <c r="Q43" s="487">
        <v>35605</v>
      </c>
      <c r="R43" s="487">
        <v>35546</v>
      </c>
      <c r="S43" s="511">
        <v>35433</v>
      </c>
      <c r="T43" s="487">
        <v>35395</v>
      </c>
      <c r="U43" s="859">
        <v>35331</v>
      </c>
    </row>
    <row r="44" spans="1:21" s="76" customFormat="1" ht="20.25" customHeight="1">
      <c r="A44" s="426"/>
      <c r="B44" s="471" t="s">
        <v>535</v>
      </c>
      <c r="C44" s="837">
        <v>88853</v>
      </c>
      <c r="D44" s="837">
        <v>89869</v>
      </c>
      <c r="E44" s="837">
        <v>90410</v>
      </c>
      <c r="F44" s="837">
        <v>91327</v>
      </c>
      <c r="G44" s="837">
        <v>91318</v>
      </c>
      <c r="H44" s="837">
        <v>91966</v>
      </c>
      <c r="I44" s="837">
        <v>92670</v>
      </c>
      <c r="J44" s="837">
        <v>93510</v>
      </c>
      <c r="K44" s="127">
        <v>94985</v>
      </c>
      <c r="L44" s="507" t="s">
        <v>84</v>
      </c>
      <c r="M44" s="487">
        <v>27287</v>
      </c>
      <c r="N44" s="487">
        <v>27374</v>
      </c>
      <c r="O44" s="487">
        <v>27465</v>
      </c>
      <c r="P44" s="487">
        <v>27409</v>
      </c>
      <c r="Q44" s="487">
        <v>27221</v>
      </c>
      <c r="R44" s="487">
        <v>27067</v>
      </c>
      <c r="S44" s="511">
        <v>26922</v>
      </c>
      <c r="T44" s="487">
        <v>26740</v>
      </c>
      <c r="U44" s="859">
        <v>26575</v>
      </c>
    </row>
    <row r="45" spans="1:21" s="76" customFormat="1" ht="20.25" customHeight="1">
      <c r="A45" s="426"/>
      <c r="B45" s="471" t="s">
        <v>536</v>
      </c>
      <c r="C45" s="837">
        <v>53272</v>
      </c>
      <c r="D45" s="837">
        <v>53141</v>
      </c>
      <c r="E45" s="837">
        <v>53148</v>
      </c>
      <c r="F45" s="837">
        <v>53166</v>
      </c>
      <c r="G45" s="837">
        <v>52870</v>
      </c>
      <c r="H45" s="837">
        <v>52483</v>
      </c>
      <c r="I45" s="837">
        <v>52465</v>
      </c>
      <c r="J45" s="837">
        <v>52308</v>
      </c>
      <c r="K45" s="127">
        <v>52223</v>
      </c>
      <c r="L45" s="510" t="s">
        <v>85</v>
      </c>
      <c r="M45" s="487">
        <v>25257</v>
      </c>
      <c r="N45" s="487">
        <v>24950</v>
      </c>
      <c r="O45" s="487">
        <v>24586</v>
      </c>
      <c r="P45" s="487">
        <v>24250</v>
      </c>
      <c r="Q45" s="487">
        <v>23862</v>
      </c>
      <c r="R45" s="487">
        <v>23440</v>
      </c>
      <c r="S45" s="511">
        <v>23073</v>
      </c>
      <c r="T45" s="487">
        <v>22747</v>
      </c>
      <c r="U45" s="859">
        <v>22416</v>
      </c>
    </row>
    <row r="46" spans="1:21" s="76" customFormat="1" ht="20.25" customHeight="1">
      <c r="A46" s="426"/>
      <c r="B46" s="742"/>
      <c r="C46" s="837"/>
      <c r="D46" s="837"/>
      <c r="E46" s="837"/>
      <c r="F46" s="837"/>
      <c r="G46" s="837"/>
      <c r="H46" s="837"/>
      <c r="I46" s="837"/>
      <c r="J46" s="837"/>
      <c r="K46" s="127"/>
      <c r="L46" s="507"/>
      <c r="M46" s="487"/>
      <c r="N46" s="487"/>
      <c r="O46" s="487"/>
      <c r="P46" s="487"/>
      <c r="Q46" s="487"/>
      <c r="R46" s="487"/>
      <c r="S46" s="511"/>
      <c r="T46" s="487"/>
      <c r="U46" s="461"/>
    </row>
    <row r="47" spans="1:21" s="76" customFormat="1" ht="20.25" customHeight="1">
      <c r="A47" s="426"/>
      <c r="B47" s="471" t="s">
        <v>537</v>
      </c>
      <c r="C47" s="837">
        <v>58613</v>
      </c>
      <c r="D47" s="837">
        <v>58437</v>
      </c>
      <c r="E47" s="837">
        <v>58083</v>
      </c>
      <c r="F47" s="837">
        <v>57611</v>
      </c>
      <c r="G47" s="837">
        <v>56983</v>
      </c>
      <c r="H47" s="837">
        <v>56586</v>
      </c>
      <c r="I47" s="837">
        <v>56376</v>
      </c>
      <c r="J47" s="837">
        <v>56076</v>
      </c>
      <c r="K47" s="127">
        <v>56207</v>
      </c>
      <c r="L47" s="510" t="s">
        <v>86</v>
      </c>
      <c r="M47" s="487">
        <v>14169</v>
      </c>
      <c r="N47" s="487">
        <v>14079</v>
      </c>
      <c r="O47" s="487">
        <v>14468</v>
      </c>
      <c r="P47" s="487">
        <v>14604</v>
      </c>
      <c r="Q47" s="487">
        <v>14636</v>
      </c>
      <c r="R47" s="487">
        <v>14498</v>
      </c>
      <c r="S47" s="511">
        <v>14424</v>
      </c>
      <c r="T47" s="487">
        <v>14474</v>
      </c>
      <c r="U47" s="859">
        <v>15010</v>
      </c>
    </row>
    <row r="48" spans="1:21" s="76" customFormat="1" ht="20.25" customHeight="1">
      <c r="A48" s="426"/>
      <c r="B48" s="471" t="s">
        <v>538</v>
      </c>
      <c r="C48" s="837">
        <v>92284</v>
      </c>
      <c r="D48" s="837">
        <v>91752</v>
      </c>
      <c r="E48" s="837">
        <v>91547</v>
      </c>
      <c r="F48" s="837">
        <v>90568</v>
      </c>
      <c r="G48" s="837">
        <v>89437</v>
      </c>
      <c r="H48" s="837">
        <v>88263</v>
      </c>
      <c r="I48" s="837">
        <v>87584</v>
      </c>
      <c r="J48" s="837">
        <v>86870</v>
      </c>
      <c r="K48" s="127">
        <v>86753</v>
      </c>
      <c r="L48" s="510" t="s">
        <v>87</v>
      </c>
      <c r="M48" s="487">
        <v>9110</v>
      </c>
      <c r="N48" s="487">
        <v>8936</v>
      </c>
      <c r="O48" s="487">
        <v>8811</v>
      </c>
      <c r="P48" s="487">
        <v>8676</v>
      </c>
      <c r="Q48" s="487">
        <v>8556</v>
      </c>
      <c r="R48" s="487">
        <v>8419</v>
      </c>
      <c r="S48" s="511">
        <v>8225</v>
      </c>
      <c r="T48" s="487">
        <v>8058</v>
      </c>
      <c r="U48" s="859">
        <v>7896</v>
      </c>
    </row>
    <row r="49" spans="1:21" s="76" customFormat="1" ht="20.25" customHeight="1">
      <c r="A49" s="426"/>
      <c r="B49" s="471" t="s">
        <v>515</v>
      </c>
      <c r="C49" s="837">
        <v>62678</v>
      </c>
      <c r="D49" s="837">
        <v>64522</v>
      </c>
      <c r="E49" s="837">
        <v>66175</v>
      </c>
      <c r="F49" s="837">
        <v>67805</v>
      </c>
      <c r="G49" s="837">
        <v>68497</v>
      </c>
      <c r="H49" s="837">
        <v>69429</v>
      </c>
      <c r="I49" s="837">
        <v>70665</v>
      </c>
      <c r="J49" s="837">
        <v>71773</v>
      </c>
      <c r="K49" s="127">
        <v>73357</v>
      </c>
      <c r="L49" s="510" t="s">
        <v>88</v>
      </c>
      <c r="M49" s="487">
        <v>4649</v>
      </c>
      <c r="N49" s="487">
        <v>4543</v>
      </c>
      <c r="O49" s="487">
        <v>4430</v>
      </c>
      <c r="P49" s="487">
        <v>4361</v>
      </c>
      <c r="Q49" s="487">
        <v>4256</v>
      </c>
      <c r="R49" s="487">
        <v>4156</v>
      </c>
      <c r="S49" s="511">
        <v>4076</v>
      </c>
      <c r="T49" s="487">
        <v>3975</v>
      </c>
      <c r="U49" s="859">
        <v>3910</v>
      </c>
    </row>
    <row r="50" spans="1:21" s="76" customFormat="1" ht="20.25" customHeight="1">
      <c r="A50" s="426"/>
      <c r="B50" s="471" t="s">
        <v>539</v>
      </c>
      <c r="C50" s="837">
        <v>44994</v>
      </c>
      <c r="D50" s="837">
        <v>45810</v>
      </c>
      <c r="E50" s="837">
        <v>47066</v>
      </c>
      <c r="F50" s="837">
        <v>48676</v>
      </c>
      <c r="G50" s="837">
        <v>50181</v>
      </c>
      <c r="H50" s="837">
        <v>51727</v>
      </c>
      <c r="I50" s="837">
        <v>53566</v>
      </c>
      <c r="J50" s="837">
        <v>55142</v>
      </c>
      <c r="K50" s="127">
        <v>56491</v>
      </c>
      <c r="L50" s="510" t="s">
        <v>89</v>
      </c>
      <c r="M50" s="487">
        <v>8122</v>
      </c>
      <c r="N50" s="487">
        <v>8065</v>
      </c>
      <c r="O50" s="487">
        <v>8014</v>
      </c>
      <c r="P50" s="487">
        <v>7965</v>
      </c>
      <c r="Q50" s="487">
        <v>7913</v>
      </c>
      <c r="R50" s="487">
        <v>7842</v>
      </c>
      <c r="S50" s="511">
        <v>7767</v>
      </c>
      <c r="T50" s="487">
        <v>7671</v>
      </c>
      <c r="U50" s="859">
        <v>7546</v>
      </c>
    </row>
    <row r="51" spans="1:21" s="76" customFormat="1" ht="20.25" customHeight="1">
      <c r="A51" s="426"/>
      <c r="B51" s="742"/>
      <c r="C51" s="837"/>
      <c r="D51" s="837"/>
      <c r="E51" s="837"/>
      <c r="F51" s="837"/>
      <c r="G51" s="837"/>
      <c r="H51" s="837"/>
      <c r="I51" s="837"/>
      <c r="J51" s="837"/>
      <c r="K51" s="127"/>
      <c r="L51" s="510" t="s">
        <v>90</v>
      </c>
      <c r="M51" s="487">
        <v>21605</v>
      </c>
      <c r="N51" s="487">
        <v>21569</v>
      </c>
      <c r="O51" s="487">
        <v>21474</v>
      </c>
      <c r="P51" s="487">
        <v>21310</v>
      </c>
      <c r="Q51" s="487">
        <v>21140</v>
      </c>
      <c r="R51" s="487">
        <v>21110</v>
      </c>
      <c r="S51" s="511">
        <v>20975</v>
      </c>
      <c r="T51" s="487">
        <v>20817</v>
      </c>
      <c r="U51" s="859">
        <v>20535</v>
      </c>
    </row>
    <row r="52" spans="1:21" s="76" customFormat="1" ht="20.25" customHeight="1">
      <c r="A52" s="1057" t="s">
        <v>98</v>
      </c>
      <c r="B52" s="1058"/>
      <c r="C52" s="837">
        <v>399146</v>
      </c>
      <c r="D52" s="837">
        <v>397307</v>
      </c>
      <c r="E52" s="837">
        <v>395615</v>
      </c>
      <c r="F52" s="837">
        <v>393961</v>
      </c>
      <c r="G52" s="837">
        <v>391124</v>
      </c>
      <c r="H52" s="837">
        <v>388519</v>
      </c>
      <c r="I52" s="837">
        <v>386093</v>
      </c>
      <c r="J52" s="837">
        <v>383213</v>
      </c>
      <c r="K52" s="127">
        <f>SUM(K54:K60)</f>
        <v>381340</v>
      </c>
      <c r="L52" s="507"/>
      <c r="M52" s="487"/>
      <c r="N52" s="487"/>
      <c r="O52" s="487"/>
      <c r="P52" s="487"/>
      <c r="Q52" s="487"/>
      <c r="R52" s="487"/>
      <c r="S52" s="511"/>
      <c r="T52" s="487"/>
      <c r="U52" s="461"/>
    </row>
    <row r="53" spans="1:21" s="76" customFormat="1" ht="20.25" customHeight="1">
      <c r="A53" s="426"/>
      <c r="B53" s="742"/>
      <c r="C53" s="837"/>
      <c r="D53" s="837"/>
      <c r="E53" s="837"/>
      <c r="F53" s="837"/>
      <c r="G53" s="837"/>
      <c r="H53" s="837"/>
      <c r="I53" s="837"/>
      <c r="J53" s="837"/>
      <c r="K53" s="127"/>
      <c r="L53" s="510" t="s">
        <v>92</v>
      </c>
      <c r="M53" s="487">
        <v>4240</v>
      </c>
      <c r="N53" s="487">
        <v>4234</v>
      </c>
      <c r="O53" s="487">
        <v>4176</v>
      </c>
      <c r="P53" s="487">
        <v>4176</v>
      </c>
      <c r="Q53" s="487">
        <v>4015</v>
      </c>
      <c r="R53" s="487">
        <v>3988</v>
      </c>
      <c r="S53" s="511">
        <v>4000</v>
      </c>
      <c r="T53" s="487">
        <v>4084</v>
      </c>
      <c r="U53" s="859">
        <v>3988</v>
      </c>
    </row>
    <row r="54" spans="1:21" s="76" customFormat="1" ht="20.25" customHeight="1">
      <c r="A54" s="426"/>
      <c r="B54" s="471" t="s">
        <v>540</v>
      </c>
      <c r="C54" s="837">
        <v>73177</v>
      </c>
      <c r="D54" s="837">
        <v>73129</v>
      </c>
      <c r="E54" s="837">
        <v>73553</v>
      </c>
      <c r="F54" s="837">
        <v>73620</v>
      </c>
      <c r="G54" s="837">
        <v>73569</v>
      </c>
      <c r="H54" s="837">
        <v>73640</v>
      </c>
      <c r="I54" s="837">
        <v>74013</v>
      </c>
      <c r="J54" s="837">
        <v>73983</v>
      </c>
      <c r="K54" s="127">
        <v>74248</v>
      </c>
      <c r="L54" s="510" t="s">
        <v>110</v>
      </c>
      <c r="M54" s="487">
        <v>7230</v>
      </c>
      <c r="N54" s="487">
        <v>7114</v>
      </c>
      <c r="O54" s="487">
        <v>7059</v>
      </c>
      <c r="P54" s="487">
        <v>6816</v>
      </c>
      <c r="Q54" s="487">
        <v>6710</v>
      </c>
      <c r="R54" s="487">
        <v>6598</v>
      </c>
      <c r="S54" s="511">
        <v>6499</v>
      </c>
      <c r="T54" s="487">
        <v>6326</v>
      </c>
      <c r="U54" s="859">
        <v>6221</v>
      </c>
    </row>
    <row r="55" spans="1:21" s="76" customFormat="1" ht="20.25" customHeight="1">
      <c r="A55" s="426"/>
      <c r="B55" s="471" t="s">
        <v>541</v>
      </c>
      <c r="C55" s="837">
        <v>59594</v>
      </c>
      <c r="D55" s="837">
        <v>59179</v>
      </c>
      <c r="E55" s="837">
        <v>58684</v>
      </c>
      <c r="F55" s="837">
        <v>58081</v>
      </c>
      <c r="G55" s="837">
        <v>57570</v>
      </c>
      <c r="H55" s="837">
        <v>57076</v>
      </c>
      <c r="I55" s="837">
        <v>56497</v>
      </c>
      <c r="J55" s="837">
        <v>55864</v>
      </c>
      <c r="K55" s="127">
        <v>55319</v>
      </c>
      <c r="L55" s="510" t="s">
        <v>94</v>
      </c>
      <c r="M55" s="487">
        <v>6569</v>
      </c>
      <c r="N55" s="487">
        <v>6450</v>
      </c>
      <c r="O55" s="487">
        <v>6383</v>
      </c>
      <c r="P55" s="487">
        <v>6331</v>
      </c>
      <c r="Q55" s="487">
        <v>6260</v>
      </c>
      <c r="R55" s="487">
        <v>6168</v>
      </c>
      <c r="S55" s="511">
        <v>6113</v>
      </c>
      <c r="T55" s="487">
        <v>6054</v>
      </c>
      <c r="U55" s="859">
        <v>6000</v>
      </c>
    </row>
    <row r="56" spans="1:21" s="76" customFormat="1" ht="20.25" customHeight="1">
      <c r="A56" s="426"/>
      <c r="B56" s="471" t="s">
        <v>542</v>
      </c>
      <c r="C56" s="837">
        <v>40402</v>
      </c>
      <c r="D56" s="837">
        <v>40368</v>
      </c>
      <c r="E56" s="837">
        <v>40223</v>
      </c>
      <c r="F56" s="837">
        <v>40398</v>
      </c>
      <c r="G56" s="837">
        <v>40164</v>
      </c>
      <c r="H56" s="837">
        <v>40179</v>
      </c>
      <c r="I56" s="837">
        <v>40028</v>
      </c>
      <c r="J56" s="837">
        <v>40041</v>
      </c>
      <c r="K56" s="127">
        <v>39863</v>
      </c>
      <c r="L56" s="510" t="s">
        <v>95</v>
      </c>
      <c r="M56" s="487">
        <v>7723</v>
      </c>
      <c r="N56" s="487">
        <v>7713</v>
      </c>
      <c r="O56" s="487">
        <v>7662</v>
      </c>
      <c r="P56" s="487">
        <v>7621</v>
      </c>
      <c r="Q56" s="487">
        <v>7495</v>
      </c>
      <c r="R56" s="487">
        <v>7440</v>
      </c>
      <c r="S56" s="511">
        <v>7348</v>
      </c>
      <c r="T56" s="487">
        <v>7235</v>
      </c>
      <c r="U56" s="859">
        <v>7123</v>
      </c>
    </row>
    <row r="57" spans="1:21" ht="20.25" customHeight="1">
      <c r="A57" s="426"/>
      <c r="B57" s="471" t="s">
        <v>513</v>
      </c>
      <c r="C57" s="837">
        <v>65436</v>
      </c>
      <c r="D57" s="837">
        <v>65166</v>
      </c>
      <c r="E57" s="837">
        <v>64773</v>
      </c>
      <c r="F57" s="837">
        <v>64546</v>
      </c>
      <c r="G57" s="837">
        <v>64025</v>
      </c>
      <c r="H57" s="837">
        <v>63763</v>
      </c>
      <c r="I57" s="837">
        <v>63450</v>
      </c>
      <c r="J57" s="837">
        <v>63057</v>
      </c>
      <c r="K57" s="127">
        <v>62824</v>
      </c>
      <c r="L57" s="507" t="s">
        <v>96</v>
      </c>
      <c r="M57" s="487">
        <v>2437</v>
      </c>
      <c r="N57" s="487">
        <v>2406</v>
      </c>
      <c r="O57" s="487">
        <v>2351</v>
      </c>
      <c r="P57" s="487">
        <v>2319</v>
      </c>
      <c r="Q57" s="487">
        <v>2274</v>
      </c>
      <c r="R57" s="487">
        <v>2221</v>
      </c>
      <c r="S57" s="511">
        <v>2159</v>
      </c>
      <c r="T57" s="487">
        <v>2123</v>
      </c>
      <c r="U57" s="859">
        <v>2034</v>
      </c>
    </row>
    <row r="58" spans="1:21" ht="20.25" customHeight="1">
      <c r="A58" s="426"/>
      <c r="B58" s="471" t="s">
        <v>543</v>
      </c>
      <c r="C58" s="837">
        <v>66730</v>
      </c>
      <c r="D58" s="837">
        <v>65865</v>
      </c>
      <c r="E58" s="837">
        <v>64964</v>
      </c>
      <c r="F58" s="837">
        <v>64156</v>
      </c>
      <c r="G58" s="837">
        <v>63133</v>
      </c>
      <c r="H58" s="837">
        <v>61839</v>
      </c>
      <c r="I58" s="837">
        <v>60790</v>
      </c>
      <c r="J58" s="837">
        <v>59654</v>
      </c>
      <c r="K58" s="127">
        <v>58542</v>
      </c>
      <c r="L58" s="493"/>
      <c r="M58" s="422"/>
      <c r="N58" s="422"/>
      <c r="O58" s="422"/>
      <c r="P58" s="422"/>
      <c r="Q58" s="422"/>
      <c r="R58" s="422"/>
      <c r="S58" s="422"/>
      <c r="T58" s="422"/>
      <c r="U58" s="422"/>
    </row>
    <row r="59" spans="1:21" ht="20.25" customHeight="1">
      <c r="A59" s="426"/>
      <c r="B59" s="471" t="s">
        <v>515</v>
      </c>
      <c r="C59" s="837">
        <v>75257</v>
      </c>
      <c r="D59" s="837">
        <v>75191</v>
      </c>
      <c r="E59" s="837">
        <v>75202</v>
      </c>
      <c r="F59" s="837">
        <v>75052</v>
      </c>
      <c r="G59" s="837">
        <v>74677</v>
      </c>
      <c r="H59" s="837">
        <v>74286</v>
      </c>
      <c r="I59" s="837">
        <v>73622</v>
      </c>
      <c r="J59" s="837">
        <v>73093</v>
      </c>
      <c r="K59" s="127">
        <v>73082</v>
      </c>
      <c r="L59" s="507"/>
      <c r="M59" s="487"/>
      <c r="N59" s="487"/>
      <c r="O59" s="487"/>
      <c r="P59" s="487"/>
      <c r="Q59" s="487"/>
      <c r="R59" s="487"/>
      <c r="S59" s="487"/>
      <c r="T59" s="487"/>
      <c r="U59" s="487"/>
    </row>
    <row r="60" spans="1:21" ht="20.25" customHeight="1">
      <c r="A60" s="426"/>
      <c r="B60" s="471" t="s">
        <v>544</v>
      </c>
      <c r="C60" s="837">
        <v>18550</v>
      </c>
      <c r="D60" s="837">
        <v>18409</v>
      </c>
      <c r="E60" s="837">
        <v>18216</v>
      </c>
      <c r="F60" s="837">
        <v>18108</v>
      </c>
      <c r="G60" s="837">
        <v>17986</v>
      </c>
      <c r="H60" s="837">
        <v>17736</v>
      </c>
      <c r="I60" s="837">
        <v>17693</v>
      </c>
      <c r="J60" s="837">
        <v>17521</v>
      </c>
      <c r="K60" s="127">
        <v>17462</v>
      </c>
      <c r="L60" s="512"/>
      <c r="M60" s="422"/>
      <c r="N60" s="422"/>
      <c r="O60" s="422"/>
      <c r="P60" s="422"/>
      <c r="Q60" s="422"/>
      <c r="R60" s="422"/>
      <c r="S60" s="422"/>
      <c r="T60" s="422"/>
      <c r="U60" s="422"/>
    </row>
    <row r="61" spans="1:21" ht="6" customHeight="1">
      <c r="A61" s="502"/>
      <c r="B61" s="513"/>
      <c r="C61" s="503"/>
      <c r="D61" s="503"/>
      <c r="E61" s="503"/>
      <c r="F61" s="503"/>
      <c r="G61" s="503"/>
      <c r="H61" s="502"/>
      <c r="I61" s="502"/>
      <c r="J61" s="502"/>
      <c r="K61" s="502"/>
      <c r="L61" s="514"/>
      <c r="M61" s="502"/>
      <c r="N61" s="502"/>
      <c r="O61" s="502"/>
      <c r="P61" s="502"/>
      <c r="Q61" s="502"/>
      <c r="R61" s="502"/>
      <c r="S61" s="502"/>
      <c r="T61" s="502"/>
      <c r="U61" s="502"/>
    </row>
    <row r="62" spans="1:21">
      <c r="A62" s="773" t="s">
        <v>666</v>
      </c>
      <c r="B62" s="773"/>
      <c r="C62" s="422"/>
      <c r="D62" s="422"/>
      <c r="E62" s="774" t="s">
        <v>654</v>
      </c>
      <c r="F62" s="422"/>
      <c r="G62" s="422"/>
      <c r="H62" s="775" t="s">
        <v>655</v>
      </c>
      <c r="I62" s="422"/>
      <c r="J62" s="422"/>
      <c r="K62" s="422"/>
      <c r="L62" s="422"/>
      <c r="M62" s="422"/>
      <c r="N62" s="422"/>
      <c r="O62" s="422"/>
      <c r="P62" s="422"/>
      <c r="Q62" s="422"/>
      <c r="R62" s="422"/>
      <c r="S62" s="422"/>
      <c r="T62" s="422"/>
      <c r="U62" s="422"/>
    </row>
    <row r="66" ht="15.75" customHeight="1"/>
  </sheetData>
  <mergeCells count="15">
    <mergeCell ref="A12:B12"/>
    <mergeCell ref="A13:B13"/>
    <mergeCell ref="A14:B14"/>
    <mergeCell ref="A15:B15"/>
    <mergeCell ref="A52:B52"/>
    <mergeCell ref="A16:B16"/>
    <mergeCell ref="A17:B17"/>
    <mergeCell ref="A18:B18"/>
    <mergeCell ref="A19:B19"/>
    <mergeCell ref="A21:B21"/>
    <mergeCell ref="H2:O2"/>
    <mergeCell ref="T5:U5"/>
    <mergeCell ref="A6:B8"/>
    <mergeCell ref="L6:L8"/>
    <mergeCell ref="A10:B10"/>
  </mergeCells>
  <phoneticPr fontId="1"/>
  <hyperlinks>
    <hyperlink ref="E62" r:id="rId1" xr:uid="{CEA897EE-A706-4FBA-BD24-4D860F7C8A18}"/>
    <hyperlink ref="H62" r:id="rId2" display="、「大阪府推計人口補正値」" xr:uid="{F7DBC5B0-BE30-41B2-B284-B66EC9B8DE11}"/>
    <hyperlink ref="A62" r:id="rId3" display="　　資料　総務省統計局「国勢調査」、" xr:uid="{EF1097B1-09F5-40D1-9294-B1236ED89533}"/>
  </hyperlinks>
  <printOptions gridLinesSet="0"/>
  <pageMargins left="0.59055118110236227" right="0.59055118110236227" top="0.59055118110236227" bottom="0.19685039370078741" header="0.39370078740157483" footer="0"/>
  <pageSetup paperSize="9" scale="67" firstPageNumber="30" orientation="portrait" r:id="rId4"/>
  <headerFooter differentOddEven="1" scaleWithDoc="0">
    <oddHeader>&amp;L&amp;"ＭＳ ゴシック,標準"&amp;8&amp;P      第 ３ 章  人    口</oddHeader>
    <evenHeader>&amp;R&amp;"ＭＳ ゴシック,標準"&amp;8第 ３ 章  人    口      &amp;P</evenHeader>
  </headerFooter>
  <colBreaks count="1" manualBreakCount="1">
    <brk id="11" max="6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62"/>
  <sheetViews>
    <sheetView showGridLines="0" view="pageBreakPreview" zoomScale="75" zoomScaleNormal="75" zoomScaleSheetLayoutView="75" workbookViewId="0"/>
  </sheetViews>
  <sheetFormatPr defaultColWidth="9" defaultRowHeight="13.2"/>
  <cols>
    <col min="1" max="1" width="2.33203125" style="66" customWidth="1"/>
    <col min="2" max="2" width="19.44140625" style="66" customWidth="1"/>
    <col min="3" max="11" width="12.6640625" style="66" customWidth="1"/>
    <col min="12" max="12" width="19.5546875" style="66" customWidth="1"/>
    <col min="13" max="21" width="12.6640625" style="66" customWidth="1"/>
    <col min="22" max="16384" width="9" style="66"/>
  </cols>
  <sheetData>
    <row r="1" spans="1:22" ht="21.75" customHeight="1">
      <c r="A1" s="422"/>
      <c r="B1" s="422"/>
      <c r="C1" s="422"/>
      <c r="D1" s="422"/>
      <c r="E1" s="422"/>
      <c r="F1" s="422"/>
      <c r="G1" s="422"/>
      <c r="H1" s="422"/>
      <c r="I1" s="422"/>
      <c r="J1" s="422"/>
      <c r="K1" s="422"/>
      <c r="L1" s="422"/>
      <c r="M1" s="422"/>
      <c r="N1" s="422"/>
      <c r="O1" s="422"/>
      <c r="P1" s="422"/>
      <c r="Q1" s="422"/>
      <c r="R1" s="422"/>
      <c r="S1" s="422"/>
      <c r="T1" s="422"/>
      <c r="U1" s="422"/>
    </row>
    <row r="2" spans="1:22" ht="21.75" customHeight="1">
      <c r="A2" s="112" t="s">
        <v>116</v>
      </c>
      <c r="B2" s="422"/>
      <c r="C2" s="750"/>
      <c r="D2" s="422"/>
      <c r="E2" s="422"/>
      <c r="F2" s="750"/>
      <c r="G2" s="422"/>
      <c r="H2" s="1014" t="s">
        <v>115</v>
      </c>
      <c r="I2" s="1014"/>
      <c r="J2" s="1014"/>
      <c r="K2" s="1014"/>
      <c r="L2" s="1014"/>
      <c r="M2" s="1014"/>
      <c r="N2" s="1014"/>
      <c r="O2" s="1014"/>
      <c r="P2" s="422"/>
      <c r="Q2" s="422"/>
      <c r="R2" s="422"/>
      <c r="S2" s="422"/>
      <c r="T2" s="422"/>
      <c r="U2" s="422"/>
    </row>
    <row r="3" spans="1:22" ht="24" customHeight="1">
      <c r="A3" s="422"/>
      <c r="B3" s="508"/>
      <c r="C3" s="422"/>
      <c r="D3" s="422"/>
      <c r="E3" s="422"/>
      <c r="F3" s="422"/>
      <c r="G3" s="422"/>
      <c r="H3" s="422"/>
      <c r="I3" s="422"/>
      <c r="J3" s="422"/>
      <c r="K3" s="422"/>
      <c r="L3" s="422"/>
      <c r="M3" s="422"/>
      <c r="N3" s="422"/>
      <c r="O3" s="422"/>
      <c r="P3" s="422"/>
      <c r="Q3" s="422"/>
      <c r="R3" s="422"/>
      <c r="S3" s="422"/>
      <c r="T3" s="422"/>
      <c r="U3" s="422"/>
    </row>
    <row r="4" spans="1:22" s="116" customFormat="1" ht="12" customHeight="1">
      <c r="A4" s="115" t="s">
        <v>35</v>
      </c>
      <c r="B4" s="423"/>
      <c r="C4" s="423"/>
      <c r="D4" s="423"/>
      <c r="E4" s="423"/>
      <c r="F4" s="423"/>
      <c r="G4" s="423"/>
      <c r="H4" s="423"/>
      <c r="I4" s="423"/>
      <c r="J4" s="423"/>
      <c r="K4" s="423"/>
      <c r="L4" s="423"/>
      <c r="M4" s="423"/>
      <c r="N4" s="423"/>
      <c r="O4" s="423"/>
      <c r="P4" s="423"/>
      <c r="Q4" s="423"/>
      <c r="R4" s="423"/>
      <c r="S4" s="423"/>
      <c r="T4" s="423"/>
      <c r="U4" s="423"/>
    </row>
    <row r="5" spans="1:22" s="116" customFormat="1" ht="15" customHeight="1" thickBot="1">
      <c r="A5" s="115" t="s">
        <v>36</v>
      </c>
      <c r="B5" s="423"/>
      <c r="C5" s="145"/>
      <c r="D5" s="115"/>
      <c r="E5" s="423"/>
      <c r="F5" s="423"/>
      <c r="G5" s="423"/>
      <c r="H5" s="423"/>
      <c r="I5" s="423"/>
      <c r="J5" s="478"/>
      <c r="K5" s="478"/>
      <c r="L5" s="423" t="s">
        <v>37</v>
      </c>
      <c r="M5" s="423" t="s">
        <v>37</v>
      </c>
      <c r="N5" s="423" t="s">
        <v>37</v>
      </c>
      <c r="O5" s="479" t="s">
        <v>37</v>
      </c>
      <c r="P5" s="479" t="s">
        <v>37</v>
      </c>
      <c r="Q5" s="479" t="s">
        <v>37</v>
      </c>
      <c r="R5" s="479" t="s">
        <v>37</v>
      </c>
      <c r="S5" s="479" t="s">
        <v>37</v>
      </c>
      <c r="T5" s="1040" t="s">
        <v>111</v>
      </c>
      <c r="U5" s="1040"/>
    </row>
    <row r="6" spans="1:22" ht="13.5" customHeight="1">
      <c r="A6" s="1049" t="s">
        <v>611</v>
      </c>
      <c r="B6" s="1050"/>
      <c r="C6" s="480"/>
      <c r="D6" s="480"/>
      <c r="E6" s="480"/>
      <c r="F6" s="121" t="s">
        <v>106</v>
      </c>
      <c r="G6" s="121"/>
      <c r="H6" s="480"/>
      <c r="I6" s="480"/>
      <c r="J6" s="121"/>
      <c r="K6" s="121"/>
      <c r="L6" s="1050" t="s">
        <v>611</v>
      </c>
      <c r="M6" s="480"/>
      <c r="N6" s="480"/>
      <c r="O6" s="480"/>
      <c r="P6" s="121" t="s">
        <v>106</v>
      </c>
      <c r="Q6" s="121"/>
      <c r="R6" s="480"/>
      <c r="S6" s="480"/>
      <c r="T6" s="121"/>
      <c r="U6" s="121"/>
    </row>
    <row r="7" spans="1:22" s="76" customFormat="1" ht="20.25" customHeight="1">
      <c r="A7" s="1051"/>
      <c r="B7" s="1052"/>
      <c r="C7" s="123" t="s">
        <v>827</v>
      </c>
      <c r="D7" s="123" t="s">
        <v>828</v>
      </c>
      <c r="E7" s="123" t="s">
        <v>40</v>
      </c>
      <c r="F7" s="123" t="s">
        <v>41</v>
      </c>
      <c r="G7" s="123" t="s">
        <v>42</v>
      </c>
      <c r="H7" s="123" t="s">
        <v>43</v>
      </c>
      <c r="I7" s="123" t="s">
        <v>485</v>
      </c>
      <c r="J7" s="123" t="s">
        <v>600</v>
      </c>
      <c r="K7" s="125" t="s">
        <v>632</v>
      </c>
      <c r="L7" s="1052"/>
      <c r="M7" s="123" t="s">
        <v>827</v>
      </c>
      <c r="N7" s="123" t="s">
        <v>828</v>
      </c>
      <c r="O7" s="123" t="s">
        <v>40</v>
      </c>
      <c r="P7" s="123" t="s">
        <v>41</v>
      </c>
      <c r="Q7" s="123" t="s">
        <v>42</v>
      </c>
      <c r="R7" s="123" t="s">
        <v>43</v>
      </c>
      <c r="S7" s="123" t="s">
        <v>485</v>
      </c>
      <c r="T7" s="123" t="s">
        <v>600</v>
      </c>
      <c r="U7" s="125" t="s">
        <v>632</v>
      </c>
    </row>
    <row r="8" spans="1:22" ht="14.25" customHeight="1">
      <c r="A8" s="1053"/>
      <c r="B8" s="1054"/>
      <c r="C8" s="481"/>
      <c r="D8" s="481"/>
      <c r="E8" s="481"/>
      <c r="F8" s="481"/>
      <c r="G8" s="481"/>
      <c r="H8" s="481"/>
      <c r="I8" s="481"/>
      <c r="J8" s="126"/>
      <c r="K8" s="481"/>
      <c r="L8" s="1054"/>
      <c r="M8" s="481"/>
      <c r="N8" s="481"/>
      <c r="O8" s="481"/>
      <c r="P8" s="481"/>
      <c r="Q8" s="481"/>
      <c r="R8" s="481"/>
      <c r="S8" s="481"/>
      <c r="T8" s="126"/>
      <c r="U8" s="481"/>
    </row>
    <row r="9" spans="1:22" s="84" customFormat="1" ht="15" customHeight="1">
      <c r="A9" s="485"/>
      <c r="B9" s="509"/>
      <c r="C9" s="84" t="s">
        <v>105</v>
      </c>
      <c r="D9" s="485"/>
      <c r="E9" s="485"/>
      <c r="F9" s="485"/>
      <c r="G9" s="485"/>
      <c r="H9" s="485"/>
      <c r="I9" s="485"/>
      <c r="J9" s="485"/>
      <c r="K9" s="485"/>
      <c r="L9" s="509"/>
      <c r="M9" s="84" t="s">
        <v>105</v>
      </c>
      <c r="N9" s="485"/>
      <c r="O9" s="485"/>
      <c r="P9" s="485"/>
      <c r="Q9" s="485"/>
      <c r="R9" s="485"/>
      <c r="S9" s="485"/>
      <c r="T9" s="485"/>
      <c r="U9" s="485"/>
    </row>
    <row r="10" spans="1:22" s="76" customFormat="1" ht="20.25" customHeight="1">
      <c r="A10" s="1059" t="s">
        <v>45</v>
      </c>
      <c r="B10" s="1060"/>
      <c r="C10" s="837">
        <v>4591928</v>
      </c>
      <c r="D10" s="837">
        <v>4594766</v>
      </c>
      <c r="E10" s="837">
        <v>4599939</v>
      </c>
      <c r="F10" s="837">
        <v>4601729</v>
      </c>
      <c r="G10" s="837">
        <v>4590626</v>
      </c>
      <c r="H10" s="837">
        <v>4583402</v>
      </c>
      <c r="I10" s="837">
        <v>4579333</v>
      </c>
      <c r="J10" s="837">
        <v>4579934</v>
      </c>
      <c r="K10" s="127">
        <f>SUM(K12:K19)</f>
        <v>4584387</v>
      </c>
      <c r="L10" s="510" t="s">
        <v>103</v>
      </c>
      <c r="M10" s="487">
        <v>101344</v>
      </c>
      <c r="N10" s="487">
        <v>100910</v>
      </c>
      <c r="O10" s="487">
        <v>100551</v>
      </c>
      <c r="P10" s="487">
        <v>100234</v>
      </c>
      <c r="Q10" s="487">
        <v>99305</v>
      </c>
      <c r="R10" s="511">
        <v>98525</v>
      </c>
      <c r="S10" s="487">
        <v>97896</v>
      </c>
      <c r="T10" s="487">
        <v>97153</v>
      </c>
      <c r="U10" s="859">
        <v>96757</v>
      </c>
    </row>
    <row r="11" spans="1:22" s="76" customFormat="1" ht="20.25" customHeight="1">
      <c r="A11" s="488"/>
      <c r="B11" s="489"/>
      <c r="C11" s="837"/>
      <c r="D11" s="837"/>
      <c r="E11" s="837"/>
      <c r="F11" s="837"/>
      <c r="G11" s="837"/>
      <c r="H11" s="837"/>
      <c r="I11" s="837"/>
      <c r="J11" s="837"/>
      <c r="K11" s="127"/>
      <c r="L11" s="510" t="s">
        <v>47</v>
      </c>
      <c r="M11" s="487">
        <v>209775</v>
      </c>
      <c r="N11" s="487">
        <v>210576</v>
      </c>
      <c r="O11" s="487">
        <v>211707</v>
      </c>
      <c r="P11" s="487">
        <v>212627</v>
      </c>
      <c r="Q11" s="487">
        <v>212517</v>
      </c>
      <c r="R11" s="511">
        <v>211958</v>
      </c>
      <c r="S11" s="487">
        <v>211832</v>
      </c>
      <c r="T11" s="487">
        <v>211438</v>
      </c>
      <c r="U11" s="859">
        <v>211580</v>
      </c>
      <c r="V11" s="592"/>
    </row>
    <row r="12" spans="1:22" s="76" customFormat="1" ht="20.25" customHeight="1">
      <c r="A12" s="1059" t="s">
        <v>48</v>
      </c>
      <c r="B12" s="1060"/>
      <c r="C12" s="837">
        <v>1402588</v>
      </c>
      <c r="D12" s="837">
        <v>1410338</v>
      </c>
      <c r="E12" s="837">
        <v>1419410</v>
      </c>
      <c r="F12" s="837">
        <v>1425537</v>
      </c>
      <c r="G12" s="837">
        <v>1426369</v>
      </c>
      <c r="H12" s="837">
        <v>1430065</v>
      </c>
      <c r="I12" s="837">
        <v>1437522</v>
      </c>
      <c r="J12" s="837">
        <v>1449140</v>
      </c>
      <c r="K12" s="127">
        <f>K21</f>
        <v>1460614</v>
      </c>
      <c r="L12" s="510" t="s">
        <v>49</v>
      </c>
      <c r="M12" s="487">
        <v>54383</v>
      </c>
      <c r="N12" s="487">
        <v>54498</v>
      </c>
      <c r="O12" s="487">
        <v>54820</v>
      </c>
      <c r="P12" s="487">
        <v>55001</v>
      </c>
      <c r="Q12" s="487">
        <v>55012</v>
      </c>
      <c r="R12" s="511">
        <v>55057</v>
      </c>
      <c r="S12" s="487">
        <v>54999</v>
      </c>
      <c r="T12" s="487">
        <v>54886</v>
      </c>
      <c r="U12" s="859">
        <v>54988</v>
      </c>
    </row>
    <row r="13" spans="1:22" s="76" customFormat="1" ht="20.25" customHeight="1">
      <c r="A13" s="1059" t="s">
        <v>50</v>
      </c>
      <c r="B13" s="1060"/>
      <c r="C13" s="837">
        <v>586145</v>
      </c>
      <c r="D13" s="837">
        <v>588631</v>
      </c>
      <c r="E13" s="837">
        <v>591150</v>
      </c>
      <c r="F13" s="837">
        <v>594564</v>
      </c>
      <c r="G13" s="837">
        <v>596336</v>
      </c>
      <c r="H13" s="837">
        <v>598119</v>
      </c>
      <c r="I13" s="837">
        <v>599496</v>
      </c>
      <c r="J13" s="837">
        <v>600471</v>
      </c>
      <c r="K13" s="127">
        <f>SUM(U13,U16,U20,U36,U47)</f>
        <v>601801</v>
      </c>
      <c r="L13" s="510" t="s">
        <v>51</v>
      </c>
      <c r="M13" s="487">
        <v>196918</v>
      </c>
      <c r="N13" s="487">
        <v>197872</v>
      </c>
      <c r="O13" s="487">
        <v>198790</v>
      </c>
      <c r="P13" s="487">
        <v>200262</v>
      </c>
      <c r="Q13" s="487">
        <v>202086</v>
      </c>
      <c r="R13" s="511">
        <v>203648</v>
      </c>
      <c r="S13" s="487">
        <v>204736</v>
      </c>
      <c r="T13" s="487">
        <v>205613</v>
      </c>
      <c r="U13" s="859">
        <v>207010</v>
      </c>
    </row>
    <row r="14" spans="1:22" s="76" customFormat="1" ht="20.25" customHeight="1">
      <c r="A14" s="1047" t="s">
        <v>52</v>
      </c>
      <c r="B14" s="1048"/>
      <c r="C14" s="837">
        <v>350376</v>
      </c>
      <c r="D14" s="837">
        <v>351307</v>
      </c>
      <c r="E14" s="837">
        <v>352686</v>
      </c>
      <c r="F14" s="837">
        <v>353825</v>
      </c>
      <c r="G14" s="837">
        <v>353848</v>
      </c>
      <c r="H14" s="837">
        <v>352890</v>
      </c>
      <c r="I14" s="837">
        <v>352488</v>
      </c>
      <c r="J14" s="837">
        <v>351951</v>
      </c>
      <c r="K14" s="127">
        <f>SUM(U11,U12,U31,U48,U49)</f>
        <v>352508</v>
      </c>
      <c r="L14" s="507" t="s">
        <v>53</v>
      </c>
      <c r="M14" s="487">
        <v>39393</v>
      </c>
      <c r="N14" s="487">
        <v>39335</v>
      </c>
      <c r="O14" s="487">
        <v>39278</v>
      </c>
      <c r="P14" s="487">
        <v>39188</v>
      </c>
      <c r="Q14" s="487">
        <v>38890</v>
      </c>
      <c r="R14" s="511">
        <v>38616</v>
      </c>
      <c r="S14" s="487">
        <v>38579</v>
      </c>
      <c r="T14" s="487">
        <v>38405</v>
      </c>
      <c r="U14" s="859">
        <v>38284</v>
      </c>
    </row>
    <row r="15" spans="1:22" s="76" customFormat="1" ht="20.25" customHeight="1">
      <c r="A15" s="1047" t="s">
        <v>54</v>
      </c>
      <c r="B15" s="1048"/>
      <c r="C15" s="837">
        <v>598244</v>
      </c>
      <c r="D15" s="837">
        <v>595862</v>
      </c>
      <c r="E15" s="837">
        <v>593843</v>
      </c>
      <c r="F15" s="837">
        <v>591997</v>
      </c>
      <c r="G15" s="837">
        <v>588893</v>
      </c>
      <c r="H15" s="837">
        <v>586473</v>
      </c>
      <c r="I15" s="837">
        <v>583253</v>
      </c>
      <c r="J15" s="837">
        <v>580472</v>
      </c>
      <c r="K15" s="127">
        <f>SUM(U18,U19,U25,U29,U35,U42,U43)</f>
        <v>578356</v>
      </c>
      <c r="L15" s="512"/>
      <c r="M15" s="506"/>
      <c r="N15" s="506"/>
      <c r="O15" s="506"/>
      <c r="P15" s="506"/>
      <c r="Q15" s="506"/>
      <c r="R15" s="506"/>
      <c r="S15" s="506"/>
      <c r="T15" s="506"/>
      <c r="U15" s="860"/>
    </row>
    <row r="16" spans="1:22" s="76" customFormat="1" ht="20.25" customHeight="1">
      <c r="A16" s="1047" t="s">
        <v>55</v>
      </c>
      <c r="B16" s="1048"/>
      <c r="C16" s="837">
        <v>431814</v>
      </c>
      <c r="D16" s="837">
        <v>430901</v>
      </c>
      <c r="E16" s="837">
        <v>429883</v>
      </c>
      <c r="F16" s="837">
        <v>428256</v>
      </c>
      <c r="G16" s="837">
        <v>425830</v>
      </c>
      <c r="H16" s="837">
        <v>423801</v>
      </c>
      <c r="I16" s="837">
        <v>421958</v>
      </c>
      <c r="J16" s="837">
        <v>420957</v>
      </c>
      <c r="K16" s="127">
        <f>SUM(U22,U32,U40)</f>
        <v>420074</v>
      </c>
      <c r="L16" s="510" t="s">
        <v>56</v>
      </c>
      <c r="M16" s="487">
        <v>184151</v>
      </c>
      <c r="N16" s="487">
        <v>184360</v>
      </c>
      <c r="O16" s="487">
        <v>184336</v>
      </c>
      <c r="P16" s="487">
        <v>184617</v>
      </c>
      <c r="Q16" s="487">
        <v>184416</v>
      </c>
      <c r="R16" s="511">
        <v>183666</v>
      </c>
      <c r="S16" s="487">
        <v>183261</v>
      </c>
      <c r="T16" s="487">
        <v>182898</v>
      </c>
      <c r="U16" s="859">
        <v>182080</v>
      </c>
    </row>
    <row r="17" spans="1:21" s="76" customFormat="1" ht="20.25" customHeight="1">
      <c r="A17" s="1047" t="s">
        <v>57</v>
      </c>
      <c r="B17" s="1048"/>
      <c r="C17" s="837">
        <v>318948</v>
      </c>
      <c r="D17" s="837">
        <v>317063</v>
      </c>
      <c r="E17" s="837">
        <v>315128</v>
      </c>
      <c r="F17" s="837">
        <v>312995</v>
      </c>
      <c r="G17" s="837">
        <v>310390</v>
      </c>
      <c r="H17" s="837">
        <v>308424</v>
      </c>
      <c r="I17" s="837">
        <v>305870</v>
      </c>
      <c r="J17" s="837">
        <v>303272</v>
      </c>
      <c r="K17" s="127">
        <f>SUM(U24,U26,U28,U34,U38,U44,U55,U56,U57)</f>
        <v>301011</v>
      </c>
      <c r="L17" s="510" t="s">
        <v>58</v>
      </c>
      <c r="M17" s="487">
        <v>45431</v>
      </c>
      <c r="N17" s="487">
        <v>44822</v>
      </c>
      <c r="O17" s="487">
        <v>44448</v>
      </c>
      <c r="P17" s="487">
        <v>43961</v>
      </c>
      <c r="Q17" s="487">
        <v>43333</v>
      </c>
      <c r="R17" s="511">
        <v>42905</v>
      </c>
      <c r="S17" s="487">
        <v>42504</v>
      </c>
      <c r="T17" s="487">
        <v>42016</v>
      </c>
      <c r="U17" s="859">
        <v>41655</v>
      </c>
    </row>
    <row r="18" spans="1:21" s="76" customFormat="1" ht="20.25" customHeight="1">
      <c r="A18" s="1047" t="s">
        <v>59</v>
      </c>
      <c r="B18" s="1048"/>
      <c r="C18" s="837">
        <v>609277</v>
      </c>
      <c r="D18" s="837">
        <v>607803</v>
      </c>
      <c r="E18" s="837">
        <v>606494</v>
      </c>
      <c r="F18" s="837">
        <v>605033</v>
      </c>
      <c r="G18" s="837">
        <v>602482</v>
      </c>
      <c r="H18" s="837">
        <v>599503</v>
      </c>
      <c r="I18" s="837">
        <v>596349</v>
      </c>
      <c r="J18" s="837">
        <v>593488</v>
      </c>
      <c r="K18" s="127">
        <f>SUM(K52,U14,U30,U37,U50)</f>
        <v>591220</v>
      </c>
      <c r="L18" s="510" t="s">
        <v>60</v>
      </c>
      <c r="M18" s="487">
        <v>73919</v>
      </c>
      <c r="N18" s="487">
        <v>73721</v>
      </c>
      <c r="O18" s="487">
        <v>73965</v>
      </c>
      <c r="P18" s="487">
        <v>73892</v>
      </c>
      <c r="Q18" s="487">
        <v>73618</v>
      </c>
      <c r="R18" s="511">
        <v>73225</v>
      </c>
      <c r="S18" s="487">
        <v>72816</v>
      </c>
      <c r="T18" s="487">
        <v>72667</v>
      </c>
      <c r="U18" s="859">
        <v>72493</v>
      </c>
    </row>
    <row r="19" spans="1:21" s="76" customFormat="1" ht="20.25" customHeight="1">
      <c r="A19" s="1047" t="s">
        <v>61</v>
      </c>
      <c r="B19" s="1048"/>
      <c r="C19" s="837">
        <v>294536</v>
      </c>
      <c r="D19" s="837">
        <v>292861</v>
      </c>
      <c r="E19" s="837">
        <v>291345</v>
      </c>
      <c r="F19" s="837">
        <v>289522</v>
      </c>
      <c r="G19" s="837">
        <v>286478</v>
      </c>
      <c r="H19" s="837">
        <v>284127</v>
      </c>
      <c r="I19" s="837">
        <v>282397</v>
      </c>
      <c r="J19" s="837">
        <v>280183</v>
      </c>
      <c r="K19" s="127">
        <f>SUM(U10,U17,U23,U41,U45,U51,U53,U54)</f>
        <v>278803</v>
      </c>
      <c r="L19" s="510" t="s">
        <v>62</v>
      </c>
      <c r="M19" s="487">
        <v>210666</v>
      </c>
      <c r="N19" s="487">
        <v>210298</v>
      </c>
      <c r="O19" s="487">
        <v>209683</v>
      </c>
      <c r="P19" s="487">
        <v>209098</v>
      </c>
      <c r="Q19" s="487">
        <v>208205</v>
      </c>
      <c r="R19" s="511">
        <v>207949</v>
      </c>
      <c r="S19" s="487">
        <v>206904</v>
      </c>
      <c r="T19" s="487">
        <v>206089</v>
      </c>
      <c r="U19" s="859">
        <v>205611</v>
      </c>
    </row>
    <row r="20" spans="1:21" s="76" customFormat="1" ht="20.25" customHeight="1">
      <c r="A20" s="488"/>
      <c r="B20" s="489"/>
      <c r="C20" s="837"/>
      <c r="D20" s="837"/>
      <c r="E20" s="837"/>
      <c r="F20" s="837"/>
      <c r="G20" s="837"/>
      <c r="H20" s="837"/>
      <c r="I20" s="837"/>
      <c r="J20" s="837"/>
      <c r="K20" s="127"/>
      <c r="L20" s="510" t="s">
        <v>63</v>
      </c>
      <c r="M20" s="487">
        <v>146474</v>
      </c>
      <c r="N20" s="487">
        <v>147350</v>
      </c>
      <c r="O20" s="487">
        <v>147984</v>
      </c>
      <c r="P20" s="487">
        <v>149072</v>
      </c>
      <c r="Q20" s="487">
        <v>149120</v>
      </c>
      <c r="R20" s="511">
        <v>150121</v>
      </c>
      <c r="S20" s="487">
        <v>150813</v>
      </c>
      <c r="T20" s="487">
        <v>151169</v>
      </c>
      <c r="U20" s="859">
        <v>151359</v>
      </c>
    </row>
    <row r="21" spans="1:21" s="76" customFormat="1" ht="20.25" customHeight="1">
      <c r="A21" s="1036" t="s">
        <v>64</v>
      </c>
      <c r="B21" s="1037"/>
      <c r="C21" s="837">
        <v>1402588</v>
      </c>
      <c r="D21" s="837">
        <v>1410338</v>
      </c>
      <c r="E21" s="837">
        <v>1419410</v>
      </c>
      <c r="F21" s="837">
        <v>1425537</v>
      </c>
      <c r="G21" s="837">
        <v>1426369</v>
      </c>
      <c r="H21" s="837">
        <v>1430065</v>
      </c>
      <c r="I21" s="837">
        <v>1437522</v>
      </c>
      <c r="J21" s="837">
        <v>1449140</v>
      </c>
      <c r="K21" s="127">
        <f>SUM(K23:K50)</f>
        <v>1460614</v>
      </c>
      <c r="L21" s="512"/>
      <c r="M21" s="506"/>
      <c r="N21" s="506"/>
      <c r="O21" s="506"/>
      <c r="P21" s="506"/>
      <c r="Q21" s="506"/>
      <c r="R21" s="506"/>
      <c r="S21" s="506"/>
      <c r="T21" s="506"/>
      <c r="U21" s="860"/>
    </row>
    <row r="22" spans="1:21" s="76" customFormat="1" ht="20.25" customHeight="1">
      <c r="A22" s="488"/>
      <c r="B22" s="489"/>
      <c r="C22" s="837"/>
      <c r="D22" s="837"/>
      <c r="E22" s="837"/>
      <c r="F22" s="837"/>
      <c r="G22" s="837"/>
      <c r="H22" s="837"/>
      <c r="I22" s="837"/>
      <c r="J22" s="837"/>
      <c r="K22" s="127"/>
      <c r="L22" s="510" t="s">
        <v>65</v>
      </c>
      <c r="M22" s="487">
        <v>139919</v>
      </c>
      <c r="N22" s="487">
        <v>139597</v>
      </c>
      <c r="O22" s="487">
        <v>139360</v>
      </c>
      <c r="P22" s="487">
        <v>138784</v>
      </c>
      <c r="Q22" s="487">
        <v>138293</v>
      </c>
      <c r="R22" s="511">
        <v>137544</v>
      </c>
      <c r="S22" s="487">
        <v>136776</v>
      </c>
      <c r="T22" s="487">
        <v>136120</v>
      </c>
      <c r="U22" s="859">
        <v>135399</v>
      </c>
    </row>
    <row r="23" spans="1:21" s="76" customFormat="1" ht="20.25" customHeight="1">
      <c r="A23" s="488"/>
      <c r="B23" s="740" t="s">
        <v>517</v>
      </c>
      <c r="C23" s="837">
        <v>55369</v>
      </c>
      <c r="D23" s="837">
        <v>55644</v>
      </c>
      <c r="E23" s="837">
        <v>56012</v>
      </c>
      <c r="F23" s="837">
        <v>56141</v>
      </c>
      <c r="G23" s="837">
        <v>56216</v>
      </c>
      <c r="H23" s="837">
        <v>56246</v>
      </c>
      <c r="I23" s="837">
        <v>56592</v>
      </c>
      <c r="J23" s="837">
        <v>56971</v>
      </c>
      <c r="K23" s="127">
        <v>57519</v>
      </c>
      <c r="L23" s="507" t="s">
        <v>66</v>
      </c>
      <c r="M23" s="487">
        <v>52369</v>
      </c>
      <c r="N23" s="487">
        <v>52477</v>
      </c>
      <c r="O23" s="487">
        <v>52499</v>
      </c>
      <c r="P23" s="487">
        <v>52303</v>
      </c>
      <c r="Q23" s="487">
        <v>51793</v>
      </c>
      <c r="R23" s="511">
        <v>51615</v>
      </c>
      <c r="S23" s="487">
        <v>51811</v>
      </c>
      <c r="T23" s="487">
        <v>51928</v>
      </c>
      <c r="U23" s="859">
        <v>52178</v>
      </c>
    </row>
    <row r="24" spans="1:21" s="76" customFormat="1" ht="20.25" customHeight="1">
      <c r="A24" s="488"/>
      <c r="B24" s="740" t="s">
        <v>518</v>
      </c>
      <c r="C24" s="837">
        <v>39242</v>
      </c>
      <c r="D24" s="837">
        <v>39882</v>
      </c>
      <c r="E24" s="837">
        <v>40721</v>
      </c>
      <c r="F24" s="837">
        <v>41695</v>
      </c>
      <c r="G24" s="837">
        <v>41988</v>
      </c>
      <c r="H24" s="837">
        <v>42321</v>
      </c>
      <c r="I24" s="837">
        <v>43146</v>
      </c>
      <c r="J24" s="837">
        <v>43783</v>
      </c>
      <c r="K24" s="127">
        <v>43928</v>
      </c>
      <c r="L24" s="507" t="s">
        <v>67</v>
      </c>
      <c r="M24" s="487">
        <v>59251</v>
      </c>
      <c r="N24" s="487">
        <v>58768</v>
      </c>
      <c r="O24" s="487">
        <v>58330</v>
      </c>
      <c r="P24" s="487">
        <v>57780</v>
      </c>
      <c r="Q24" s="487">
        <v>57345</v>
      </c>
      <c r="R24" s="511">
        <v>57006</v>
      </c>
      <c r="S24" s="487">
        <v>56542</v>
      </c>
      <c r="T24" s="487">
        <v>55735</v>
      </c>
      <c r="U24" s="859">
        <v>55220</v>
      </c>
    </row>
    <row r="25" spans="1:21" s="76" customFormat="1" ht="20.25" customHeight="1">
      <c r="A25" s="488"/>
      <c r="B25" s="740" t="s">
        <v>519</v>
      </c>
      <c r="C25" s="837">
        <v>34110</v>
      </c>
      <c r="D25" s="837">
        <v>33988</v>
      </c>
      <c r="E25" s="837">
        <v>33728</v>
      </c>
      <c r="F25" s="837">
        <v>33641</v>
      </c>
      <c r="G25" s="837">
        <v>33405</v>
      </c>
      <c r="H25" s="837">
        <v>33370</v>
      </c>
      <c r="I25" s="837">
        <v>33071</v>
      </c>
      <c r="J25" s="837">
        <v>32889</v>
      </c>
      <c r="K25" s="127">
        <v>32724</v>
      </c>
      <c r="L25" s="507" t="s">
        <v>68</v>
      </c>
      <c r="M25" s="487">
        <v>120998</v>
      </c>
      <c r="N25" s="487">
        <v>120161</v>
      </c>
      <c r="O25" s="487">
        <v>119433</v>
      </c>
      <c r="P25" s="487">
        <v>118926</v>
      </c>
      <c r="Q25" s="487">
        <v>118221</v>
      </c>
      <c r="R25" s="511">
        <v>117758</v>
      </c>
      <c r="S25" s="487">
        <v>117006</v>
      </c>
      <c r="T25" s="487">
        <v>116208</v>
      </c>
      <c r="U25" s="859">
        <v>115701</v>
      </c>
    </row>
    <row r="26" spans="1:21" s="76" customFormat="1" ht="20.25" customHeight="1">
      <c r="A26" s="488"/>
      <c r="B26" s="740" t="s">
        <v>513</v>
      </c>
      <c r="C26" s="837">
        <v>51931</v>
      </c>
      <c r="D26" s="837">
        <v>53629</v>
      </c>
      <c r="E26" s="837">
        <v>55005</v>
      </c>
      <c r="F26" s="837">
        <v>56276</v>
      </c>
      <c r="G26" s="837">
        <v>56902</v>
      </c>
      <c r="H26" s="837">
        <v>57577</v>
      </c>
      <c r="I26" s="837">
        <v>58834</v>
      </c>
      <c r="J26" s="837">
        <v>60212</v>
      </c>
      <c r="K26" s="127">
        <v>61447</v>
      </c>
      <c r="L26" s="507" t="s">
        <v>69</v>
      </c>
      <c r="M26" s="487">
        <v>55854</v>
      </c>
      <c r="N26" s="487">
        <v>55328</v>
      </c>
      <c r="O26" s="487">
        <v>54802</v>
      </c>
      <c r="P26" s="487">
        <v>54300</v>
      </c>
      <c r="Q26" s="487">
        <v>53587</v>
      </c>
      <c r="R26" s="511">
        <v>52850</v>
      </c>
      <c r="S26" s="487">
        <v>52166</v>
      </c>
      <c r="T26" s="487">
        <v>51586</v>
      </c>
      <c r="U26" s="859">
        <v>50889</v>
      </c>
    </row>
    <row r="27" spans="1:21" s="76" customFormat="1" ht="20.25" customHeight="1">
      <c r="A27" s="488"/>
      <c r="B27" s="740" t="s">
        <v>520</v>
      </c>
      <c r="C27" s="837">
        <v>41482</v>
      </c>
      <c r="D27" s="837">
        <v>41628</v>
      </c>
      <c r="E27" s="837">
        <v>41530</v>
      </c>
      <c r="F27" s="837">
        <v>41450</v>
      </c>
      <c r="G27" s="837">
        <v>41021</v>
      </c>
      <c r="H27" s="837">
        <v>40875</v>
      </c>
      <c r="I27" s="837">
        <v>40997</v>
      </c>
      <c r="J27" s="837">
        <v>41254</v>
      </c>
      <c r="K27" s="127">
        <v>41489</v>
      </c>
      <c r="L27" s="512"/>
      <c r="M27" s="506"/>
      <c r="N27" s="506"/>
      <c r="O27" s="506"/>
      <c r="P27" s="506"/>
      <c r="Q27" s="506"/>
      <c r="R27" s="506"/>
      <c r="S27" s="506"/>
      <c r="T27" s="506"/>
      <c r="U27" s="860"/>
    </row>
    <row r="28" spans="1:21" s="76" customFormat="1" ht="20.25" customHeight="1">
      <c r="A28" s="488"/>
      <c r="B28" s="747"/>
      <c r="C28" s="837"/>
      <c r="D28" s="837"/>
      <c r="E28" s="837"/>
      <c r="F28" s="837"/>
      <c r="G28" s="837"/>
      <c r="H28" s="837"/>
      <c r="I28" s="837"/>
      <c r="J28" s="837"/>
      <c r="K28" s="127"/>
      <c r="L28" s="510" t="s">
        <v>70</v>
      </c>
      <c r="M28" s="487">
        <v>62142</v>
      </c>
      <c r="N28" s="487">
        <v>61899</v>
      </c>
      <c r="O28" s="487">
        <v>61537</v>
      </c>
      <c r="P28" s="487">
        <v>61106</v>
      </c>
      <c r="Q28" s="487">
        <v>60625</v>
      </c>
      <c r="R28" s="511">
        <v>60242</v>
      </c>
      <c r="S28" s="487">
        <v>60025</v>
      </c>
      <c r="T28" s="487">
        <v>59891</v>
      </c>
      <c r="U28" s="859">
        <v>59762</v>
      </c>
    </row>
    <row r="29" spans="1:21" s="76" customFormat="1" ht="20.25" customHeight="1">
      <c r="A29" s="488"/>
      <c r="B29" s="740" t="s">
        <v>521</v>
      </c>
      <c r="C29" s="837">
        <v>32937</v>
      </c>
      <c r="D29" s="837">
        <v>32653</v>
      </c>
      <c r="E29" s="837">
        <v>32238</v>
      </c>
      <c r="F29" s="837">
        <v>31919</v>
      </c>
      <c r="G29" s="837">
        <v>31613</v>
      </c>
      <c r="H29" s="837">
        <v>31101</v>
      </c>
      <c r="I29" s="837">
        <v>30642</v>
      </c>
      <c r="J29" s="837">
        <v>30758</v>
      </c>
      <c r="K29" s="127">
        <v>30744</v>
      </c>
      <c r="L29" s="510" t="s">
        <v>71</v>
      </c>
      <c r="M29" s="487">
        <v>62250</v>
      </c>
      <c r="N29" s="487">
        <v>61733</v>
      </c>
      <c r="O29" s="487">
        <v>61591</v>
      </c>
      <c r="P29" s="487">
        <v>61428</v>
      </c>
      <c r="Q29" s="487">
        <v>60970</v>
      </c>
      <c r="R29" s="511">
        <v>60422</v>
      </c>
      <c r="S29" s="487">
        <v>60046</v>
      </c>
      <c r="T29" s="487">
        <v>59700</v>
      </c>
      <c r="U29" s="859">
        <v>59256</v>
      </c>
    </row>
    <row r="30" spans="1:21" s="76" customFormat="1" ht="20.25" customHeight="1">
      <c r="A30" s="488"/>
      <c r="B30" s="740" t="s">
        <v>522</v>
      </c>
      <c r="C30" s="837">
        <v>42102</v>
      </c>
      <c r="D30" s="837">
        <v>42575</v>
      </c>
      <c r="E30" s="837">
        <v>43481</v>
      </c>
      <c r="F30" s="837">
        <v>44160</v>
      </c>
      <c r="G30" s="837">
        <v>44798</v>
      </c>
      <c r="H30" s="837">
        <v>45474</v>
      </c>
      <c r="I30" s="837">
        <v>46053</v>
      </c>
      <c r="J30" s="837">
        <v>47073</v>
      </c>
      <c r="K30" s="127">
        <v>47820</v>
      </c>
      <c r="L30" s="510" t="s">
        <v>72</v>
      </c>
      <c r="M30" s="487">
        <v>95967</v>
      </c>
      <c r="N30" s="487">
        <v>95929</v>
      </c>
      <c r="O30" s="487">
        <v>95987</v>
      </c>
      <c r="P30" s="487">
        <v>95744</v>
      </c>
      <c r="Q30" s="487">
        <v>95446</v>
      </c>
      <c r="R30" s="511">
        <v>95230</v>
      </c>
      <c r="S30" s="487">
        <v>94541</v>
      </c>
      <c r="T30" s="487">
        <v>94509</v>
      </c>
      <c r="U30" s="859">
        <v>94069</v>
      </c>
    </row>
    <row r="31" spans="1:21" s="76" customFormat="1" ht="20.25" customHeight="1">
      <c r="A31" s="488"/>
      <c r="B31" s="740" t="s">
        <v>523</v>
      </c>
      <c r="C31" s="837">
        <v>35577</v>
      </c>
      <c r="D31" s="837">
        <v>35901</v>
      </c>
      <c r="E31" s="837">
        <v>36881</v>
      </c>
      <c r="F31" s="837">
        <v>37111</v>
      </c>
      <c r="G31" s="837">
        <v>37695</v>
      </c>
      <c r="H31" s="837">
        <v>38756</v>
      </c>
      <c r="I31" s="837">
        <v>40133</v>
      </c>
      <c r="J31" s="837">
        <v>41524</v>
      </c>
      <c r="K31" s="127">
        <v>41972</v>
      </c>
      <c r="L31" s="510" t="s">
        <v>73</v>
      </c>
      <c r="M31" s="487">
        <v>71070</v>
      </c>
      <c r="N31" s="487">
        <v>71378</v>
      </c>
      <c r="O31" s="487">
        <v>71606</v>
      </c>
      <c r="P31" s="487">
        <v>71876</v>
      </c>
      <c r="Q31" s="487">
        <v>72228</v>
      </c>
      <c r="R31" s="511">
        <v>72035</v>
      </c>
      <c r="S31" s="487">
        <v>72073</v>
      </c>
      <c r="T31" s="487">
        <v>72312</v>
      </c>
      <c r="U31" s="859">
        <v>72897</v>
      </c>
    </row>
    <row r="32" spans="1:21" s="76" customFormat="1" ht="20.25" customHeight="1">
      <c r="A32" s="488"/>
      <c r="B32" s="740" t="s">
        <v>524</v>
      </c>
      <c r="C32" s="837">
        <v>48492</v>
      </c>
      <c r="D32" s="837">
        <v>48631</v>
      </c>
      <c r="E32" s="837">
        <v>48814</v>
      </c>
      <c r="F32" s="837">
        <v>48797</v>
      </c>
      <c r="G32" s="837">
        <v>48755</v>
      </c>
      <c r="H32" s="837">
        <v>48760</v>
      </c>
      <c r="I32" s="837">
        <v>49116</v>
      </c>
      <c r="J32" s="837">
        <v>49448</v>
      </c>
      <c r="K32" s="127">
        <v>49573</v>
      </c>
      <c r="L32" s="510" t="s">
        <v>74</v>
      </c>
      <c r="M32" s="487">
        <v>36582</v>
      </c>
      <c r="N32" s="487">
        <v>36344</v>
      </c>
      <c r="O32" s="487">
        <v>36012</v>
      </c>
      <c r="P32" s="487">
        <v>35820</v>
      </c>
      <c r="Q32" s="487">
        <v>35620</v>
      </c>
      <c r="R32" s="511">
        <v>35356</v>
      </c>
      <c r="S32" s="487">
        <v>35080</v>
      </c>
      <c r="T32" s="487">
        <v>34992</v>
      </c>
      <c r="U32" s="859">
        <v>34841</v>
      </c>
    </row>
    <row r="33" spans="1:21" s="76" customFormat="1" ht="20.25" customHeight="1">
      <c r="A33" s="488"/>
      <c r="B33" s="740" t="s">
        <v>525</v>
      </c>
      <c r="C33" s="837">
        <v>89482</v>
      </c>
      <c r="D33" s="837">
        <v>89771</v>
      </c>
      <c r="E33" s="837">
        <v>90160</v>
      </c>
      <c r="F33" s="837">
        <v>90460</v>
      </c>
      <c r="G33" s="837">
        <v>89930</v>
      </c>
      <c r="H33" s="837">
        <v>89833</v>
      </c>
      <c r="I33" s="837">
        <v>90056</v>
      </c>
      <c r="J33" s="837">
        <v>90194</v>
      </c>
      <c r="K33" s="127">
        <v>90806</v>
      </c>
      <c r="L33" s="512"/>
      <c r="M33" s="506"/>
      <c r="N33" s="506"/>
      <c r="O33" s="506"/>
      <c r="P33" s="506"/>
      <c r="Q33" s="506"/>
      <c r="R33" s="506"/>
      <c r="S33" s="506"/>
      <c r="T33" s="506"/>
      <c r="U33" s="860"/>
    </row>
    <row r="34" spans="1:21" s="76" customFormat="1" ht="20.25" customHeight="1">
      <c r="A34" s="488"/>
      <c r="B34" s="747"/>
      <c r="C34" s="837"/>
      <c r="D34" s="837"/>
      <c r="E34" s="837"/>
      <c r="F34" s="837"/>
      <c r="G34" s="837"/>
      <c r="H34" s="837"/>
      <c r="I34" s="837"/>
      <c r="J34" s="837"/>
      <c r="K34" s="127"/>
      <c r="L34" s="510" t="s">
        <v>75</v>
      </c>
      <c r="M34" s="487">
        <v>58847</v>
      </c>
      <c r="N34" s="487">
        <v>58428</v>
      </c>
      <c r="O34" s="487">
        <v>58074</v>
      </c>
      <c r="P34" s="487">
        <v>57702</v>
      </c>
      <c r="Q34" s="487">
        <v>57293</v>
      </c>
      <c r="R34" s="511">
        <v>57102</v>
      </c>
      <c r="S34" s="487">
        <v>56668</v>
      </c>
      <c r="T34" s="487">
        <v>56154</v>
      </c>
      <c r="U34" s="859">
        <v>55733</v>
      </c>
    </row>
    <row r="35" spans="1:21" s="76" customFormat="1" ht="20.25" customHeight="1">
      <c r="A35" s="488"/>
      <c r="B35" s="740" t="s">
        <v>526</v>
      </c>
      <c r="C35" s="837">
        <v>42891</v>
      </c>
      <c r="D35" s="837">
        <v>43646</v>
      </c>
      <c r="E35" s="837">
        <v>44108</v>
      </c>
      <c r="F35" s="837">
        <v>44565</v>
      </c>
      <c r="G35" s="837">
        <v>44923</v>
      </c>
      <c r="H35" s="837">
        <v>45254</v>
      </c>
      <c r="I35" s="837">
        <v>45544</v>
      </c>
      <c r="J35" s="837">
        <v>46288</v>
      </c>
      <c r="K35" s="127">
        <v>47183</v>
      </c>
      <c r="L35" s="510" t="s">
        <v>76</v>
      </c>
      <c r="M35" s="487">
        <v>62283</v>
      </c>
      <c r="N35" s="487">
        <v>61895</v>
      </c>
      <c r="O35" s="487">
        <v>61455</v>
      </c>
      <c r="P35" s="487">
        <v>60992</v>
      </c>
      <c r="Q35" s="487">
        <v>60505</v>
      </c>
      <c r="R35" s="511">
        <v>59733</v>
      </c>
      <c r="S35" s="487">
        <v>59304</v>
      </c>
      <c r="T35" s="487">
        <v>58902</v>
      </c>
      <c r="U35" s="859">
        <v>58323</v>
      </c>
    </row>
    <row r="36" spans="1:21" s="76" customFormat="1" ht="20.25" customHeight="1">
      <c r="A36" s="488"/>
      <c r="B36" s="740" t="s">
        <v>527</v>
      </c>
      <c r="C36" s="837">
        <v>67314</v>
      </c>
      <c r="D36" s="837">
        <v>67140</v>
      </c>
      <c r="E36" s="837">
        <v>67354</v>
      </c>
      <c r="F36" s="837">
        <v>67000</v>
      </c>
      <c r="G36" s="837">
        <v>66726</v>
      </c>
      <c r="H36" s="837">
        <v>66574</v>
      </c>
      <c r="I36" s="837">
        <v>66613</v>
      </c>
      <c r="J36" s="837">
        <v>66978</v>
      </c>
      <c r="K36" s="127">
        <v>67522</v>
      </c>
      <c r="L36" s="510" t="s">
        <v>77</v>
      </c>
      <c r="M36" s="487">
        <v>42912</v>
      </c>
      <c r="N36" s="487">
        <v>43350</v>
      </c>
      <c r="O36" s="487">
        <v>43918</v>
      </c>
      <c r="P36" s="487">
        <v>44290</v>
      </c>
      <c r="Q36" s="487">
        <v>44355</v>
      </c>
      <c r="R36" s="511">
        <v>44380</v>
      </c>
      <c r="S36" s="487">
        <v>44396</v>
      </c>
      <c r="T36" s="487">
        <v>44397</v>
      </c>
      <c r="U36" s="859">
        <v>44378</v>
      </c>
    </row>
    <row r="37" spans="1:21" s="76" customFormat="1" ht="20.25" customHeight="1">
      <c r="A37" s="488"/>
      <c r="B37" s="740" t="s">
        <v>528</v>
      </c>
      <c r="C37" s="837">
        <v>47408</v>
      </c>
      <c r="D37" s="837">
        <v>47353</v>
      </c>
      <c r="E37" s="837">
        <v>47132</v>
      </c>
      <c r="F37" s="837">
        <v>46994</v>
      </c>
      <c r="G37" s="837">
        <v>46696</v>
      </c>
      <c r="H37" s="837">
        <v>46554</v>
      </c>
      <c r="I37" s="837">
        <v>46640</v>
      </c>
      <c r="J37" s="837">
        <v>47049</v>
      </c>
      <c r="K37" s="127">
        <v>47343</v>
      </c>
      <c r="L37" s="510" t="s">
        <v>78</v>
      </c>
      <c r="M37" s="487">
        <v>29601</v>
      </c>
      <c r="N37" s="487">
        <v>29498</v>
      </c>
      <c r="O37" s="487">
        <v>29435</v>
      </c>
      <c r="P37" s="487">
        <v>29299</v>
      </c>
      <c r="Q37" s="487">
        <v>29147</v>
      </c>
      <c r="R37" s="511">
        <v>29127</v>
      </c>
      <c r="S37" s="487">
        <v>28850</v>
      </c>
      <c r="T37" s="487">
        <v>28597</v>
      </c>
      <c r="U37" s="859">
        <v>28400</v>
      </c>
    </row>
    <row r="38" spans="1:21" s="76" customFormat="1" ht="20.25" customHeight="1">
      <c r="A38" s="488"/>
      <c r="B38" s="740" t="s">
        <v>529</v>
      </c>
      <c r="C38" s="837">
        <v>87355</v>
      </c>
      <c r="D38" s="837">
        <v>87801</v>
      </c>
      <c r="E38" s="837">
        <v>88463</v>
      </c>
      <c r="F38" s="837">
        <v>88823</v>
      </c>
      <c r="G38" s="837">
        <v>88859</v>
      </c>
      <c r="H38" s="837">
        <v>88525</v>
      </c>
      <c r="I38" s="837">
        <v>88192</v>
      </c>
      <c r="J38" s="837">
        <v>88620</v>
      </c>
      <c r="K38" s="127">
        <v>89165</v>
      </c>
      <c r="L38" s="507" t="s">
        <v>79</v>
      </c>
      <c r="M38" s="487">
        <v>34293</v>
      </c>
      <c r="N38" s="487">
        <v>34089</v>
      </c>
      <c r="O38" s="487">
        <v>33856</v>
      </c>
      <c r="P38" s="487">
        <v>33737</v>
      </c>
      <c r="Q38" s="487">
        <v>33500</v>
      </c>
      <c r="R38" s="511">
        <v>33342</v>
      </c>
      <c r="S38" s="487">
        <v>32955</v>
      </c>
      <c r="T38" s="487">
        <v>32779</v>
      </c>
      <c r="U38" s="859">
        <v>32666</v>
      </c>
    </row>
    <row r="39" spans="1:21" s="76" customFormat="1" ht="20.25" customHeight="1">
      <c r="A39" s="488"/>
      <c r="B39" s="740" t="s">
        <v>531</v>
      </c>
      <c r="C39" s="837">
        <v>58579</v>
      </c>
      <c r="D39" s="837">
        <v>58944</v>
      </c>
      <c r="E39" s="837">
        <v>59609</v>
      </c>
      <c r="F39" s="837">
        <v>59835</v>
      </c>
      <c r="G39" s="837">
        <v>60040</v>
      </c>
      <c r="H39" s="837">
        <v>60214</v>
      </c>
      <c r="I39" s="837">
        <v>60164</v>
      </c>
      <c r="J39" s="837">
        <v>60525</v>
      </c>
      <c r="K39" s="127">
        <v>61097</v>
      </c>
      <c r="L39" s="512"/>
      <c r="M39" s="506"/>
      <c r="N39" s="506"/>
      <c r="O39" s="506"/>
      <c r="P39" s="506"/>
      <c r="Q39" s="506"/>
      <c r="R39" s="506"/>
      <c r="S39" s="506"/>
      <c r="T39" s="506"/>
      <c r="U39" s="860"/>
    </row>
    <row r="40" spans="1:21" s="76" customFormat="1" ht="20.25" customHeight="1">
      <c r="A40" s="488"/>
      <c r="B40" s="747"/>
      <c r="C40" s="837"/>
      <c r="D40" s="837"/>
      <c r="E40" s="837"/>
      <c r="F40" s="837"/>
      <c r="G40" s="837"/>
      <c r="H40" s="837"/>
      <c r="I40" s="837"/>
      <c r="J40" s="837"/>
      <c r="K40" s="127"/>
      <c r="L40" s="507" t="s">
        <v>80</v>
      </c>
      <c r="M40" s="487">
        <v>255313</v>
      </c>
      <c r="N40" s="487">
        <v>254960</v>
      </c>
      <c r="O40" s="487">
        <v>254511</v>
      </c>
      <c r="P40" s="487">
        <v>253652</v>
      </c>
      <c r="Q40" s="487">
        <v>251917</v>
      </c>
      <c r="R40" s="511">
        <v>250901</v>
      </c>
      <c r="S40" s="487">
        <v>250102</v>
      </c>
      <c r="T40" s="487">
        <v>249845</v>
      </c>
      <c r="U40" s="859">
        <v>249834</v>
      </c>
    </row>
    <row r="41" spans="1:21" s="76" customFormat="1" ht="20.25" customHeight="1">
      <c r="A41" s="488"/>
      <c r="B41" s="740" t="s">
        <v>532</v>
      </c>
      <c r="C41" s="837">
        <v>81772</v>
      </c>
      <c r="D41" s="837">
        <v>81926</v>
      </c>
      <c r="E41" s="837">
        <v>82142</v>
      </c>
      <c r="F41" s="837">
        <v>81863</v>
      </c>
      <c r="G41" s="837">
        <v>81663</v>
      </c>
      <c r="H41" s="837">
        <v>81660</v>
      </c>
      <c r="I41" s="837">
        <v>81656</v>
      </c>
      <c r="J41" s="837">
        <v>81825</v>
      </c>
      <c r="K41" s="127">
        <v>82104</v>
      </c>
      <c r="L41" s="510" t="s">
        <v>81</v>
      </c>
      <c r="M41" s="487">
        <v>32160</v>
      </c>
      <c r="N41" s="487">
        <v>31888</v>
      </c>
      <c r="O41" s="487">
        <v>31591</v>
      </c>
      <c r="P41" s="487">
        <v>31384</v>
      </c>
      <c r="Q41" s="487">
        <v>31045</v>
      </c>
      <c r="R41" s="511">
        <v>30688</v>
      </c>
      <c r="S41" s="487">
        <v>30345</v>
      </c>
      <c r="T41" s="487">
        <v>29969</v>
      </c>
      <c r="U41" s="859">
        <v>29648</v>
      </c>
    </row>
    <row r="42" spans="1:21" s="76" customFormat="1" ht="20.25" customHeight="1">
      <c r="A42" s="488"/>
      <c r="B42" s="740" t="s">
        <v>533</v>
      </c>
      <c r="C42" s="837">
        <v>66882</v>
      </c>
      <c r="D42" s="837">
        <v>66918</v>
      </c>
      <c r="E42" s="837">
        <v>67278</v>
      </c>
      <c r="F42" s="837">
        <v>67688</v>
      </c>
      <c r="G42" s="837">
        <v>67420</v>
      </c>
      <c r="H42" s="837">
        <v>67517</v>
      </c>
      <c r="I42" s="837">
        <v>67851</v>
      </c>
      <c r="J42" s="837">
        <v>68477</v>
      </c>
      <c r="K42" s="127">
        <v>69285</v>
      </c>
      <c r="L42" s="507" t="s">
        <v>82</v>
      </c>
      <c r="M42" s="487">
        <v>28464</v>
      </c>
      <c r="N42" s="487">
        <v>28510</v>
      </c>
      <c r="O42" s="487">
        <v>28433</v>
      </c>
      <c r="P42" s="487">
        <v>28433</v>
      </c>
      <c r="Q42" s="487">
        <v>28213</v>
      </c>
      <c r="R42" s="511">
        <v>28123</v>
      </c>
      <c r="S42" s="487">
        <v>27975</v>
      </c>
      <c r="T42" s="487">
        <v>27684</v>
      </c>
      <c r="U42" s="859">
        <v>27631</v>
      </c>
    </row>
    <row r="43" spans="1:21" s="76" customFormat="1" ht="20.25" customHeight="1">
      <c r="A43" s="488"/>
      <c r="B43" s="740" t="s">
        <v>534</v>
      </c>
      <c r="C43" s="837">
        <v>46315</v>
      </c>
      <c r="D43" s="837">
        <v>45936</v>
      </c>
      <c r="E43" s="837">
        <v>45379</v>
      </c>
      <c r="F43" s="837">
        <v>44811</v>
      </c>
      <c r="G43" s="837">
        <v>44728</v>
      </c>
      <c r="H43" s="837">
        <v>45070</v>
      </c>
      <c r="I43" s="837">
        <v>45124</v>
      </c>
      <c r="J43" s="837">
        <v>45333</v>
      </c>
      <c r="K43" s="127">
        <v>45616</v>
      </c>
      <c r="L43" s="510" t="s">
        <v>83</v>
      </c>
      <c r="M43" s="487">
        <v>39664</v>
      </c>
      <c r="N43" s="487">
        <v>39544</v>
      </c>
      <c r="O43" s="487">
        <v>39283</v>
      </c>
      <c r="P43" s="487">
        <v>39228</v>
      </c>
      <c r="Q43" s="487">
        <v>39161</v>
      </c>
      <c r="R43" s="511">
        <v>39263</v>
      </c>
      <c r="S43" s="487">
        <v>39202</v>
      </c>
      <c r="T43" s="487">
        <v>39222</v>
      </c>
      <c r="U43" s="859">
        <v>39341</v>
      </c>
    </row>
    <row r="44" spans="1:21" s="76" customFormat="1" ht="20.25" customHeight="1">
      <c r="A44" s="488"/>
      <c r="B44" s="740" t="s">
        <v>535</v>
      </c>
      <c r="C44" s="837">
        <v>90164</v>
      </c>
      <c r="D44" s="837">
        <v>90952</v>
      </c>
      <c r="E44" s="837">
        <v>91336</v>
      </c>
      <c r="F44" s="837">
        <v>92117</v>
      </c>
      <c r="G44" s="837">
        <v>92132</v>
      </c>
      <c r="H44" s="837">
        <v>92448</v>
      </c>
      <c r="I44" s="837">
        <v>93039</v>
      </c>
      <c r="J44" s="837">
        <v>94026</v>
      </c>
      <c r="K44" s="127">
        <v>95530</v>
      </c>
      <c r="L44" s="507" t="s">
        <v>84</v>
      </c>
      <c r="M44" s="487">
        <v>30729</v>
      </c>
      <c r="N44" s="487">
        <v>30927</v>
      </c>
      <c r="O44" s="487">
        <v>31039</v>
      </c>
      <c r="P44" s="487">
        <v>31026</v>
      </c>
      <c r="Q44" s="487">
        <v>30954</v>
      </c>
      <c r="R44" s="511">
        <v>30956</v>
      </c>
      <c r="S44" s="487">
        <v>30793</v>
      </c>
      <c r="T44" s="487">
        <v>30721</v>
      </c>
      <c r="U44" s="859">
        <v>30580</v>
      </c>
    </row>
    <row r="45" spans="1:21" s="76" customFormat="1" ht="20.25" customHeight="1">
      <c r="A45" s="488"/>
      <c r="B45" s="740" t="s">
        <v>536</v>
      </c>
      <c r="C45" s="837">
        <v>58670</v>
      </c>
      <c r="D45" s="837">
        <v>58695</v>
      </c>
      <c r="E45" s="837">
        <v>59089</v>
      </c>
      <c r="F45" s="837">
        <v>59525</v>
      </c>
      <c r="G45" s="837">
        <v>59349</v>
      </c>
      <c r="H45" s="837">
        <v>59129</v>
      </c>
      <c r="I45" s="837">
        <v>59068</v>
      </c>
      <c r="J45" s="837">
        <v>58958</v>
      </c>
      <c r="K45" s="127">
        <v>58865</v>
      </c>
      <c r="L45" s="510" t="s">
        <v>85</v>
      </c>
      <c r="M45" s="487">
        <v>27993</v>
      </c>
      <c r="N45" s="487">
        <v>27670</v>
      </c>
      <c r="O45" s="487">
        <v>27317</v>
      </c>
      <c r="P45" s="487">
        <v>27004</v>
      </c>
      <c r="Q45" s="487">
        <v>26593</v>
      </c>
      <c r="R45" s="511">
        <v>26227</v>
      </c>
      <c r="S45" s="487">
        <v>25833</v>
      </c>
      <c r="T45" s="487">
        <v>25415</v>
      </c>
      <c r="U45" s="859">
        <v>25112</v>
      </c>
    </row>
    <row r="46" spans="1:21" s="76" customFormat="1" ht="20.25" customHeight="1">
      <c r="A46" s="488"/>
      <c r="B46" s="747"/>
      <c r="C46" s="837"/>
      <c r="D46" s="837"/>
      <c r="E46" s="837"/>
      <c r="F46" s="837"/>
      <c r="G46" s="837"/>
      <c r="H46" s="837"/>
      <c r="I46" s="837"/>
      <c r="J46" s="837"/>
      <c r="K46" s="127"/>
      <c r="L46" s="507"/>
      <c r="M46" s="487"/>
      <c r="N46" s="487"/>
      <c r="O46" s="487"/>
      <c r="P46" s="487"/>
      <c r="Q46" s="487"/>
      <c r="R46" s="511"/>
      <c r="S46" s="487"/>
      <c r="T46" s="487"/>
      <c r="U46" s="461"/>
    </row>
    <row r="47" spans="1:21" s="76" customFormat="1" ht="20.25" customHeight="1">
      <c r="A47" s="488"/>
      <c r="B47" s="747" t="s">
        <v>537</v>
      </c>
      <c r="C47" s="837">
        <v>63376</v>
      </c>
      <c r="D47" s="837">
        <v>63234</v>
      </c>
      <c r="E47" s="837">
        <v>62911</v>
      </c>
      <c r="F47" s="837">
        <v>62461</v>
      </c>
      <c r="G47" s="837">
        <v>61749</v>
      </c>
      <c r="H47" s="837">
        <v>61009</v>
      </c>
      <c r="I47" s="837">
        <v>60783</v>
      </c>
      <c r="J47" s="837">
        <v>60623</v>
      </c>
      <c r="K47" s="127">
        <v>60699</v>
      </c>
      <c r="L47" s="510" t="s">
        <v>86</v>
      </c>
      <c r="M47" s="487">
        <v>15690</v>
      </c>
      <c r="N47" s="487">
        <v>15699</v>
      </c>
      <c r="O47" s="487">
        <v>16122</v>
      </c>
      <c r="P47" s="487">
        <v>16323</v>
      </c>
      <c r="Q47" s="487">
        <v>16359</v>
      </c>
      <c r="R47" s="511">
        <v>16304</v>
      </c>
      <c r="S47" s="487">
        <v>16290</v>
      </c>
      <c r="T47" s="487">
        <v>16394</v>
      </c>
      <c r="U47" s="859">
        <v>16974</v>
      </c>
    </row>
    <row r="48" spans="1:21" s="76" customFormat="1" ht="20.25" customHeight="1">
      <c r="A48" s="488"/>
      <c r="B48" s="740" t="s">
        <v>538</v>
      </c>
      <c r="C48" s="837">
        <v>102866</v>
      </c>
      <c r="D48" s="837">
        <v>102466</v>
      </c>
      <c r="E48" s="837">
        <v>102243</v>
      </c>
      <c r="F48" s="837">
        <v>101584</v>
      </c>
      <c r="G48" s="837">
        <v>100729</v>
      </c>
      <c r="H48" s="837">
        <v>99945</v>
      </c>
      <c r="I48" s="837">
        <v>99259</v>
      </c>
      <c r="J48" s="837">
        <v>98526</v>
      </c>
      <c r="K48" s="127">
        <v>98072</v>
      </c>
      <c r="L48" s="510" t="s">
        <v>87</v>
      </c>
      <c r="M48" s="487">
        <v>10085</v>
      </c>
      <c r="N48" s="487">
        <v>9893</v>
      </c>
      <c r="O48" s="487">
        <v>9749</v>
      </c>
      <c r="P48" s="487">
        <v>9603</v>
      </c>
      <c r="Q48" s="487">
        <v>9468</v>
      </c>
      <c r="R48" s="511">
        <v>9326</v>
      </c>
      <c r="S48" s="487">
        <v>9158</v>
      </c>
      <c r="T48" s="487">
        <v>8966</v>
      </c>
      <c r="U48" s="859">
        <v>8806</v>
      </c>
    </row>
    <row r="49" spans="1:21" s="76" customFormat="1" ht="20.25" customHeight="1">
      <c r="A49" s="488"/>
      <c r="B49" s="740" t="s">
        <v>515</v>
      </c>
      <c r="C49" s="837">
        <v>66810</v>
      </c>
      <c r="D49" s="837">
        <v>68714</v>
      </c>
      <c r="E49" s="837">
        <v>70265</v>
      </c>
      <c r="F49" s="837">
        <v>71571</v>
      </c>
      <c r="G49" s="837">
        <v>72209</v>
      </c>
      <c r="H49" s="837">
        <v>73309</v>
      </c>
      <c r="I49" s="837">
        <v>74561</v>
      </c>
      <c r="J49" s="837">
        <v>75783</v>
      </c>
      <c r="K49" s="127">
        <v>77100</v>
      </c>
      <c r="L49" s="510" t="s">
        <v>88</v>
      </c>
      <c r="M49" s="487">
        <v>5063</v>
      </c>
      <c r="N49" s="487">
        <v>4962</v>
      </c>
      <c r="O49" s="487">
        <v>4804</v>
      </c>
      <c r="P49" s="487">
        <v>4718</v>
      </c>
      <c r="Q49" s="487">
        <v>4623</v>
      </c>
      <c r="R49" s="511">
        <v>4514</v>
      </c>
      <c r="S49" s="487">
        <v>4426</v>
      </c>
      <c r="T49" s="487">
        <v>4349</v>
      </c>
      <c r="U49" s="859">
        <v>4237</v>
      </c>
    </row>
    <row r="50" spans="1:21" s="76" customFormat="1" ht="20.25" customHeight="1">
      <c r="A50" s="488"/>
      <c r="B50" s="740" t="s">
        <v>539</v>
      </c>
      <c r="C50" s="837">
        <v>51462</v>
      </c>
      <c r="D50" s="837">
        <v>52311</v>
      </c>
      <c r="E50" s="837">
        <v>53531</v>
      </c>
      <c r="F50" s="837">
        <v>55050</v>
      </c>
      <c r="G50" s="837">
        <v>56823</v>
      </c>
      <c r="H50" s="837">
        <v>58544</v>
      </c>
      <c r="I50" s="837">
        <v>60388</v>
      </c>
      <c r="J50" s="837">
        <v>62023</v>
      </c>
      <c r="K50" s="127">
        <v>63011</v>
      </c>
      <c r="L50" s="510" t="s">
        <v>89</v>
      </c>
      <c r="M50" s="487">
        <v>8842</v>
      </c>
      <c r="N50" s="487">
        <v>8799</v>
      </c>
      <c r="O50" s="487">
        <v>8731</v>
      </c>
      <c r="P50" s="487">
        <v>8602</v>
      </c>
      <c r="Q50" s="487">
        <v>8525</v>
      </c>
      <c r="R50" s="511">
        <v>8490</v>
      </c>
      <c r="S50" s="487">
        <v>8445</v>
      </c>
      <c r="T50" s="487">
        <v>8330</v>
      </c>
      <c r="U50" s="859">
        <v>8169</v>
      </c>
    </row>
    <row r="51" spans="1:21" s="76" customFormat="1" ht="20.25" customHeight="1">
      <c r="A51" s="488"/>
      <c r="B51" s="747"/>
      <c r="C51" s="837"/>
      <c r="D51" s="837"/>
      <c r="E51" s="837"/>
      <c r="F51" s="837"/>
      <c r="G51" s="837"/>
      <c r="H51" s="837"/>
      <c r="I51" s="837"/>
      <c r="J51" s="837"/>
      <c r="K51" s="127"/>
      <c r="L51" s="510" t="s">
        <v>90</v>
      </c>
      <c r="M51" s="487">
        <v>22602</v>
      </c>
      <c r="N51" s="487">
        <v>22566</v>
      </c>
      <c r="O51" s="487">
        <v>22487</v>
      </c>
      <c r="P51" s="487">
        <v>22453</v>
      </c>
      <c r="Q51" s="487">
        <v>22346</v>
      </c>
      <c r="R51" s="511">
        <v>22269</v>
      </c>
      <c r="S51" s="487">
        <v>22245</v>
      </c>
      <c r="T51" s="487">
        <v>22130</v>
      </c>
      <c r="U51" s="859">
        <v>22022</v>
      </c>
    </row>
    <row r="52" spans="1:21" s="76" customFormat="1" ht="20.25" customHeight="1">
      <c r="A52" s="1038" t="s">
        <v>98</v>
      </c>
      <c r="B52" s="1039"/>
      <c r="C52" s="837">
        <v>435474</v>
      </c>
      <c r="D52" s="837">
        <v>434242</v>
      </c>
      <c r="E52" s="837">
        <v>433063</v>
      </c>
      <c r="F52" s="837">
        <v>432200</v>
      </c>
      <c r="G52" s="837">
        <v>430474</v>
      </c>
      <c r="H52" s="837">
        <v>428040</v>
      </c>
      <c r="I52" s="837">
        <v>425934</v>
      </c>
      <c r="J52" s="837">
        <v>423647</v>
      </c>
      <c r="K52" s="127">
        <f>SUM(K54:K60)</f>
        <v>422298</v>
      </c>
      <c r="L52" s="507"/>
      <c r="M52" s="487"/>
      <c r="N52" s="487"/>
      <c r="O52" s="487"/>
      <c r="P52" s="487"/>
      <c r="Q52" s="487"/>
      <c r="R52" s="511"/>
      <c r="S52" s="487"/>
      <c r="T52" s="487"/>
      <c r="U52" s="461"/>
    </row>
    <row r="53" spans="1:21" s="76" customFormat="1" ht="20.25" customHeight="1">
      <c r="A53" s="488"/>
      <c r="B53" s="747"/>
      <c r="C53" s="837"/>
      <c r="D53" s="837"/>
      <c r="E53" s="837"/>
      <c r="F53" s="837"/>
      <c r="G53" s="837"/>
      <c r="H53" s="837"/>
      <c r="I53" s="837"/>
      <c r="J53" s="837"/>
      <c r="K53" s="127"/>
      <c r="L53" s="510" t="s">
        <v>92</v>
      </c>
      <c r="M53" s="487">
        <v>4262</v>
      </c>
      <c r="N53" s="487">
        <v>4316</v>
      </c>
      <c r="O53" s="487">
        <v>4285</v>
      </c>
      <c r="P53" s="487">
        <v>4258</v>
      </c>
      <c r="Q53" s="487">
        <v>4237</v>
      </c>
      <c r="R53" s="511">
        <v>4219</v>
      </c>
      <c r="S53" s="487">
        <v>4158</v>
      </c>
      <c r="T53" s="487">
        <v>4120</v>
      </c>
      <c r="U53" s="859">
        <v>4084</v>
      </c>
    </row>
    <row r="54" spans="1:21" s="76" customFormat="1" ht="20.25" customHeight="1">
      <c r="A54" s="488"/>
      <c r="B54" s="515" t="s">
        <v>545</v>
      </c>
      <c r="C54" s="837">
        <v>74986</v>
      </c>
      <c r="D54" s="837">
        <v>74946</v>
      </c>
      <c r="E54" s="837">
        <v>75238</v>
      </c>
      <c r="F54" s="837">
        <v>75062</v>
      </c>
      <c r="G54" s="837">
        <v>75182</v>
      </c>
      <c r="H54" s="837">
        <v>75138</v>
      </c>
      <c r="I54" s="837">
        <v>75363</v>
      </c>
      <c r="J54" s="837">
        <v>75319</v>
      </c>
      <c r="K54" s="127">
        <v>75835</v>
      </c>
      <c r="L54" s="510" t="s">
        <v>110</v>
      </c>
      <c r="M54" s="487">
        <v>8375</v>
      </c>
      <c r="N54" s="487">
        <v>8212</v>
      </c>
      <c r="O54" s="487">
        <v>8167</v>
      </c>
      <c r="P54" s="487">
        <v>7925</v>
      </c>
      <c r="Q54" s="487">
        <v>7826</v>
      </c>
      <c r="R54" s="511">
        <v>7679</v>
      </c>
      <c r="S54" s="487">
        <v>7605</v>
      </c>
      <c r="T54" s="487">
        <v>7452</v>
      </c>
      <c r="U54" s="859">
        <v>7347</v>
      </c>
    </row>
    <row r="55" spans="1:21" s="76" customFormat="1" ht="20.25" customHeight="1">
      <c r="A55" s="488"/>
      <c r="B55" s="515" t="s">
        <v>546</v>
      </c>
      <c r="C55" s="837">
        <v>64093</v>
      </c>
      <c r="D55" s="837">
        <v>63887</v>
      </c>
      <c r="E55" s="837">
        <v>63436</v>
      </c>
      <c r="F55" s="837">
        <v>63155</v>
      </c>
      <c r="G55" s="837">
        <v>62865</v>
      </c>
      <c r="H55" s="837">
        <v>62354</v>
      </c>
      <c r="I55" s="837">
        <v>61885</v>
      </c>
      <c r="J55" s="837">
        <v>61313</v>
      </c>
      <c r="K55" s="127">
        <v>60788</v>
      </c>
      <c r="L55" s="510" t="s">
        <v>94</v>
      </c>
      <c r="M55" s="487">
        <v>6855</v>
      </c>
      <c r="N55" s="487">
        <v>6779</v>
      </c>
      <c r="O55" s="487">
        <v>6723</v>
      </c>
      <c r="P55" s="487">
        <v>6678</v>
      </c>
      <c r="Q55" s="487">
        <v>6577</v>
      </c>
      <c r="R55" s="511">
        <v>6536</v>
      </c>
      <c r="S55" s="487">
        <v>6476</v>
      </c>
      <c r="T55" s="487">
        <v>6376</v>
      </c>
      <c r="U55" s="859">
        <v>6308</v>
      </c>
    </row>
    <row r="56" spans="1:21" s="76" customFormat="1" ht="20.25" customHeight="1">
      <c r="A56" s="488"/>
      <c r="B56" s="515" t="s">
        <v>547</v>
      </c>
      <c r="C56" s="837">
        <v>44825</v>
      </c>
      <c r="D56" s="837">
        <v>44656</v>
      </c>
      <c r="E56" s="837">
        <v>44510</v>
      </c>
      <c r="F56" s="837">
        <v>44645</v>
      </c>
      <c r="G56" s="837">
        <v>44557</v>
      </c>
      <c r="H56" s="837">
        <v>44445</v>
      </c>
      <c r="I56" s="837">
        <v>44435</v>
      </c>
      <c r="J56" s="837">
        <v>44456</v>
      </c>
      <c r="K56" s="127">
        <v>44402</v>
      </c>
      <c r="L56" s="510" t="s">
        <v>95</v>
      </c>
      <c r="M56" s="487">
        <v>8258</v>
      </c>
      <c r="N56" s="487">
        <v>8188</v>
      </c>
      <c r="O56" s="487">
        <v>8145</v>
      </c>
      <c r="P56" s="487">
        <v>8076</v>
      </c>
      <c r="Q56" s="487">
        <v>7964</v>
      </c>
      <c r="R56" s="511">
        <v>7895</v>
      </c>
      <c r="S56" s="487">
        <v>7784</v>
      </c>
      <c r="T56" s="487">
        <v>7629</v>
      </c>
      <c r="U56" s="859">
        <v>7519</v>
      </c>
    </row>
    <row r="57" spans="1:21" ht="20.25" customHeight="1">
      <c r="A57" s="488"/>
      <c r="B57" s="515" t="s">
        <v>513</v>
      </c>
      <c r="C57" s="837">
        <v>70975</v>
      </c>
      <c r="D57" s="837">
        <v>70886</v>
      </c>
      <c r="E57" s="837">
        <v>70838</v>
      </c>
      <c r="F57" s="837">
        <v>70829</v>
      </c>
      <c r="G57" s="837">
        <v>70409</v>
      </c>
      <c r="H57" s="837">
        <v>70109</v>
      </c>
      <c r="I57" s="837">
        <v>69850</v>
      </c>
      <c r="J57" s="837">
        <v>69472</v>
      </c>
      <c r="K57" s="127">
        <v>69356</v>
      </c>
      <c r="L57" s="507" t="s">
        <v>96</v>
      </c>
      <c r="M57" s="487">
        <v>2719</v>
      </c>
      <c r="N57" s="487">
        <v>2657</v>
      </c>
      <c r="O57" s="487">
        <v>2622</v>
      </c>
      <c r="P57" s="487">
        <v>2590</v>
      </c>
      <c r="Q57" s="487">
        <v>2545</v>
      </c>
      <c r="R57" s="511">
        <v>2495</v>
      </c>
      <c r="S57" s="487">
        <v>2461</v>
      </c>
      <c r="T57" s="487">
        <v>2401</v>
      </c>
      <c r="U57" s="859">
        <v>2334</v>
      </c>
    </row>
    <row r="58" spans="1:21" ht="20.25" customHeight="1">
      <c r="A58" s="488"/>
      <c r="B58" s="515" t="s">
        <v>548</v>
      </c>
      <c r="C58" s="837">
        <v>76781</v>
      </c>
      <c r="D58" s="837">
        <v>75934</v>
      </c>
      <c r="E58" s="837">
        <v>75002</v>
      </c>
      <c r="F58" s="837">
        <v>74308</v>
      </c>
      <c r="G58" s="837">
        <v>73440</v>
      </c>
      <c r="H58" s="837">
        <v>72374</v>
      </c>
      <c r="I58" s="837">
        <v>71360</v>
      </c>
      <c r="J58" s="837">
        <v>70330</v>
      </c>
      <c r="K58" s="127">
        <v>69342</v>
      </c>
      <c r="L58" s="493"/>
      <c r="M58" s="422"/>
      <c r="N58" s="422"/>
      <c r="O58" s="422"/>
      <c r="P58" s="422"/>
      <c r="Q58" s="422"/>
      <c r="R58" s="422"/>
      <c r="S58" s="422"/>
      <c r="T58" s="422"/>
      <c r="U58" s="422"/>
    </row>
    <row r="59" spans="1:21" ht="20.25" customHeight="1">
      <c r="A59" s="488"/>
      <c r="B59" s="515" t="s">
        <v>549</v>
      </c>
      <c r="C59" s="837">
        <v>83885</v>
      </c>
      <c r="D59" s="837">
        <v>84075</v>
      </c>
      <c r="E59" s="837">
        <v>84442</v>
      </c>
      <c r="F59" s="837">
        <v>84705</v>
      </c>
      <c r="G59" s="837">
        <v>84608</v>
      </c>
      <c r="H59" s="837">
        <v>84471</v>
      </c>
      <c r="I59" s="837">
        <v>83920</v>
      </c>
      <c r="J59" s="837">
        <v>83766</v>
      </c>
      <c r="K59" s="127">
        <v>83812</v>
      </c>
      <c r="L59" s="507"/>
      <c r="M59" s="487"/>
      <c r="N59" s="487"/>
      <c r="O59" s="487"/>
      <c r="P59" s="487"/>
      <c r="Q59" s="487"/>
      <c r="R59" s="487"/>
      <c r="S59" s="487"/>
      <c r="T59" s="487"/>
      <c r="U59" s="487"/>
    </row>
    <row r="60" spans="1:21" ht="20.25" customHeight="1">
      <c r="A60" s="488"/>
      <c r="B60" s="515" t="s">
        <v>550</v>
      </c>
      <c r="C60" s="837">
        <v>19929</v>
      </c>
      <c r="D60" s="837">
        <v>19858</v>
      </c>
      <c r="E60" s="837">
        <v>19597</v>
      </c>
      <c r="F60" s="837">
        <v>19496</v>
      </c>
      <c r="G60" s="837">
        <v>19413</v>
      </c>
      <c r="H60" s="837">
        <v>19149</v>
      </c>
      <c r="I60" s="837">
        <v>19121</v>
      </c>
      <c r="J60" s="837">
        <v>18991</v>
      </c>
      <c r="K60" s="127">
        <v>18763</v>
      </c>
      <c r="L60" s="512"/>
      <c r="M60" s="422"/>
      <c r="N60" s="422"/>
      <c r="O60" s="422"/>
      <c r="P60" s="422"/>
      <c r="Q60" s="422"/>
      <c r="R60" s="422"/>
      <c r="S60" s="422"/>
      <c r="T60" s="422"/>
      <c r="U60" s="422"/>
    </row>
    <row r="61" spans="1:21" ht="6" customHeight="1">
      <c r="A61" s="502"/>
      <c r="B61" s="516"/>
      <c r="C61" s="503"/>
      <c r="D61" s="503"/>
      <c r="E61" s="503"/>
      <c r="F61" s="503"/>
      <c r="G61" s="503"/>
      <c r="H61" s="502"/>
      <c r="I61" s="502"/>
      <c r="J61" s="502"/>
      <c r="K61" s="502"/>
      <c r="L61" s="514"/>
      <c r="M61" s="502"/>
      <c r="N61" s="502"/>
      <c r="O61" s="502"/>
      <c r="P61" s="502"/>
      <c r="Q61" s="502"/>
      <c r="R61" s="502"/>
      <c r="S61" s="502"/>
      <c r="T61" s="502"/>
      <c r="U61" s="502"/>
    </row>
    <row r="62" spans="1:21" ht="15" customHeight="1">
      <c r="A62" s="773" t="s">
        <v>666</v>
      </c>
      <c r="B62" s="773"/>
      <c r="C62" s="422"/>
      <c r="D62" s="422"/>
      <c r="E62" s="774" t="s">
        <v>654</v>
      </c>
      <c r="F62" s="422"/>
      <c r="G62" s="422"/>
      <c r="H62" s="775" t="s">
        <v>655</v>
      </c>
      <c r="I62" s="422"/>
      <c r="J62" s="422"/>
      <c r="K62" s="422"/>
      <c r="L62" s="422"/>
      <c r="M62" s="517"/>
      <c r="N62" s="422"/>
      <c r="O62" s="422"/>
      <c r="P62" s="422"/>
      <c r="Q62" s="422"/>
      <c r="R62" s="422"/>
      <c r="S62" s="422"/>
      <c r="T62" s="422"/>
      <c r="U62" s="422"/>
    </row>
  </sheetData>
  <mergeCells count="15">
    <mergeCell ref="A12:B12"/>
    <mergeCell ref="A13:B13"/>
    <mergeCell ref="A14:B14"/>
    <mergeCell ref="A15:B15"/>
    <mergeCell ref="A52:B52"/>
    <mergeCell ref="A16:B16"/>
    <mergeCell ref="A17:B17"/>
    <mergeCell ref="A18:B18"/>
    <mergeCell ref="A19:B19"/>
    <mergeCell ref="A21:B21"/>
    <mergeCell ref="H2:O2"/>
    <mergeCell ref="T5:U5"/>
    <mergeCell ref="A6:B8"/>
    <mergeCell ref="L6:L8"/>
    <mergeCell ref="A10:B10"/>
  </mergeCells>
  <phoneticPr fontId="1"/>
  <hyperlinks>
    <hyperlink ref="E62" r:id="rId1" xr:uid="{B27A0C19-9A58-4FA5-B643-F124DC92CAD4}"/>
    <hyperlink ref="H62" r:id="rId2" display="、「大阪府推計人口補正値」" xr:uid="{D716317A-8CED-4747-9CEC-97B2D8489780}"/>
    <hyperlink ref="A62" r:id="rId3" display="　　資料　総務省統計局「国勢調査」、" xr:uid="{8C630171-A577-49E1-A0B3-031AD2E7A55F}"/>
  </hyperlinks>
  <printOptions gridLinesSet="0"/>
  <pageMargins left="0.59055118110236227" right="0.59055118110236227" top="0.59055118110236227" bottom="0.19685039370078741" header="0.39370078740157483" footer="0"/>
  <pageSetup paperSize="9" scale="67" firstPageNumber="32" orientation="portrait" r:id="rId4"/>
  <headerFooter differentOddEven="1" scaleWithDoc="0">
    <oddHeader>&amp;L&amp;"ＭＳ ゴシック,標準"&amp;8&amp;P      第 ３ 章  人    口</oddHeader>
    <evenHeader>&amp;R&amp;"ＭＳ ゴシック,標準"&amp;8第 ３ 章  人    口      &amp;P</evenHeader>
  </headerFooter>
  <colBreaks count="1" manualBreakCount="1">
    <brk id="11" max="6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3"/>
  <sheetViews>
    <sheetView showGridLines="0" showOutlineSymbols="0" view="pageBreakPreview" zoomScale="75" zoomScaleNormal="75" zoomScaleSheetLayoutView="75" workbookViewId="0"/>
  </sheetViews>
  <sheetFormatPr defaultColWidth="9" defaultRowHeight="13.2"/>
  <cols>
    <col min="1" max="1" width="2.33203125" style="66" customWidth="1"/>
    <col min="2" max="2" width="17" style="66" customWidth="1"/>
    <col min="3" max="3" width="12.21875" style="147" customWidth="1"/>
    <col min="4" max="4" width="12.109375" style="147" customWidth="1"/>
    <col min="5" max="6" width="12" style="147" customWidth="1"/>
    <col min="7" max="7" width="11" style="147" customWidth="1"/>
    <col min="8" max="9" width="10.77734375" style="147" customWidth="1"/>
    <col min="10" max="10" width="11.44140625" style="148" customWidth="1"/>
    <col min="11" max="11" width="11.88671875" style="147" customWidth="1"/>
    <col min="12" max="12" width="9.44140625" style="148" customWidth="1"/>
    <col min="13" max="23" width="11" style="147" customWidth="1"/>
    <col min="24" max="24" width="10.88671875" style="147" customWidth="1"/>
    <col min="25" max="25" width="11" style="147" customWidth="1"/>
    <col min="26" max="16384" width="9" style="147"/>
  </cols>
  <sheetData>
    <row r="1" spans="1:25" ht="21.75" customHeight="1">
      <c r="E1" s="1090"/>
    </row>
    <row r="2" spans="1:25" ht="21.75" customHeight="1">
      <c r="A2" s="112" t="s">
        <v>144</v>
      </c>
      <c r="C2" s="149"/>
      <c r="D2" s="150"/>
      <c r="E2" s="1090"/>
      <c r="F2" s="149"/>
      <c r="I2" s="1091" t="s">
        <v>150</v>
      </c>
      <c r="J2" s="1091"/>
      <c r="K2" s="1091"/>
      <c r="L2" s="1091"/>
      <c r="M2" s="1091"/>
      <c r="N2" s="1091"/>
      <c r="O2" s="1091"/>
      <c r="P2" s="1091"/>
      <c r="Q2" s="1091"/>
    </row>
    <row r="3" spans="1:25" ht="24" customHeight="1">
      <c r="B3" s="71"/>
      <c r="E3" s="1090"/>
      <c r="L3" s="151"/>
    </row>
    <row r="4" spans="1:25" s="152" customFormat="1" ht="12" customHeight="1">
      <c r="A4" s="115" t="s">
        <v>35</v>
      </c>
      <c r="B4" s="116"/>
      <c r="J4" s="153"/>
      <c r="L4" s="153"/>
      <c r="M4" s="596"/>
      <c r="N4" s="596"/>
      <c r="O4" s="596"/>
      <c r="P4" s="596"/>
      <c r="Q4" s="596"/>
      <c r="R4" s="596"/>
      <c r="S4" s="596"/>
      <c r="T4" s="596"/>
      <c r="U4" s="596"/>
      <c r="V4" s="596"/>
      <c r="W4" s="596"/>
      <c r="X4" s="596"/>
    </row>
    <row r="5" spans="1:25" s="152" customFormat="1" ht="12" customHeight="1">
      <c r="A5" s="115" t="s">
        <v>724</v>
      </c>
      <c r="B5" s="116"/>
      <c r="J5" s="153"/>
      <c r="L5" s="153"/>
      <c r="M5" s="596"/>
      <c r="N5" s="596"/>
      <c r="O5" s="596"/>
      <c r="P5" s="596"/>
      <c r="Q5" s="596"/>
      <c r="R5" s="596"/>
      <c r="S5" s="596"/>
      <c r="T5" s="596"/>
      <c r="U5" s="596"/>
      <c r="V5" s="596"/>
      <c r="W5" s="596"/>
      <c r="X5" s="596"/>
    </row>
    <row r="6" spans="1:25" s="152" customFormat="1" ht="15" customHeight="1" thickBot="1">
      <c r="A6" s="115" t="s">
        <v>149</v>
      </c>
      <c r="B6" s="116"/>
      <c r="H6" s="154"/>
      <c r="I6" s="154"/>
      <c r="J6" s="155"/>
      <c r="K6" s="154"/>
      <c r="L6" s="862"/>
      <c r="M6" s="596"/>
      <c r="N6" s="596"/>
      <c r="O6" s="596"/>
      <c r="P6" s="596"/>
      <c r="Q6" s="596"/>
      <c r="R6" s="596"/>
      <c r="S6" s="596"/>
      <c r="T6" s="596"/>
      <c r="U6" s="596"/>
      <c r="V6" s="596"/>
      <c r="W6" s="596"/>
      <c r="X6" s="596"/>
    </row>
    <row r="7" spans="1:25" s="157" customFormat="1" ht="18" customHeight="1">
      <c r="A7" s="1049" t="s">
        <v>148</v>
      </c>
      <c r="B7" s="1050"/>
      <c r="C7" s="1075" t="s">
        <v>141</v>
      </c>
      <c r="D7" s="1078" t="s">
        <v>140</v>
      </c>
      <c r="E7" s="1079"/>
      <c r="F7" s="1080"/>
      <c r="G7" s="1084" t="s">
        <v>138</v>
      </c>
      <c r="H7" s="1086" t="s">
        <v>147</v>
      </c>
      <c r="I7" s="1087"/>
      <c r="J7" s="156" t="s">
        <v>138</v>
      </c>
      <c r="K7" s="1092" t="s">
        <v>137</v>
      </c>
      <c r="L7" s="1070" t="s">
        <v>136</v>
      </c>
      <c r="M7" s="1061" t="s">
        <v>656</v>
      </c>
      <c r="N7" s="1061"/>
      <c r="O7" s="1061"/>
      <c r="P7" s="1061"/>
      <c r="Q7" s="1061"/>
      <c r="R7" s="1061"/>
      <c r="S7" s="1061"/>
      <c r="T7" s="1061"/>
      <c r="U7" s="1061"/>
      <c r="V7" s="1061"/>
      <c r="W7" s="1061"/>
      <c r="X7" s="1061"/>
    </row>
    <row r="8" spans="1:25" s="157" customFormat="1" ht="18" customHeight="1">
      <c r="A8" s="1051"/>
      <c r="B8" s="1052"/>
      <c r="C8" s="1076"/>
      <c r="D8" s="1081"/>
      <c r="E8" s="1082"/>
      <c r="F8" s="1083"/>
      <c r="G8" s="1085"/>
      <c r="H8" s="1088"/>
      <c r="I8" s="1089"/>
      <c r="J8" s="1073" t="s">
        <v>135</v>
      </c>
      <c r="K8" s="1093"/>
      <c r="L8" s="1071"/>
      <c r="M8" s="1062"/>
      <c r="N8" s="1062"/>
      <c r="O8" s="1062"/>
      <c r="P8" s="1062"/>
      <c r="Q8" s="1062"/>
      <c r="R8" s="1062"/>
      <c r="S8" s="1062"/>
      <c r="T8" s="1062"/>
      <c r="U8" s="1062"/>
      <c r="V8" s="1062"/>
      <c r="W8" s="1062"/>
      <c r="X8" s="1062"/>
    </row>
    <row r="9" spans="1:25" s="164" customFormat="1" ht="18" customHeight="1">
      <c r="A9" s="1053"/>
      <c r="B9" s="1054"/>
      <c r="C9" s="1077"/>
      <c r="D9" s="158" t="s">
        <v>133</v>
      </c>
      <c r="E9" s="159" t="s">
        <v>15</v>
      </c>
      <c r="F9" s="159" t="s">
        <v>16</v>
      </c>
      <c r="G9" s="158" t="s">
        <v>133</v>
      </c>
      <c r="H9" s="160" t="s">
        <v>146</v>
      </c>
      <c r="I9" s="160" t="s">
        <v>131</v>
      </c>
      <c r="J9" s="1074"/>
      <c r="K9" s="1094"/>
      <c r="L9" s="1072"/>
      <c r="M9" s="161" t="s">
        <v>130</v>
      </c>
      <c r="N9" s="162" t="s">
        <v>129</v>
      </c>
      <c r="O9" s="162" t="s">
        <v>128</v>
      </c>
      <c r="P9" s="162" t="s">
        <v>127</v>
      </c>
      <c r="Q9" s="162" t="s">
        <v>126</v>
      </c>
      <c r="R9" s="162" t="s">
        <v>125</v>
      </c>
      <c r="S9" s="162" t="s">
        <v>124</v>
      </c>
      <c r="T9" s="162" t="s">
        <v>123</v>
      </c>
      <c r="U9" s="162" t="s">
        <v>122</v>
      </c>
      <c r="V9" s="162" t="s">
        <v>121</v>
      </c>
      <c r="W9" s="162" t="s">
        <v>120</v>
      </c>
      <c r="X9" s="163" t="s">
        <v>119</v>
      </c>
    </row>
    <row r="10" spans="1:25" s="169" customFormat="1" ht="17.25" customHeight="1">
      <c r="A10" s="84"/>
      <c r="B10" s="83"/>
      <c r="C10" s="165" t="s">
        <v>19</v>
      </c>
      <c r="D10" s="166" t="s">
        <v>18</v>
      </c>
      <c r="E10" s="166"/>
      <c r="F10" s="166"/>
      <c r="G10" s="166"/>
      <c r="H10" s="166"/>
      <c r="I10" s="166"/>
      <c r="J10" s="167" t="s">
        <v>118</v>
      </c>
      <c r="K10" s="168" t="s">
        <v>706</v>
      </c>
      <c r="L10" s="861"/>
      <c r="M10" s="166"/>
      <c r="N10" s="166"/>
      <c r="O10" s="166"/>
      <c r="P10" s="166"/>
      <c r="Q10" s="166"/>
      <c r="R10" s="166"/>
      <c r="S10" s="166"/>
      <c r="T10" s="166"/>
      <c r="U10" s="166"/>
      <c r="V10" s="166"/>
      <c r="W10" s="166"/>
      <c r="X10" s="166"/>
    </row>
    <row r="11" spans="1:25" s="172" customFormat="1" ht="18.75" customHeight="1">
      <c r="A11" s="1095" t="s">
        <v>619</v>
      </c>
      <c r="B11" s="1096"/>
      <c r="C11" s="170">
        <v>4164292</v>
      </c>
      <c r="D11" s="170">
        <v>8807279</v>
      </c>
      <c r="E11" s="170">
        <v>4216653</v>
      </c>
      <c r="F11" s="170">
        <v>4590626</v>
      </c>
      <c r="G11" s="170">
        <v>-30406</v>
      </c>
      <c r="H11" s="170">
        <v>-37517</v>
      </c>
      <c r="I11" s="170">
        <v>7111</v>
      </c>
      <c r="J11" s="171">
        <v>-0.34404937492114734</v>
      </c>
      <c r="K11" s="170">
        <v>4622</v>
      </c>
      <c r="L11" s="171">
        <v>2.11</v>
      </c>
      <c r="M11" s="170">
        <v>8835504</v>
      </c>
      <c r="N11" s="170">
        <v>8832158</v>
      </c>
      <c r="O11" s="170">
        <v>8826684</v>
      </c>
      <c r="P11" s="170">
        <v>8823068</v>
      </c>
      <c r="Q11" s="170">
        <v>8823369</v>
      </c>
      <c r="R11" s="170">
        <v>8818858</v>
      </c>
      <c r="S11" s="170">
        <v>8816076</v>
      </c>
      <c r="T11" s="170">
        <v>8813848</v>
      </c>
      <c r="U11" s="170">
        <v>8810538</v>
      </c>
      <c r="V11" s="170">
        <v>8807279</v>
      </c>
      <c r="W11" s="170">
        <v>8804619</v>
      </c>
      <c r="X11" s="170">
        <v>8801261</v>
      </c>
    </row>
    <row r="12" spans="1:25" s="172" customFormat="1" ht="18.75" customHeight="1">
      <c r="A12" s="1095" t="s">
        <v>612</v>
      </c>
      <c r="B12" s="1096"/>
      <c r="C12" s="170">
        <v>4209056</v>
      </c>
      <c r="D12" s="170">
        <v>8787414</v>
      </c>
      <c r="E12" s="170">
        <v>4204012</v>
      </c>
      <c r="F12" s="170">
        <v>4583402</v>
      </c>
      <c r="G12" s="170">
        <v>-19865</v>
      </c>
      <c r="H12" s="170">
        <v>-45989</v>
      </c>
      <c r="I12" s="170">
        <v>26124</v>
      </c>
      <c r="J12" s="171">
        <v>-0.22555206891935636</v>
      </c>
      <c r="K12" s="170">
        <v>4612</v>
      </c>
      <c r="L12" s="171">
        <v>2.09</v>
      </c>
      <c r="M12" s="170">
        <v>8797153</v>
      </c>
      <c r="N12" s="170">
        <v>8790602</v>
      </c>
      <c r="O12" s="170">
        <v>8784059</v>
      </c>
      <c r="P12" s="170">
        <v>8778035</v>
      </c>
      <c r="Q12" s="170">
        <v>8784113</v>
      </c>
      <c r="R12" s="170">
        <v>8788905</v>
      </c>
      <c r="S12" s="170">
        <v>8790491</v>
      </c>
      <c r="T12" s="170">
        <v>8790887</v>
      </c>
      <c r="U12" s="170">
        <v>8788623</v>
      </c>
      <c r="V12" s="170">
        <v>8787414</v>
      </c>
      <c r="W12" s="170">
        <v>8787076</v>
      </c>
      <c r="X12" s="170">
        <v>8785211</v>
      </c>
    </row>
    <row r="13" spans="1:25" s="172" customFormat="1" ht="18.75" customHeight="1">
      <c r="A13" s="1095" t="s">
        <v>613</v>
      </c>
      <c r="B13" s="1096"/>
      <c r="C13" s="170">
        <v>4253267</v>
      </c>
      <c r="D13" s="170">
        <v>8774574</v>
      </c>
      <c r="E13" s="170">
        <v>4195241</v>
      </c>
      <c r="F13" s="170">
        <v>4579333</v>
      </c>
      <c r="G13" s="170">
        <v>-12840</v>
      </c>
      <c r="H13" s="170">
        <v>-49883</v>
      </c>
      <c r="I13" s="170">
        <v>37043</v>
      </c>
      <c r="J13" s="171">
        <v>-0.14611807296207963</v>
      </c>
      <c r="K13" s="170">
        <v>4605</v>
      </c>
      <c r="L13" s="171">
        <v>2.06</v>
      </c>
      <c r="M13" s="170">
        <v>8781195</v>
      </c>
      <c r="N13" s="170">
        <v>8774974</v>
      </c>
      <c r="O13" s="170">
        <v>8771429</v>
      </c>
      <c r="P13" s="170">
        <v>8770650</v>
      </c>
      <c r="Q13" s="170">
        <v>8775499</v>
      </c>
      <c r="R13" s="170">
        <v>8775200</v>
      </c>
      <c r="S13" s="170">
        <v>8774739</v>
      </c>
      <c r="T13" s="170">
        <v>8774835</v>
      </c>
      <c r="U13" s="170">
        <v>8774270</v>
      </c>
      <c r="V13" s="170">
        <v>8774574</v>
      </c>
      <c r="W13" s="170">
        <v>8776454</v>
      </c>
      <c r="X13" s="170">
        <v>8774969</v>
      </c>
    </row>
    <row r="14" spans="1:25" s="172" customFormat="1" ht="18.75" customHeight="1">
      <c r="A14" s="1095" t="s">
        <v>620</v>
      </c>
      <c r="B14" s="1096"/>
      <c r="C14" s="170">
        <v>4309429</v>
      </c>
      <c r="D14" s="170">
        <v>8770315</v>
      </c>
      <c r="E14" s="170">
        <v>4190381</v>
      </c>
      <c r="F14" s="170">
        <v>4579934</v>
      </c>
      <c r="G14" s="170">
        <v>-4259</v>
      </c>
      <c r="H14" s="170">
        <v>-53532</v>
      </c>
      <c r="I14" s="170">
        <v>49273</v>
      </c>
      <c r="J14" s="171">
        <v>-4.8537968908804005E-2</v>
      </c>
      <c r="K14" s="170">
        <v>4603</v>
      </c>
      <c r="L14" s="171">
        <v>2.04</v>
      </c>
      <c r="M14" s="170">
        <v>8772771</v>
      </c>
      <c r="N14" s="170">
        <v>8768019</v>
      </c>
      <c r="O14" s="170">
        <v>8764648</v>
      </c>
      <c r="P14" s="170">
        <v>8761190</v>
      </c>
      <c r="Q14" s="170">
        <v>8772043</v>
      </c>
      <c r="R14" s="170">
        <v>8772209</v>
      </c>
      <c r="S14" s="170">
        <v>8771242</v>
      </c>
      <c r="T14" s="170">
        <v>8772171</v>
      </c>
      <c r="U14" s="170">
        <v>8770128</v>
      </c>
      <c r="V14" s="170">
        <v>8770315</v>
      </c>
      <c r="W14" s="170">
        <v>8773053</v>
      </c>
      <c r="X14" s="170">
        <v>8771654</v>
      </c>
    </row>
    <row r="15" spans="1:25" s="175" customFormat="1" ht="40.200000000000003" customHeight="1">
      <c r="A15" s="1047" t="s">
        <v>621</v>
      </c>
      <c r="B15" s="1048"/>
      <c r="C15" s="173">
        <f>SUM(C17:C24)</f>
        <v>4366396</v>
      </c>
      <c r="D15" s="173">
        <v>8777998</v>
      </c>
      <c r="E15" s="173">
        <f t="shared" ref="E15:I15" si="0">SUM(E17:E24)</f>
        <v>4193611</v>
      </c>
      <c r="F15" s="173">
        <f t="shared" si="0"/>
        <v>4584387</v>
      </c>
      <c r="G15" s="173">
        <f t="shared" si="0"/>
        <v>7683</v>
      </c>
      <c r="H15" s="173">
        <f t="shared" si="0"/>
        <v>-56504</v>
      </c>
      <c r="I15" s="173">
        <f t="shared" si="0"/>
        <v>64187</v>
      </c>
      <c r="J15" s="174">
        <v>8.7602326712324471E-2</v>
      </c>
      <c r="K15" s="597">
        <v>4607</v>
      </c>
      <c r="L15" s="598">
        <v>2.0099999999999998</v>
      </c>
      <c r="M15" s="173">
        <f t="shared" ref="M15:X15" si="1">SUM(M17:M24)</f>
        <v>8769534</v>
      </c>
      <c r="N15" s="173">
        <f t="shared" si="1"/>
        <v>8763068</v>
      </c>
      <c r="O15" s="173">
        <f t="shared" si="1"/>
        <v>8760758</v>
      </c>
      <c r="P15" s="173">
        <f t="shared" si="1"/>
        <v>8762704</v>
      </c>
      <c r="Q15" s="173">
        <f t="shared" si="1"/>
        <v>8773979</v>
      </c>
      <c r="R15" s="173">
        <f t="shared" si="1"/>
        <v>8774629</v>
      </c>
      <c r="S15" s="173">
        <f t="shared" si="1"/>
        <v>8774930</v>
      </c>
      <c r="T15" s="173">
        <f t="shared" si="1"/>
        <v>8776494</v>
      </c>
      <c r="U15" s="173">
        <f t="shared" si="1"/>
        <v>8776230</v>
      </c>
      <c r="V15" s="173">
        <f t="shared" si="1"/>
        <v>8777998</v>
      </c>
      <c r="W15" s="173">
        <f t="shared" si="1"/>
        <v>8779174</v>
      </c>
      <c r="X15" s="173">
        <f t="shared" si="1"/>
        <v>8776314</v>
      </c>
      <c r="Y15" s="172"/>
    </row>
    <row r="16" spans="1:25" s="172" customFormat="1" ht="3.6" customHeight="1">
      <c r="A16" s="1047"/>
      <c r="B16" s="1048"/>
      <c r="C16" s="173"/>
      <c r="D16" s="173"/>
      <c r="E16" s="173"/>
      <c r="F16" s="173"/>
      <c r="G16" s="173"/>
      <c r="H16" s="173"/>
      <c r="I16" s="173"/>
      <c r="J16" s="518"/>
      <c r="K16" s="176"/>
      <c r="L16" s="174"/>
      <c r="M16" s="173"/>
      <c r="N16" s="173"/>
      <c r="O16" s="173"/>
      <c r="P16" s="173"/>
      <c r="Q16" s="173"/>
      <c r="R16" s="173"/>
      <c r="S16" s="173"/>
      <c r="T16" s="173"/>
      <c r="U16" s="173"/>
      <c r="V16" s="173"/>
      <c r="W16" s="173"/>
      <c r="X16" s="173"/>
    </row>
    <row r="17" spans="1:24" s="172" customFormat="1" ht="18.75" customHeight="1">
      <c r="A17" s="1047" t="s">
        <v>145</v>
      </c>
      <c r="B17" s="1048"/>
      <c r="C17" s="173">
        <f>C26</f>
        <v>1595095</v>
      </c>
      <c r="D17" s="173">
        <f t="shared" ref="D17:I17" si="2">D26</f>
        <v>2816247</v>
      </c>
      <c r="E17" s="173">
        <f t="shared" si="2"/>
        <v>1355633</v>
      </c>
      <c r="F17" s="173">
        <f t="shared" si="2"/>
        <v>1460614</v>
      </c>
      <c r="G17" s="173">
        <f t="shared" si="2"/>
        <v>24340</v>
      </c>
      <c r="H17" s="173">
        <f t="shared" si="2"/>
        <v>-17283</v>
      </c>
      <c r="I17" s="173">
        <f t="shared" si="2"/>
        <v>41623</v>
      </c>
      <c r="J17" s="174">
        <v>0.8718055436660318</v>
      </c>
      <c r="K17" s="597">
        <v>12498</v>
      </c>
      <c r="L17" s="598">
        <v>1.77</v>
      </c>
      <c r="M17" s="173">
        <f t="shared" ref="M17:X17" si="3">M26</f>
        <v>2795470</v>
      </c>
      <c r="N17" s="173">
        <f t="shared" si="3"/>
        <v>2794005</v>
      </c>
      <c r="O17" s="173">
        <f t="shared" si="3"/>
        <v>2794598</v>
      </c>
      <c r="P17" s="173">
        <f t="shared" si="3"/>
        <v>2800023</v>
      </c>
      <c r="Q17" s="173">
        <f t="shared" si="3"/>
        <v>2808123</v>
      </c>
      <c r="R17" s="173">
        <f t="shared" si="3"/>
        <v>2810403</v>
      </c>
      <c r="S17" s="173">
        <f t="shared" si="3"/>
        <v>2811565</v>
      </c>
      <c r="T17" s="173">
        <f t="shared" si="3"/>
        <v>2813799</v>
      </c>
      <c r="U17" s="173">
        <f t="shared" si="3"/>
        <v>2815302</v>
      </c>
      <c r="V17" s="173">
        <f t="shared" si="3"/>
        <v>2816247</v>
      </c>
      <c r="W17" s="173">
        <f t="shared" si="3"/>
        <v>2817624</v>
      </c>
      <c r="X17" s="173">
        <f t="shared" si="3"/>
        <v>2817015</v>
      </c>
    </row>
    <row r="18" spans="1:24" s="175" customFormat="1" ht="18.75" customHeight="1">
      <c r="A18" s="1047" t="s">
        <v>50</v>
      </c>
      <c r="B18" s="1048"/>
      <c r="C18" s="173">
        <f t="shared" ref="C18:I18" si="4">C80+C84+C88+C107+C120</f>
        <v>540335</v>
      </c>
      <c r="D18" s="173">
        <f t="shared" si="4"/>
        <v>1151893</v>
      </c>
      <c r="E18" s="173">
        <f t="shared" si="4"/>
        <v>550092</v>
      </c>
      <c r="F18" s="173">
        <f t="shared" si="4"/>
        <v>601801</v>
      </c>
      <c r="G18" s="173">
        <f t="shared" si="4"/>
        <v>1987</v>
      </c>
      <c r="H18" s="173">
        <f t="shared" si="4"/>
        <v>-4213</v>
      </c>
      <c r="I18" s="173">
        <f t="shared" si="4"/>
        <v>6200</v>
      </c>
      <c r="J18" s="174">
        <v>0.17279673295034551</v>
      </c>
      <c r="K18" s="597">
        <v>4616</v>
      </c>
      <c r="L18" s="598">
        <v>2.13</v>
      </c>
      <c r="M18" s="173">
        <f t="shared" ref="M18:X18" si="5">M80+M84+M88+M107+M120</f>
        <v>1150541</v>
      </c>
      <c r="N18" s="173">
        <f t="shared" si="5"/>
        <v>1149942</v>
      </c>
      <c r="O18" s="173">
        <f t="shared" si="5"/>
        <v>1149459</v>
      </c>
      <c r="P18" s="173">
        <f t="shared" si="5"/>
        <v>1149406</v>
      </c>
      <c r="Q18" s="173">
        <f t="shared" si="5"/>
        <v>1150574</v>
      </c>
      <c r="R18" s="173">
        <f t="shared" si="5"/>
        <v>1150818</v>
      </c>
      <c r="S18" s="173">
        <f t="shared" si="5"/>
        <v>1151049</v>
      </c>
      <c r="T18" s="173">
        <f t="shared" si="5"/>
        <v>1151210</v>
      </c>
      <c r="U18" s="173">
        <f t="shared" si="5"/>
        <v>1150983</v>
      </c>
      <c r="V18" s="173">
        <f t="shared" si="5"/>
        <v>1151893</v>
      </c>
      <c r="W18" s="173">
        <f t="shared" si="5"/>
        <v>1152042</v>
      </c>
      <c r="X18" s="173">
        <f t="shared" si="5"/>
        <v>1151858</v>
      </c>
    </row>
    <row r="19" spans="1:24" s="175" customFormat="1" ht="18.75" customHeight="1">
      <c r="A19" s="1047" t="s">
        <v>52</v>
      </c>
      <c r="B19" s="1048"/>
      <c r="C19" s="173">
        <f t="shared" ref="C19:I19" si="6">C78+C79+C101+C121+C122</f>
        <v>305549</v>
      </c>
      <c r="D19" s="173">
        <v>665824</v>
      </c>
      <c r="E19" s="173">
        <f t="shared" si="6"/>
        <v>313316</v>
      </c>
      <c r="F19" s="173">
        <f t="shared" si="6"/>
        <v>352508</v>
      </c>
      <c r="G19" s="173">
        <f t="shared" si="6"/>
        <v>606</v>
      </c>
      <c r="H19" s="173">
        <f t="shared" si="6"/>
        <v>-3249</v>
      </c>
      <c r="I19" s="173">
        <f t="shared" si="6"/>
        <v>3855</v>
      </c>
      <c r="J19" s="174">
        <v>9.1097955858079616E-2</v>
      </c>
      <c r="K19" s="597">
        <v>2780</v>
      </c>
      <c r="L19" s="598">
        <v>2.1800000000000002</v>
      </c>
      <c r="M19" s="173">
        <f t="shared" ref="M19:X19" si="7">M78+M79+M101+M121+M122</f>
        <v>665103</v>
      </c>
      <c r="N19" s="173">
        <f t="shared" si="7"/>
        <v>664871</v>
      </c>
      <c r="O19" s="173">
        <f t="shared" si="7"/>
        <v>664726</v>
      </c>
      <c r="P19" s="173">
        <f t="shared" si="7"/>
        <v>664721</v>
      </c>
      <c r="Q19" s="173">
        <f t="shared" si="7"/>
        <v>665652</v>
      </c>
      <c r="R19" s="173">
        <f t="shared" si="7"/>
        <v>665470</v>
      </c>
      <c r="S19" s="173">
        <f t="shared" si="7"/>
        <v>665555</v>
      </c>
      <c r="T19" s="173">
        <f t="shared" si="7"/>
        <v>665666</v>
      </c>
      <c r="U19" s="173">
        <f t="shared" si="7"/>
        <v>665447</v>
      </c>
      <c r="V19" s="173">
        <f t="shared" si="7"/>
        <v>665824</v>
      </c>
      <c r="W19" s="173">
        <f t="shared" si="7"/>
        <v>666036</v>
      </c>
      <c r="X19" s="173">
        <f t="shared" si="7"/>
        <v>665877</v>
      </c>
    </row>
    <row r="20" spans="1:24" s="175" customFormat="1" ht="18.75" customHeight="1">
      <c r="A20" s="1059" t="s">
        <v>54</v>
      </c>
      <c r="B20" s="1060"/>
      <c r="C20" s="173">
        <f t="shared" ref="C20:I20" si="8">C86+C87+C94+C99+C106+C114+C115</f>
        <v>520684</v>
      </c>
      <c r="D20" s="173">
        <v>1108893</v>
      </c>
      <c r="E20" s="173">
        <f t="shared" si="8"/>
        <v>530537</v>
      </c>
      <c r="F20" s="173">
        <f t="shared" si="8"/>
        <v>578356</v>
      </c>
      <c r="G20" s="173">
        <f t="shared" si="8"/>
        <v>-4390</v>
      </c>
      <c r="H20" s="173">
        <f t="shared" si="8"/>
        <v>-8013</v>
      </c>
      <c r="I20" s="173">
        <f t="shared" si="8"/>
        <v>3623</v>
      </c>
      <c r="J20" s="174">
        <v>-0.39432920470356592</v>
      </c>
      <c r="K20" s="597">
        <v>6253</v>
      </c>
      <c r="L20" s="598">
        <v>2.13</v>
      </c>
      <c r="M20" s="173">
        <f t="shared" ref="M20:X20" si="9">M86+M87+M94+M99+M106+M114+M115</f>
        <v>1111895</v>
      </c>
      <c r="N20" s="173">
        <f t="shared" si="9"/>
        <v>1110785</v>
      </c>
      <c r="O20" s="173">
        <f t="shared" si="9"/>
        <v>1110354</v>
      </c>
      <c r="P20" s="173">
        <f t="shared" si="9"/>
        <v>1109791</v>
      </c>
      <c r="Q20" s="173">
        <f t="shared" si="9"/>
        <v>1110192</v>
      </c>
      <c r="R20" s="173">
        <f t="shared" si="9"/>
        <v>1109485</v>
      </c>
      <c r="S20" s="173">
        <f t="shared" si="9"/>
        <v>1109112</v>
      </c>
      <c r="T20" s="173">
        <f t="shared" si="9"/>
        <v>1108933</v>
      </c>
      <c r="U20" s="173">
        <f t="shared" si="9"/>
        <v>1108893</v>
      </c>
      <c r="V20" s="173">
        <f t="shared" si="9"/>
        <v>1108893</v>
      </c>
      <c r="W20" s="173">
        <f t="shared" si="9"/>
        <v>1108438</v>
      </c>
      <c r="X20" s="173">
        <f t="shared" si="9"/>
        <v>1107939</v>
      </c>
    </row>
    <row r="21" spans="1:24" s="175" customFormat="1" ht="18.75" customHeight="1">
      <c r="A21" s="1047" t="s">
        <v>55</v>
      </c>
      <c r="B21" s="1048"/>
      <c r="C21" s="173">
        <f t="shared" ref="C21:I21" si="10">C91+C102+C112</f>
        <v>393282</v>
      </c>
      <c r="D21" s="173">
        <v>809352</v>
      </c>
      <c r="E21" s="173">
        <f t="shared" si="10"/>
        <v>389278</v>
      </c>
      <c r="F21" s="173">
        <f t="shared" si="10"/>
        <v>420074</v>
      </c>
      <c r="G21" s="173">
        <f t="shared" si="10"/>
        <v>-1695</v>
      </c>
      <c r="H21" s="173">
        <f t="shared" si="10"/>
        <v>-6454</v>
      </c>
      <c r="I21" s="173">
        <f t="shared" si="10"/>
        <v>4759</v>
      </c>
      <c r="J21" s="174">
        <v>-0.2089891214689161</v>
      </c>
      <c r="K21" s="597">
        <v>6282</v>
      </c>
      <c r="L21" s="598">
        <v>2.06</v>
      </c>
      <c r="M21" s="173">
        <f t="shared" ref="M21:X21" si="11">M91+M102+M112</f>
        <v>810111</v>
      </c>
      <c r="N21" s="173">
        <f t="shared" si="11"/>
        <v>809436</v>
      </c>
      <c r="O21" s="173">
        <f t="shared" si="11"/>
        <v>809142</v>
      </c>
      <c r="P21" s="173">
        <f t="shared" si="11"/>
        <v>808859</v>
      </c>
      <c r="Q21" s="173">
        <f t="shared" si="11"/>
        <v>809496</v>
      </c>
      <c r="R21" s="173">
        <f t="shared" si="11"/>
        <v>809432</v>
      </c>
      <c r="S21" s="173">
        <f t="shared" si="11"/>
        <v>809474</v>
      </c>
      <c r="T21" s="173">
        <f t="shared" si="11"/>
        <v>809468</v>
      </c>
      <c r="U21" s="173">
        <f t="shared" si="11"/>
        <v>809045</v>
      </c>
      <c r="V21" s="173">
        <f t="shared" si="11"/>
        <v>809352</v>
      </c>
      <c r="W21" s="173">
        <f t="shared" si="11"/>
        <v>809595</v>
      </c>
      <c r="X21" s="173">
        <f t="shared" si="11"/>
        <v>809367</v>
      </c>
    </row>
    <row r="22" spans="1:24" s="175" customFormat="1" ht="18.75" customHeight="1">
      <c r="A22" s="1059" t="s">
        <v>57</v>
      </c>
      <c r="B22" s="1060"/>
      <c r="C22" s="173">
        <f t="shared" ref="C22:I22" si="12">C93+C95+C98+C105+C109+C116+C129+C130+C131</f>
        <v>256873</v>
      </c>
      <c r="D22" s="173">
        <v>568171</v>
      </c>
      <c r="E22" s="173">
        <f t="shared" si="12"/>
        <v>267160</v>
      </c>
      <c r="F22" s="173">
        <f t="shared" si="12"/>
        <v>301011</v>
      </c>
      <c r="G22" s="173">
        <f t="shared" si="12"/>
        <v>-4457</v>
      </c>
      <c r="H22" s="173">
        <f t="shared" si="12"/>
        <v>-5259</v>
      </c>
      <c r="I22" s="173">
        <f t="shared" si="12"/>
        <v>802</v>
      </c>
      <c r="J22" s="174">
        <v>-0.77834126169170914</v>
      </c>
      <c r="K22" s="597">
        <v>1959</v>
      </c>
      <c r="L22" s="598">
        <v>2.21</v>
      </c>
      <c r="M22" s="173">
        <f t="shared" ref="M22:X22" si="13">M93+M95+M98+M105+M109+M116+M129+M130+M131</f>
        <v>571983</v>
      </c>
      <c r="N22" s="173">
        <f t="shared" si="13"/>
        <v>571212</v>
      </c>
      <c r="O22" s="173">
        <f t="shared" si="13"/>
        <v>570670</v>
      </c>
      <c r="P22" s="173">
        <f t="shared" si="13"/>
        <v>569722</v>
      </c>
      <c r="Q22" s="173">
        <f t="shared" si="13"/>
        <v>569462</v>
      </c>
      <c r="R22" s="173">
        <f t="shared" si="13"/>
        <v>569180</v>
      </c>
      <c r="S22" s="173">
        <f t="shared" si="13"/>
        <v>568850</v>
      </c>
      <c r="T22" s="173">
        <f t="shared" si="13"/>
        <v>568737</v>
      </c>
      <c r="U22" s="173">
        <f t="shared" si="13"/>
        <v>568463</v>
      </c>
      <c r="V22" s="173">
        <f t="shared" si="13"/>
        <v>568171</v>
      </c>
      <c r="W22" s="173">
        <f t="shared" si="13"/>
        <v>568062</v>
      </c>
      <c r="X22" s="173">
        <f t="shared" si="13"/>
        <v>567699</v>
      </c>
    </row>
    <row r="23" spans="1:24" s="175" customFormat="1" ht="18.75" customHeight="1">
      <c r="A23" s="1059" t="s">
        <v>59</v>
      </c>
      <c r="B23" s="1060"/>
      <c r="C23" s="173">
        <f t="shared" ref="C23:I23" si="14">C57+C81+C100+C108+C123</f>
        <v>518460</v>
      </c>
      <c r="D23" s="173">
        <v>1126192</v>
      </c>
      <c r="E23" s="173">
        <f t="shared" si="14"/>
        <v>534972</v>
      </c>
      <c r="F23" s="173">
        <f t="shared" si="14"/>
        <v>591220</v>
      </c>
      <c r="G23" s="173">
        <f t="shared" si="14"/>
        <v>-5236</v>
      </c>
      <c r="H23" s="173">
        <f t="shared" si="14"/>
        <v>-7677</v>
      </c>
      <c r="I23" s="173">
        <f t="shared" si="14"/>
        <v>2441</v>
      </c>
      <c r="J23" s="174">
        <v>-0.46277801150404624</v>
      </c>
      <c r="K23" s="599">
        <v>4259</v>
      </c>
      <c r="L23" s="598">
        <v>2.17</v>
      </c>
      <c r="M23" s="173">
        <f t="shared" ref="M23:X23" si="15">M57+M81+M100+M108+M123</f>
        <v>1130124</v>
      </c>
      <c r="N23" s="173">
        <f t="shared" si="15"/>
        <v>1129203</v>
      </c>
      <c r="O23" s="173">
        <f t="shared" si="15"/>
        <v>1128619</v>
      </c>
      <c r="P23" s="173">
        <f t="shared" si="15"/>
        <v>1127747</v>
      </c>
      <c r="Q23" s="173">
        <f t="shared" si="15"/>
        <v>1127945</v>
      </c>
      <c r="R23" s="173">
        <f t="shared" si="15"/>
        <v>1127457</v>
      </c>
      <c r="S23" s="173">
        <f t="shared" si="15"/>
        <v>1126983</v>
      </c>
      <c r="T23" s="173">
        <f t="shared" si="15"/>
        <v>1126858</v>
      </c>
      <c r="U23" s="173">
        <f t="shared" si="15"/>
        <v>1126333</v>
      </c>
      <c r="V23" s="173">
        <f t="shared" si="15"/>
        <v>1126192</v>
      </c>
      <c r="W23" s="173">
        <f t="shared" si="15"/>
        <v>1125990</v>
      </c>
      <c r="X23" s="173">
        <f t="shared" si="15"/>
        <v>1125470</v>
      </c>
    </row>
    <row r="24" spans="1:24" s="175" customFormat="1" ht="18.75" customHeight="1">
      <c r="A24" s="1059" t="s">
        <v>61</v>
      </c>
      <c r="B24" s="1060"/>
      <c r="C24" s="173">
        <f t="shared" ref="C24:I24" si="16">C77+C85+C92+C113+C117+C124+C127+C128</f>
        <v>236118</v>
      </c>
      <c r="D24" s="173">
        <f t="shared" si="16"/>
        <v>531426</v>
      </c>
      <c r="E24" s="173">
        <f t="shared" si="16"/>
        <v>252623</v>
      </c>
      <c r="F24" s="173">
        <f t="shared" si="16"/>
        <v>278803</v>
      </c>
      <c r="G24" s="173">
        <f t="shared" si="16"/>
        <v>-3472</v>
      </c>
      <c r="H24" s="173">
        <f t="shared" si="16"/>
        <v>-4356</v>
      </c>
      <c r="I24" s="173">
        <f t="shared" si="16"/>
        <v>884</v>
      </c>
      <c r="J24" s="174">
        <v>-0.64909571544481381</v>
      </c>
      <c r="K24" s="599">
        <v>1609</v>
      </c>
      <c r="L24" s="598">
        <v>2.25</v>
      </c>
      <c r="M24" s="173">
        <f t="shared" ref="M24:X24" si="17">M77+M85+M92+M113+M117+M124+M127+M128</f>
        <v>534307</v>
      </c>
      <c r="N24" s="173">
        <f t="shared" si="17"/>
        <v>533614</v>
      </c>
      <c r="O24" s="173">
        <f t="shared" si="17"/>
        <v>533190</v>
      </c>
      <c r="P24" s="173">
        <f t="shared" si="17"/>
        <v>532435</v>
      </c>
      <c r="Q24" s="173">
        <f t="shared" si="17"/>
        <v>532535</v>
      </c>
      <c r="R24" s="173">
        <f t="shared" si="17"/>
        <v>532384</v>
      </c>
      <c r="S24" s="173">
        <f t="shared" si="17"/>
        <v>532342</v>
      </c>
      <c r="T24" s="173">
        <f t="shared" si="17"/>
        <v>531823</v>
      </c>
      <c r="U24" s="173">
        <f t="shared" si="17"/>
        <v>531764</v>
      </c>
      <c r="V24" s="173">
        <f t="shared" si="17"/>
        <v>531426</v>
      </c>
      <c r="W24" s="173">
        <f t="shared" si="17"/>
        <v>531387</v>
      </c>
      <c r="X24" s="173">
        <f t="shared" si="17"/>
        <v>531089</v>
      </c>
    </row>
    <row r="25" spans="1:24" s="175" customFormat="1" ht="18.75" customHeight="1">
      <c r="A25" s="746"/>
      <c r="B25" s="740"/>
      <c r="C25" s="173"/>
      <c r="D25" s="173"/>
      <c r="E25" s="173" t="s">
        <v>101</v>
      </c>
      <c r="F25" s="173"/>
      <c r="G25" s="173"/>
      <c r="H25" s="173"/>
      <c r="I25" s="173"/>
      <c r="J25" s="174"/>
      <c r="K25" s="176"/>
      <c r="L25" s="174"/>
      <c r="M25" s="173"/>
      <c r="N25" s="173"/>
      <c r="O25" s="173"/>
      <c r="P25" s="173"/>
      <c r="Q25" s="173"/>
      <c r="R25" s="173"/>
      <c r="S25" s="173"/>
      <c r="T25" s="173"/>
      <c r="U25" s="173"/>
      <c r="V25" s="173"/>
      <c r="W25" s="173"/>
      <c r="X25" s="173"/>
    </row>
    <row r="26" spans="1:24" s="172" customFormat="1" ht="18.75" customHeight="1">
      <c r="A26" s="1095" t="s">
        <v>64</v>
      </c>
      <c r="B26" s="1096"/>
      <c r="C26" s="170">
        <f>SUM(C28:C55)</f>
        <v>1595095</v>
      </c>
      <c r="D26" s="170">
        <f t="shared" ref="D26:I26" si="18">SUM(D28:D55)</f>
        <v>2816247</v>
      </c>
      <c r="E26" s="170">
        <f t="shared" si="18"/>
        <v>1355633</v>
      </c>
      <c r="F26" s="170">
        <f t="shared" si="18"/>
        <v>1460614</v>
      </c>
      <c r="G26" s="170">
        <f t="shared" si="18"/>
        <v>24340</v>
      </c>
      <c r="H26" s="170">
        <f t="shared" si="18"/>
        <v>-17283</v>
      </c>
      <c r="I26" s="170">
        <f t="shared" si="18"/>
        <v>41623</v>
      </c>
      <c r="J26" s="171">
        <v>0.8718055436660318</v>
      </c>
      <c r="K26" s="170">
        <v>12498</v>
      </c>
      <c r="L26" s="171">
        <v>1.77</v>
      </c>
      <c r="M26" s="170">
        <f t="shared" ref="M26:X26" si="19">SUM(M28:M55)</f>
        <v>2795470</v>
      </c>
      <c r="N26" s="170">
        <f t="shared" si="19"/>
        <v>2794005</v>
      </c>
      <c r="O26" s="170">
        <f t="shared" si="19"/>
        <v>2794598</v>
      </c>
      <c r="P26" s="170">
        <f t="shared" si="19"/>
        <v>2800023</v>
      </c>
      <c r="Q26" s="170">
        <f t="shared" si="19"/>
        <v>2808123</v>
      </c>
      <c r="R26" s="170">
        <f t="shared" si="19"/>
        <v>2810403</v>
      </c>
      <c r="S26" s="170">
        <f t="shared" si="19"/>
        <v>2811565</v>
      </c>
      <c r="T26" s="170">
        <f t="shared" si="19"/>
        <v>2813799</v>
      </c>
      <c r="U26" s="170">
        <f t="shared" si="19"/>
        <v>2815302</v>
      </c>
      <c r="V26" s="170">
        <f t="shared" si="19"/>
        <v>2816247</v>
      </c>
      <c r="W26" s="170">
        <f t="shared" si="19"/>
        <v>2817624</v>
      </c>
      <c r="X26" s="170">
        <f t="shared" si="19"/>
        <v>2817015</v>
      </c>
    </row>
    <row r="27" spans="1:24" s="172" customFormat="1" ht="18.75" customHeight="1">
      <c r="A27" s="1095"/>
      <c r="B27" s="1096"/>
      <c r="C27" s="170"/>
      <c r="D27" s="170"/>
      <c r="E27" s="170" t="s">
        <v>101</v>
      </c>
      <c r="F27" s="170"/>
      <c r="G27" s="170"/>
      <c r="H27" s="170"/>
      <c r="I27" s="170"/>
      <c r="J27" s="171"/>
      <c r="K27" s="177"/>
      <c r="L27" s="171"/>
      <c r="M27" s="170"/>
      <c r="N27" s="170"/>
      <c r="O27" s="170"/>
      <c r="P27" s="170"/>
      <c r="Q27" s="170"/>
      <c r="R27" s="170"/>
      <c r="S27" s="170"/>
      <c r="T27" s="170"/>
      <c r="U27" s="170"/>
      <c r="V27" s="170"/>
      <c r="W27" s="170"/>
      <c r="X27" s="170"/>
    </row>
    <row r="28" spans="1:24" s="172" customFormat="1" ht="18.75" customHeight="1">
      <c r="A28" s="179"/>
      <c r="B28" s="747" t="s">
        <v>517</v>
      </c>
      <c r="C28" s="856">
        <v>61810</v>
      </c>
      <c r="D28" s="170">
        <f t="shared" ref="D28:D55" si="20">SUM(E28:F28)</f>
        <v>110310</v>
      </c>
      <c r="E28" s="521">
        <v>52791</v>
      </c>
      <c r="F28" s="521">
        <v>57519</v>
      </c>
      <c r="G28" s="170">
        <f t="shared" ref="G28:G55" si="21">SUM(H28:I28)</f>
        <v>1061</v>
      </c>
      <c r="H28" s="521">
        <v>-564</v>
      </c>
      <c r="I28" s="521">
        <v>1625</v>
      </c>
      <c r="J28" s="171">
        <v>0.97117593753718567</v>
      </c>
      <c r="K28" s="520">
        <v>18143</v>
      </c>
      <c r="L28" s="600">
        <v>1.78</v>
      </c>
      <c r="M28" s="521">
        <v>109409</v>
      </c>
      <c r="N28" s="521">
        <v>109426</v>
      </c>
      <c r="O28" s="521">
        <v>109441</v>
      </c>
      <c r="P28" s="521">
        <v>109797</v>
      </c>
      <c r="Q28" s="521">
        <v>109942</v>
      </c>
      <c r="R28" s="521">
        <v>110035</v>
      </c>
      <c r="S28" s="521">
        <v>110087</v>
      </c>
      <c r="T28" s="521">
        <v>110176</v>
      </c>
      <c r="U28" s="521">
        <v>110263</v>
      </c>
      <c r="V28" s="170">
        <v>110310</v>
      </c>
      <c r="W28" s="177">
        <v>110355</v>
      </c>
      <c r="X28" s="170">
        <v>110392</v>
      </c>
    </row>
    <row r="29" spans="1:24" s="172" customFormat="1" ht="18.75" customHeight="1">
      <c r="A29" s="179"/>
      <c r="B29" s="747" t="s">
        <v>518</v>
      </c>
      <c r="C29" s="856">
        <v>47294</v>
      </c>
      <c r="D29" s="170">
        <f t="shared" si="20"/>
        <v>83763</v>
      </c>
      <c r="E29" s="521">
        <v>39835</v>
      </c>
      <c r="F29" s="521">
        <v>43928</v>
      </c>
      <c r="G29" s="170">
        <f t="shared" si="21"/>
        <v>508</v>
      </c>
      <c r="H29" s="521">
        <v>71</v>
      </c>
      <c r="I29" s="521">
        <v>437</v>
      </c>
      <c r="J29" s="171">
        <v>0.61017356314936033</v>
      </c>
      <c r="K29" s="520">
        <v>17936</v>
      </c>
      <c r="L29" s="600">
        <v>1.77</v>
      </c>
      <c r="M29" s="521">
        <v>83410</v>
      </c>
      <c r="N29" s="521">
        <v>83355</v>
      </c>
      <c r="O29" s="521">
        <v>83395</v>
      </c>
      <c r="P29" s="521">
        <v>83581</v>
      </c>
      <c r="Q29" s="521">
        <v>83661</v>
      </c>
      <c r="R29" s="521">
        <v>83700</v>
      </c>
      <c r="S29" s="521">
        <v>83680</v>
      </c>
      <c r="T29" s="521">
        <v>83730</v>
      </c>
      <c r="U29" s="521">
        <v>83747</v>
      </c>
      <c r="V29" s="170">
        <v>83763</v>
      </c>
      <c r="W29" s="177">
        <v>83754</v>
      </c>
      <c r="X29" s="170">
        <v>83759</v>
      </c>
    </row>
    <row r="30" spans="1:24" s="172" customFormat="1" ht="18.75" customHeight="1">
      <c r="A30" s="179"/>
      <c r="B30" s="747" t="s">
        <v>488</v>
      </c>
      <c r="C30" s="856">
        <v>32917</v>
      </c>
      <c r="D30" s="170">
        <f t="shared" si="20"/>
        <v>63223</v>
      </c>
      <c r="E30" s="521">
        <v>30499</v>
      </c>
      <c r="F30" s="521">
        <v>32724</v>
      </c>
      <c r="G30" s="170">
        <f t="shared" si="21"/>
        <v>-390</v>
      </c>
      <c r="H30" s="521">
        <v>-512</v>
      </c>
      <c r="I30" s="521">
        <v>122</v>
      </c>
      <c r="J30" s="171">
        <v>-0.61308223161932307</v>
      </c>
      <c r="K30" s="520">
        <v>3276</v>
      </c>
      <c r="L30" s="600">
        <v>1.92</v>
      </c>
      <c r="M30" s="521">
        <v>63354</v>
      </c>
      <c r="N30" s="521">
        <v>63211</v>
      </c>
      <c r="O30" s="521">
        <v>63183</v>
      </c>
      <c r="P30" s="521">
        <v>63071</v>
      </c>
      <c r="Q30" s="521">
        <v>63103</v>
      </c>
      <c r="R30" s="521">
        <v>63061</v>
      </c>
      <c r="S30" s="521">
        <v>63009</v>
      </c>
      <c r="T30" s="521">
        <v>63046</v>
      </c>
      <c r="U30" s="521">
        <v>63237</v>
      </c>
      <c r="V30" s="170">
        <v>63223</v>
      </c>
      <c r="W30" s="177">
        <v>63164</v>
      </c>
      <c r="X30" s="170">
        <v>63141</v>
      </c>
    </row>
    <row r="31" spans="1:24" s="172" customFormat="1" ht="18.75" customHeight="1">
      <c r="A31" s="179"/>
      <c r="B31" s="747" t="s">
        <v>489</v>
      </c>
      <c r="C31" s="856">
        <v>73750</v>
      </c>
      <c r="D31" s="170">
        <f t="shared" si="20"/>
        <v>115600</v>
      </c>
      <c r="E31" s="521">
        <v>54153</v>
      </c>
      <c r="F31" s="521">
        <v>61447</v>
      </c>
      <c r="G31" s="170">
        <f t="shared" si="21"/>
        <v>2340</v>
      </c>
      <c r="H31" s="521">
        <v>102</v>
      </c>
      <c r="I31" s="521">
        <v>2238</v>
      </c>
      <c r="J31" s="171">
        <v>2.0660427335334628</v>
      </c>
      <c r="K31" s="520">
        <v>22188</v>
      </c>
      <c r="L31" s="600">
        <v>1.57</v>
      </c>
      <c r="M31" s="521">
        <v>113740</v>
      </c>
      <c r="N31" s="521">
        <v>113827</v>
      </c>
      <c r="O31" s="521">
        <v>114041</v>
      </c>
      <c r="P31" s="521">
        <v>114577</v>
      </c>
      <c r="Q31" s="521">
        <v>114841</v>
      </c>
      <c r="R31" s="521">
        <v>115072</v>
      </c>
      <c r="S31" s="521">
        <v>115282</v>
      </c>
      <c r="T31" s="521">
        <v>115364</v>
      </c>
      <c r="U31" s="521">
        <v>115506</v>
      </c>
      <c r="V31" s="170">
        <v>115600</v>
      </c>
      <c r="W31" s="177">
        <v>115632</v>
      </c>
      <c r="X31" s="170">
        <v>115722</v>
      </c>
    </row>
    <row r="32" spans="1:24" s="172" customFormat="1" ht="18.75" customHeight="1">
      <c r="A32" s="179"/>
      <c r="B32" s="747" t="s">
        <v>490</v>
      </c>
      <c r="C32" s="856">
        <v>45861</v>
      </c>
      <c r="D32" s="170">
        <f t="shared" si="20"/>
        <v>80809</v>
      </c>
      <c r="E32" s="521">
        <v>39320</v>
      </c>
      <c r="F32" s="521">
        <v>41489</v>
      </c>
      <c r="G32" s="170">
        <f t="shared" si="21"/>
        <v>490</v>
      </c>
      <c r="H32" s="521">
        <v>-670</v>
      </c>
      <c r="I32" s="521">
        <v>1160</v>
      </c>
      <c r="J32" s="171">
        <v>0.61006735641629006</v>
      </c>
      <c r="K32" s="520">
        <v>10281</v>
      </c>
      <c r="L32" s="600">
        <v>1.76</v>
      </c>
      <c r="M32" s="521">
        <v>80421</v>
      </c>
      <c r="N32" s="521">
        <v>80387</v>
      </c>
      <c r="O32" s="521">
        <v>80374</v>
      </c>
      <c r="P32" s="521">
        <v>80519</v>
      </c>
      <c r="Q32" s="521">
        <v>80641</v>
      </c>
      <c r="R32" s="521">
        <v>80731</v>
      </c>
      <c r="S32" s="521">
        <v>80676</v>
      </c>
      <c r="T32" s="521">
        <v>80645</v>
      </c>
      <c r="U32" s="521">
        <v>80712</v>
      </c>
      <c r="V32" s="170">
        <v>80809</v>
      </c>
      <c r="W32" s="177">
        <v>80653</v>
      </c>
      <c r="X32" s="170">
        <v>80653</v>
      </c>
    </row>
    <row r="33" spans="1:24" s="172" customFormat="1" ht="18.75" customHeight="1">
      <c r="A33" s="179"/>
      <c r="B33" s="747"/>
      <c r="C33" s="181"/>
      <c r="D33" s="170"/>
      <c r="E33" s="170"/>
      <c r="F33" s="170"/>
      <c r="G33" s="170"/>
      <c r="H33" s="170"/>
      <c r="I33" s="170"/>
      <c r="J33" s="171"/>
      <c r="K33" s="177"/>
      <c r="L33" s="171"/>
      <c r="M33" s="170"/>
      <c r="N33" s="170"/>
      <c r="O33" s="170"/>
      <c r="P33" s="170"/>
      <c r="Q33" s="170"/>
      <c r="R33" s="170"/>
      <c r="S33" s="170"/>
      <c r="T33" s="170"/>
      <c r="U33" s="170"/>
      <c r="V33" s="170"/>
      <c r="W33" s="170"/>
      <c r="X33" s="180"/>
    </row>
    <row r="34" spans="1:24" s="172" customFormat="1" ht="18.75" customHeight="1">
      <c r="A34" s="179"/>
      <c r="B34" s="747" t="s">
        <v>491</v>
      </c>
      <c r="C34" s="856">
        <v>31032</v>
      </c>
      <c r="D34" s="170">
        <f t="shared" si="20"/>
        <v>59568</v>
      </c>
      <c r="E34" s="521">
        <v>28824</v>
      </c>
      <c r="F34" s="521">
        <v>30744</v>
      </c>
      <c r="G34" s="170">
        <f t="shared" si="21"/>
        <v>-35</v>
      </c>
      <c r="H34" s="521">
        <v>-691</v>
      </c>
      <c r="I34" s="521">
        <v>656</v>
      </c>
      <c r="J34" s="171">
        <v>-5.8721876415616665E-2</v>
      </c>
      <c r="K34" s="520">
        <v>6317</v>
      </c>
      <c r="L34" s="600">
        <v>1.92</v>
      </c>
      <c r="M34" s="521">
        <v>59565</v>
      </c>
      <c r="N34" s="521">
        <v>59467</v>
      </c>
      <c r="O34" s="521">
        <v>59390</v>
      </c>
      <c r="P34" s="521">
        <v>59452</v>
      </c>
      <c r="Q34" s="521">
        <v>59616</v>
      </c>
      <c r="R34" s="521">
        <v>59579</v>
      </c>
      <c r="S34" s="521">
        <v>59562</v>
      </c>
      <c r="T34" s="521">
        <v>59598</v>
      </c>
      <c r="U34" s="521">
        <v>59583</v>
      </c>
      <c r="V34" s="170">
        <v>59568</v>
      </c>
      <c r="W34" s="177">
        <v>59531</v>
      </c>
      <c r="X34" s="170">
        <v>59400</v>
      </c>
    </row>
    <row r="35" spans="1:24" s="172" customFormat="1" ht="18.75" customHeight="1">
      <c r="A35" s="179"/>
      <c r="B35" s="747" t="s">
        <v>492</v>
      </c>
      <c r="C35" s="856">
        <v>46915</v>
      </c>
      <c r="D35" s="170">
        <f t="shared" si="20"/>
        <v>88640</v>
      </c>
      <c r="E35" s="521">
        <v>40820</v>
      </c>
      <c r="F35" s="521">
        <v>47820</v>
      </c>
      <c r="G35" s="170">
        <f t="shared" si="21"/>
        <v>1372</v>
      </c>
      <c r="H35" s="521">
        <v>-21</v>
      </c>
      <c r="I35" s="521">
        <v>1393</v>
      </c>
      <c r="J35" s="171">
        <v>1.5721684924600083</v>
      </c>
      <c r="K35" s="520">
        <v>18314</v>
      </c>
      <c r="L35" s="600">
        <v>1.89</v>
      </c>
      <c r="M35" s="521">
        <v>87662</v>
      </c>
      <c r="N35" s="521">
        <v>87752</v>
      </c>
      <c r="O35" s="521">
        <v>87772</v>
      </c>
      <c r="P35" s="521">
        <v>87902</v>
      </c>
      <c r="Q35" s="521">
        <v>88224</v>
      </c>
      <c r="R35" s="521">
        <v>88379</v>
      </c>
      <c r="S35" s="521">
        <v>88441</v>
      </c>
      <c r="T35" s="521">
        <v>88593</v>
      </c>
      <c r="U35" s="521">
        <v>88617</v>
      </c>
      <c r="V35" s="170">
        <v>88640</v>
      </c>
      <c r="W35" s="177">
        <v>88825</v>
      </c>
      <c r="X35" s="170">
        <v>88910</v>
      </c>
    </row>
    <row r="36" spans="1:24" s="172" customFormat="1" ht="18.75" customHeight="1">
      <c r="A36" s="179"/>
      <c r="B36" s="747" t="s">
        <v>493</v>
      </c>
      <c r="C36" s="856">
        <v>63907</v>
      </c>
      <c r="D36" s="170">
        <f t="shared" si="20"/>
        <v>85814</v>
      </c>
      <c r="E36" s="521">
        <v>43842</v>
      </c>
      <c r="F36" s="521">
        <v>41972</v>
      </c>
      <c r="G36" s="170">
        <f t="shared" si="21"/>
        <v>1241</v>
      </c>
      <c r="H36" s="521">
        <v>-215</v>
      </c>
      <c r="I36" s="521">
        <v>1456</v>
      </c>
      <c r="J36" s="171">
        <v>1.4673713833019995</v>
      </c>
      <c r="K36" s="520">
        <v>19548</v>
      </c>
      <c r="L36" s="600">
        <v>1.34</v>
      </c>
      <c r="M36" s="521">
        <v>84800</v>
      </c>
      <c r="N36" s="521">
        <v>84804</v>
      </c>
      <c r="O36" s="521">
        <v>84766</v>
      </c>
      <c r="P36" s="521">
        <v>85229</v>
      </c>
      <c r="Q36" s="521">
        <v>85803</v>
      </c>
      <c r="R36" s="521">
        <v>85873</v>
      </c>
      <c r="S36" s="521">
        <v>85802</v>
      </c>
      <c r="T36" s="521">
        <v>85801</v>
      </c>
      <c r="U36" s="521">
        <v>85878</v>
      </c>
      <c r="V36" s="170">
        <v>85814</v>
      </c>
      <c r="W36" s="177">
        <v>85899</v>
      </c>
      <c r="X36" s="170">
        <v>85715</v>
      </c>
    </row>
    <row r="37" spans="1:24" s="172" customFormat="1" ht="18.75" customHeight="1">
      <c r="A37" s="179"/>
      <c r="B37" s="747" t="s">
        <v>494</v>
      </c>
      <c r="C37" s="856">
        <v>50991</v>
      </c>
      <c r="D37" s="170">
        <f t="shared" si="20"/>
        <v>96790</v>
      </c>
      <c r="E37" s="521">
        <v>47217</v>
      </c>
      <c r="F37" s="521">
        <v>49573</v>
      </c>
      <c r="G37" s="170">
        <f t="shared" si="21"/>
        <v>303</v>
      </c>
      <c r="H37" s="521">
        <v>-735</v>
      </c>
      <c r="I37" s="521">
        <v>1038</v>
      </c>
      <c r="J37" s="171">
        <v>0.31403194212691865</v>
      </c>
      <c r="K37" s="520">
        <v>6811</v>
      </c>
      <c r="L37" s="600">
        <v>1.9</v>
      </c>
      <c r="M37" s="521">
        <v>96540</v>
      </c>
      <c r="N37" s="521">
        <v>96445</v>
      </c>
      <c r="O37" s="521">
        <v>96446</v>
      </c>
      <c r="P37" s="521">
        <v>96509</v>
      </c>
      <c r="Q37" s="521">
        <v>96594</v>
      </c>
      <c r="R37" s="521">
        <v>96625</v>
      </c>
      <c r="S37" s="521">
        <v>96647</v>
      </c>
      <c r="T37" s="521">
        <v>96730</v>
      </c>
      <c r="U37" s="521">
        <v>96692</v>
      </c>
      <c r="V37" s="170">
        <v>96790</v>
      </c>
      <c r="W37" s="177">
        <v>96948</v>
      </c>
      <c r="X37" s="170">
        <v>96937</v>
      </c>
    </row>
    <row r="38" spans="1:24" s="172" customFormat="1" ht="18.75" customHeight="1">
      <c r="A38" s="179"/>
      <c r="B38" s="747" t="s">
        <v>495</v>
      </c>
      <c r="C38" s="856">
        <v>105735</v>
      </c>
      <c r="D38" s="170">
        <f t="shared" si="20"/>
        <v>177997</v>
      </c>
      <c r="E38" s="521">
        <v>87191</v>
      </c>
      <c r="F38" s="521">
        <v>90806</v>
      </c>
      <c r="G38" s="170">
        <f t="shared" si="21"/>
        <v>1461</v>
      </c>
      <c r="H38" s="521">
        <v>-1142</v>
      </c>
      <c r="I38" s="521">
        <v>2603</v>
      </c>
      <c r="J38" s="171">
        <v>0.8275932387728282</v>
      </c>
      <c r="K38" s="520">
        <v>13413</v>
      </c>
      <c r="L38" s="600">
        <v>1.68</v>
      </c>
      <c r="M38" s="521">
        <v>176447</v>
      </c>
      <c r="N38" s="521">
        <v>176345</v>
      </c>
      <c r="O38" s="521">
        <v>176281</v>
      </c>
      <c r="P38" s="521">
        <v>177017</v>
      </c>
      <c r="Q38" s="521">
        <v>177655</v>
      </c>
      <c r="R38" s="521">
        <v>177756</v>
      </c>
      <c r="S38" s="521">
        <v>177729</v>
      </c>
      <c r="T38" s="521">
        <v>177757</v>
      </c>
      <c r="U38" s="521">
        <v>177809</v>
      </c>
      <c r="V38" s="170">
        <v>177997</v>
      </c>
      <c r="W38" s="177">
        <v>178109</v>
      </c>
      <c r="X38" s="170">
        <v>178021</v>
      </c>
    </row>
    <row r="39" spans="1:24" s="172" customFormat="1" ht="18.75" customHeight="1">
      <c r="A39" s="179"/>
      <c r="B39" s="747"/>
      <c r="C39" s="181"/>
      <c r="D39" s="170"/>
      <c r="E39" s="170"/>
      <c r="F39" s="170"/>
      <c r="G39" s="170"/>
      <c r="H39" s="170"/>
      <c r="I39" s="170"/>
      <c r="J39" s="171"/>
      <c r="K39" s="177"/>
      <c r="L39" s="171"/>
      <c r="M39" s="170"/>
      <c r="N39" s="170"/>
      <c r="O39" s="170"/>
      <c r="P39" s="170"/>
      <c r="Q39" s="170"/>
      <c r="R39" s="170"/>
      <c r="S39" s="170"/>
      <c r="T39" s="170"/>
      <c r="U39" s="170"/>
      <c r="V39" s="170"/>
      <c r="W39" s="170"/>
      <c r="X39" s="180"/>
    </row>
    <row r="40" spans="1:24" s="172" customFormat="1" ht="18.75" customHeight="1">
      <c r="A40" s="179"/>
      <c r="B40" s="747" t="s">
        <v>496</v>
      </c>
      <c r="C40" s="856">
        <v>51594</v>
      </c>
      <c r="D40" s="170">
        <f t="shared" si="20"/>
        <v>88931</v>
      </c>
      <c r="E40" s="521">
        <v>41748</v>
      </c>
      <c r="F40" s="521">
        <v>47183</v>
      </c>
      <c r="G40" s="170">
        <f t="shared" si="21"/>
        <v>1711</v>
      </c>
      <c r="H40" s="521">
        <v>-418</v>
      </c>
      <c r="I40" s="521">
        <v>2129</v>
      </c>
      <c r="J40" s="171">
        <v>1.9617060307268976</v>
      </c>
      <c r="K40" s="520">
        <v>19588</v>
      </c>
      <c r="L40" s="600">
        <v>1.72</v>
      </c>
      <c r="M40" s="521">
        <v>87575</v>
      </c>
      <c r="N40" s="521">
        <v>87652</v>
      </c>
      <c r="O40" s="521">
        <v>87778</v>
      </c>
      <c r="P40" s="521">
        <v>88213</v>
      </c>
      <c r="Q40" s="521">
        <v>88494</v>
      </c>
      <c r="R40" s="521">
        <v>88553</v>
      </c>
      <c r="S40" s="521">
        <v>88672</v>
      </c>
      <c r="T40" s="521">
        <v>88733</v>
      </c>
      <c r="U40" s="521">
        <v>88854</v>
      </c>
      <c r="V40" s="170">
        <v>88931</v>
      </c>
      <c r="W40" s="177">
        <v>89094</v>
      </c>
      <c r="X40" s="170">
        <v>89040</v>
      </c>
    </row>
    <row r="41" spans="1:24" s="172" customFormat="1" ht="18.75" customHeight="1">
      <c r="A41" s="179"/>
      <c r="B41" s="747" t="s">
        <v>497</v>
      </c>
      <c r="C41" s="856">
        <v>73410</v>
      </c>
      <c r="D41" s="170">
        <f t="shared" si="20"/>
        <v>128451</v>
      </c>
      <c r="E41" s="521">
        <v>60929</v>
      </c>
      <c r="F41" s="521">
        <v>67522</v>
      </c>
      <c r="G41" s="170">
        <f t="shared" si="21"/>
        <v>1169</v>
      </c>
      <c r="H41" s="521">
        <v>-1401</v>
      </c>
      <c r="I41" s="521">
        <v>2570</v>
      </c>
      <c r="J41" s="171">
        <v>0.91843308558947845</v>
      </c>
      <c r="K41" s="520">
        <v>15347</v>
      </c>
      <c r="L41" s="600">
        <v>1.75</v>
      </c>
      <c r="M41" s="521">
        <v>127563</v>
      </c>
      <c r="N41" s="521">
        <v>127437</v>
      </c>
      <c r="O41" s="521">
        <v>127517</v>
      </c>
      <c r="P41" s="521">
        <v>127581</v>
      </c>
      <c r="Q41" s="521">
        <v>128316</v>
      </c>
      <c r="R41" s="521">
        <v>128373</v>
      </c>
      <c r="S41" s="521">
        <v>128416</v>
      </c>
      <c r="T41" s="521">
        <v>128581</v>
      </c>
      <c r="U41" s="521">
        <v>128561</v>
      </c>
      <c r="V41" s="170">
        <v>128451</v>
      </c>
      <c r="W41" s="177">
        <v>128762</v>
      </c>
      <c r="X41" s="170">
        <v>128765</v>
      </c>
    </row>
    <row r="42" spans="1:24" s="172" customFormat="1" ht="18.75" customHeight="1">
      <c r="A42" s="179"/>
      <c r="B42" s="747" t="s">
        <v>498</v>
      </c>
      <c r="C42" s="856">
        <v>48438</v>
      </c>
      <c r="D42" s="170">
        <f t="shared" si="20"/>
        <v>90730</v>
      </c>
      <c r="E42" s="521">
        <v>43387</v>
      </c>
      <c r="F42" s="521">
        <v>47343</v>
      </c>
      <c r="G42" s="170">
        <f t="shared" si="21"/>
        <v>738</v>
      </c>
      <c r="H42" s="521">
        <v>-748</v>
      </c>
      <c r="I42" s="521">
        <v>1486</v>
      </c>
      <c r="J42" s="171">
        <v>0.82007289536847727</v>
      </c>
      <c r="K42" s="520">
        <v>14356</v>
      </c>
      <c r="L42" s="600">
        <v>1.87</v>
      </c>
      <c r="M42" s="521">
        <v>90080</v>
      </c>
      <c r="N42" s="521">
        <v>89991</v>
      </c>
      <c r="O42" s="521">
        <v>89994</v>
      </c>
      <c r="P42" s="521">
        <v>90106</v>
      </c>
      <c r="Q42" s="521">
        <v>90445</v>
      </c>
      <c r="R42" s="521">
        <v>90460</v>
      </c>
      <c r="S42" s="521">
        <v>90527</v>
      </c>
      <c r="T42" s="521">
        <v>90642</v>
      </c>
      <c r="U42" s="521">
        <v>90722</v>
      </c>
      <c r="V42" s="170">
        <v>90730</v>
      </c>
      <c r="W42" s="177">
        <v>90808</v>
      </c>
      <c r="X42" s="170">
        <v>90857</v>
      </c>
    </row>
    <row r="43" spans="1:24" s="172" customFormat="1" ht="18.75" customHeight="1">
      <c r="A43" s="179"/>
      <c r="B43" s="747" t="s">
        <v>499</v>
      </c>
      <c r="C43" s="856">
        <v>86937</v>
      </c>
      <c r="D43" s="170">
        <f t="shared" si="20"/>
        <v>169074</v>
      </c>
      <c r="E43" s="521">
        <v>79909</v>
      </c>
      <c r="F43" s="521">
        <v>89165</v>
      </c>
      <c r="G43" s="170">
        <f t="shared" si="21"/>
        <v>1104</v>
      </c>
      <c r="H43" s="521">
        <v>-934</v>
      </c>
      <c r="I43" s="521">
        <v>2038</v>
      </c>
      <c r="J43" s="171">
        <v>0.65726022504018577</v>
      </c>
      <c r="K43" s="520">
        <v>20176</v>
      </c>
      <c r="L43" s="600">
        <v>1.94</v>
      </c>
      <c r="M43" s="521">
        <v>168294</v>
      </c>
      <c r="N43" s="521">
        <v>168176</v>
      </c>
      <c r="O43" s="521">
        <v>168220</v>
      </c>
      <c r="P43" s="521">
        <v>168295</v>
      </c>
      <c r="Q43" s="521">
        <v>168711</v>
      </c>
      <c r="R43" s="521">
        <v>168806</v>
      </c>
      <c r="S43" s="521">
        <v>168940</v>
      </c>
      <c r="T43" s="521">
        <v>168972</v>
      </c>
      <c r="U43" s="521">
        <v>168969</v>
      </c>
      <c r="V43" s="170">
        <v>169074</v>
      </c>
      <c r="W43" s="177">
        <v>169193</v>
      </c>
      <c r="X43" s="170">
        <v>169144</v>
      </c>
    </row>
    <row r="44" spans="1:24" s="172" customFormat="1" ht="18.75" customHeight="1">
      <c r="A44" s="179"/>
      <c r="B44" s="747" t="s">
        <v>530</v>
      </c>
      <c r="C44" s="856">
        <v>57345</v>
      </c>
      <c r="D44" s="170">
        <f t="shared" si="20"/>
        <v>113267</v>
      </c>
      <c r="E44" s="521">
        <v>52170</v>
      </c>
      <c r="F44" s="521">
        <v>61097</v>
      </c>
      <c r="G44" s="170">
        <f t="shared" si="21"/>
        <v>1108</v>
      </c>
      <c r="H44" s="521">
        <v>-602</v>
      </c>
      <c r="I44" s="521">
        <v>1710</v>
      </c>
      <c r="J44" s="171">
        <v>0.98788327285371658</v>
      </c>
      <c r="K44" s="520">
        <v>18941</v>
      </c>
      <c r="L44" s="600">
        <v>1.98</v>
      </c>
      <c r="M44" s="521">
        <v>112677</v>
      </c>
      <c r="N44" s="521">
        <v>112691</v>
      </c>
      <c r="O44" s="521">
        <v>112623</v>
      </c>
      <c r="P44" s="521">
        <v>112513</v>
      </c>
      <c r="Q44" s="521">
        <v>112802</v>
      </c>
      <c r="R44" s="521">
        <v>112897</v>
      </c>
      <c r="S44" s="521">
        <v>112991</v>
      </c>
      <c r="T44" s="521">
        <v>113129</v>
      </c>
      <c r="U44" s="521">
        <v>113200</v>
      </c>
      <c r="V44" s="170">
        <v>113267</v>
      </c>
      <c r="W44" s="177">
        <v>113490</v>
      </c>
      <c r="X44" s="170">
        <v>113394</v>
      </c>
    </row>
    <row r="45" spans="1:24" s="172" customFormat="1" ht="18.75" customHeight="1">
      <c r="A45" s="179"/>
      <c r="B45" s="747"/>
      <c r="C45" s="181"/>
      <c r="D45" s="170"/>
      <c r="E45" s="170"/>
      <c r="F45" s="170"/>
      <c r="G45" s="170"/>
      <c r="H45" s="170"/>
      <c r="I45" s="170"/>
      <c r="J45" s="171"/>
      <c r="K45" s="177"/>
      <c r="L45" s="171"/>
      <c r="M45" s="170"/>
      <c r="N45" s="170"/>
      <c r="O45" s="170"/>
      <c r="P45" s="170"/>
      <c r="Q45" s="170"/>
      <c r="R45" s="170"/>
      <c r="S45" s="170"/>
      <c r="T45" s="170"/>
      <c r="U45" s="170"/>
      <c r="V45" s="170"/>
      <c r="W45" s="170"/>
      <c r="X45" s="180"/>
    </row>
    <row r="46" spans="1:24" s="172" customFormat="1" ht="18.75" customHeight="1">
      <c r="A46" s="179"/>
      <c r="B46" s="747" t="s">
        <v>501</v>
      </c>
      <c r="C46" s="856">
        <v>82668</v>
      </c>
      <c r="D46" s="170">
        <f t="shared" si="20"/>
        <v>153209</v>
      </c>
      <c r="E46" s="521">
        <v>71105</v>
      </c>
      <c r="F46" s="521">
        <v>82104</v>
      </c>
      <c r="G46" s="170">
        <f t="shared" si="21"/>
        <v>711</v>
      </c>
      <c r="H46" s="521">
        <v>-1213</v>
      </c>
      <c r="I46" s="521">
        <v>1924</v>
      </c>
      <c r="J46" s="171">
        <v>0.46623562276226571</v>
      </c>
      <c r="K46" s="520">
        <v>16299</v>
      </c>
      <c r="L46" s="600">
        <v>1.85</v>
      </c>
      <c r="M46" s="521">
        <v>152487</v>
      </c>
      <c r="N46" s="521">
        <v>152443</v>
      </c>
      <c r="O46" s="521">
        <v>152443</v>
      </c>
      <c r="P46" s="521">
        <v>152593</v>
      </c>
      <c r="Q46" s="521">
        <v>152866</v>
      </c>
      <c r="R46" s="521">
        <v>152893</v>
      </c>
      <c r="S46" s="521">
        <v>152969</v>
      </c>
      <c r="T46" s="521">
        <v>153190</v>
      </c>
      <c r="U46" s="521">
        <v>153158</v>
      </c>
      <c r="V46" s="170">
        <v>153209</v>
      </c>
      <c r="W46" s="177">
        <v>153321</v>
      </c>
      <c r="X46" s="170">
        <v>153415</v>
      </c>
    </row>
    <row r="47" spans="1:24" s="172" customFormat="1" ht="18.75" customHeight="1">
      <c r="A47" s="179"/>
      <c r="B47" s="747" t="s">
        <v>502</v>
      </c>
      <c r="C47" s="856">
        <v>67554</v>
      </c>
      <c r="D47" s="170">
        <f t="shared" si="20"/>
        <v>130756</v>
      </c>
      <c r="E47" s="521">
        <v>61471</v>
      </c>
      <c r="F47" s="521">
        <v>69285</v>
      </c>
      <c r="G47" s="170">
        <f t="shared" si="21"/>
        <v>1698</v>
      </c>
      <c r="H47" s="521">
        <v>-1199</v>
      </c>
      <c r="I47" s="521">
        <v>2897</v>
      </c>
      <c r="J47" s="171">
        <v>1.3156875203396923</v>
      </c>
      <c r="K47" s="520">
        <v>13411</v>
      </c>
      <c r="L47" s="600">
        <v>1.94</v>
      </c>
      <c r="M47" s="521">
        <v>129226</v>
      </c>
      <c r="N47" s="521">
        <v>129055</v>
      </c>
      <c r="O47" s="521">
        <v>129206</v>
      </c>
      <c r="P47" s="521">
        <v>129553</v>
      </c>
      <c r="Q47" s="521">
        <v>129984</v>
      </c>
      <c r="R47" s="521">
        <v>130295</v>
      </c>
      <c r="S47" s="521">
        <v>130408</v>
      </c>
      <c r="T47" s="521">
        <v>130572</v>
      </c>
      <c r="U47" s="521">
        <v>130754</v>
      </c>
      <c r="V47" s="170">
        <v>130756</v>
      </c>
      <c r="W47" s="177">
        <v>130928</v>
      </c>
      <c r="X47" s="170">
        <v>131027</v>
      </c>
    </row>
    <row r="48" spans="1:24" s="172" customFormat="1" ht="18.75" customHeight="1">
      <c r="A48" s="179"/>
      <c r="B48" s="747" t="s">
        <v>503</v>
      </c>
      <c r="C48" s="856">
        <v>69026</v>
      </c>
      <c r="D48" s="170">
        <f t="shared" si="20"/>
        <v>106022</v>
      </c>
      <c r="E48" s="521">
        <v>60406</v>
      </c>
      <c r="F48" s="521">
        <v>45616</v>
      </c>
      <c r="G48" s="170">
        <f t="shared" si="21"/>
        <v>75</v>
      </c>
      <c r="H48" s="521">
        <v>-2545</v>
      </c>
      <c r="I48" s="521">
        <v>2620</v>
      </c>
      <c r="J48" s="171">
        <v>7.079011203715066E-2</v>
      </c>
      <c r="K48" s="520">
        <v>14386</v>
      </c>
      <c r="L48" s="600">
        <v>1.54</v>
      </c>
      <c r="M48" s="521">
        <v>105829</v>
      </c>
      <c r="N48" s="521">
        <v>105552</v>
      </c>
      <c r="O48" s="521">
        <v>105480</v>
      </c>
      <c r="P48" s="521">
        <v>105354</v>
      </c>
      <c r="Q48" s="521">
        <v>106117</v>
      </c>
      <c r="R48" s="521">
        <v>106148</v>
      </c>
      <c r="S48" s="521">
        <v>106054</v>
      </c>
      <c r="T48" s="521">
        <v>106144</v>
      </c>
      <c r="U48" s="521">
        <v>106090</v>
      </c>
      <c r="V48" s="170">
        <v>106022</v>
      </c>
      <c r="W48" s="177">
        <v>105924</v>
      </c>
      <c r="X48" s="170">
        <v>105789</v>
      </c>
    </row>
    <row r="49" spans="1:24" s="172" customFormat="1" ht="18.75" customHeight="1">
      <c r="A49" s="179"/>
      <c r="B49" s="747" t="s">
        <v>504</v>
      </c>
      <c r="C49" s="856">
        <v>114491</v>
      </c>
      <c r="D49" s="170">
        <f t="shared" si="20"/>
        <v>190515</v>
      </c>
      <c r="E49" s="521">
        <v>94985</v>
      </c>
      <c r="F49" s="521">
        <v>95530</v>
      </c>
      <c r="G49" s="170">
        <f t="shared" si="21"/>
        <v>2979</v>
      </c>
      <c r="H49" s="521">
        <v>-672</v>
      </c>
      <c r="I49" s="521">
        <v>3651</v>
      </c>
      <c r="J49" s="171">
        <v>1.5884950089582801</v>
      </c>
      <c r="K49" s="520">
        <v>15072</v>
      </c>
      <c r="L49" s="600">
        <v>1.66</v>
      </c>
      <c r="M49" s="521">
        <v>187682</v>
      </c>
      <c r="N49" s="521">
        <v>187646</v>
      </c>
      <c r="O49" s="521">
        <v>187820</v>
      </c>
      <c r="P49" s="521">
        <v>188628</v>
      </c>
      <c r="Q49" s="521">
        <v>189443</v>
      </c>
      <c r="R49" s="521">
        <v>189773</v>
      </c>
      <c r="S49" s="521">
        <v>189881</v>
      </c>
      <c r="T49" s="521">
        <v>190161</v>
      </c>
      <c r="U49" s="521">
        <v>190320</v>
      </c>
      <c r="V49" s="170">
        <v>190515</v>
      </c>
      <c r="W49" s="177">
        <v>190650</v>
      </c>
      <c r="X49" s="170">
        <v>190605</v>
      </c>
    </row>
    <row r="50" spans="1:24" s="172" customFormat="1" ht="18.75" customHeight="1">
      <c r="A50" s="179"/>
      <c r="B50" s="747" t="s">
        <v>505</v>
      </c>
      <c r="C50" s="856">
        <v>50794</v>
      </c>
      <c r="D50" s="170">
        <f t="shared" si="20"/>
        <v>111088</v>
      </c>
      <c r="E50" s="521">
        <v>52223</v>
      </c>
      <c r="F50" s="521">
        <v>58865</v>
      </c>
      <c r="G50" s="170">
        <f t="shared" si="21"/>
        <v>-178</v>
      </c>
      <c r="H50" s="521">
        <v>-432</v>
      </c>
      <c r="I50" s="521">
        <v>254</v>
      </c>
      <c r="J50" s="171">
        <v>-0.15997699207305016</v>
      </c>
      <c r="K50" s="520">
        <v>13597</v>
      </c>
      <c r="L50" s="600">
        <v>2.19</v>
      </c>
      <c r="M50" s="521">
        <v>111155</v>
      </c>
      <c r="N50" s="521">
        <v>111013</v>
      </c>
      <c r="O50" s="521">
        <v>110962</v>
      </c>
      <c r="P50" s="521">
        <v>110856</v>
      </c>
      <c r="Q50" s="521">
        <v>110887</v>
      </c>
      <c r="R50" s="521">
        <v>110914</v>
      </c>
      <c r="S50" s="521">
        <v>111008</v>
      </c>
      <c r="T50" s="521">
        <v>111006</v>
      </c>
      <c r="U50" s="521">
        <v>111134</v>
      </c>
      <c r="V50" s="170">
        <v>111088</v>
      </c>
      <c r="W50" s="177">
        <v>111114</v>
      </c>
      <c r="X50" s="170">
        <v>111137</v>
      </c>
    </row>
    <row r="51" spans="1:24" s="172" customFormat="1" ht="18.75" customHeight="1">
      <c r="A51" s="179"/>
      <c r="B51" s="747"/>
      <c r="C51" s="181"/>
      <c r="D51" s="170"/>
      <c r="E51" s="170"/>
      <c r="F51" s="170"/>
      <c r="G51" s="170"/>
      <c r="H51" s="170"/>
      <c r="I51" s="170"/>
      <c r="J51" s="171"/>
      <c r="K51" s="177"/>
      <c r="L51" s="171"/>
      <c r="M51" s="170"/>
      <c r="N51" s="170"/>
      <c r="O51" s="170"/>
      <c r="P51" s="170"/>
      <c r="Q51" s="170"/>
      <c r="R51" s="170"/>
      <c r="S51" s="170"/>
      <c r="T51" s="170"/>
      <c r="U51" s="170"/>
      <c r="V51" s="170"/>
      <c r="W51" s="170"/>
      <c r="X51" s="180"/>
    </row>
    <row r="52" spans="1:24" s="172" customFormat="1" ht="18.75" customHeight="1">
      <c r="A52" s="182"/>
      <c r="B52" s="740" t="s">
        <v>506</v>
      </c>
      <c r="C52" s="856">
        <v>62421</v>
      </c>
      <c r="D52" s="170">
        <f t="shared" si="20"/>
        <v>116906</v>
      </c>
      <c r="E52" s="521">
        <v>56207</v>
      </c>
      <c r="F52" s="521">
        <v>60699</v>
      </c>
      <c r="G52" s="170">
        <f t="shared" si="21"/>
        <v>207</v>
      </c>
      <c r="H52" s="521">
        <v>-1202</v>
      </c>
      <c r="I52" s="521">
        <v>1409</v>
      </c>
      <c r="J52" s="171">
        <v>0.17737941199153379</v>
      </c>
      <c r="K52" s="520">
        <v>5653</v>
      </c>
      <c r="L52" s="600">
        <v>1.87</v>
      </c>
      <c r="M52" s="521">
        <v>116730</v>
      </c>
      <c r="N52" s="521">
        <v>116653</v>
      </c>
      <c r="O52" s="521">
        <v>116635</v>
      </c>
      <c r="P52" s="521">
        <v>116686</v>
      </c>
      <c r="Q52" s="521">
        <v>116792</v>
      </c>
      <c r="R52" s="521">
        <v>116796</v>
      </c>
      <c r="S52" s="521">
        <v>116853</v>
      </c>
      <c r="T52" s="521">
        <v>116871</v>
      </c>
      <c r="U52" s="521">
        <v>116844</v>
      </c>
      <c r="V52" s="170">
        <v>116906</v>
      </c>
      <c r="W52" s="177">
        <v>116772</v>
      </c>
      <c r="X52" s="170">
        <v>116786</v>
      </c>
    </row>
    <row r="53" spans="1:24" s="172" customFormat="1" ht="18.75" customHeight="1">
      <c r="A53" s="179"/>
      <c r="B53" s="747" t="s">
        <v>507</v>
      </c>
      <c r="C53" s="856">
        <v>95794</v>
      </c>
      <c r="D53" s="170">
        <f t="shared" si="20"/>
        <v>184825</v>
      </c>
      <c r="E53" s="521">
        <v>86753</v>
      </c>
      <c r="F53" s="521">
        <v>98072</v>
      </c>
      <c r="G53" s="170">
        <f t="shared" si="21"/>
        <v>-571</v>
      </c>
      <c r="H53" s="521">
        <v>-1905</v>
      </c>
      <c r="I53" s="521">
        <v>1334</v>
      </c>
      <c r="J53" s="171">
        <v>-0.30798938488424776</v>
      </c>
      <c r="K53" s="520">
        <v>12096</v>
      </c>
      <c r="L53" s="600">
        <v>1.93</v>
      </c>
      <c r="M53" s="521">
        <v>185220</v>
      </c>
      <c r="N53" s="521">
        <v>185082</v>
      </c>
      <c r="O53" s="521">
        <v>184860</v>
      </c>
      <c r="P53" s="521">
        <v>184647</v>
      </c>
      <c r="Q53" s="521">
        <v>184846</v>
      </c>
      <c r="R53" s="521">
        <v>184867</v>
      </c>
      <c r="S53" s="521">
        <v>184878</v>
      </c>
      <c r="T53" s="521">
        <v>184878</v>
      </c>
      <c r="U53" s="521">
        <v>184836</v>
      </c>
      <c r="V53" s="170">
        <v>184825</v>
      </c>
      <c r="W53" s="177">
        <v>184881</v>
      </c>
      <c r="X53" s="170">
        <v>184699</v>
      </c>
    </row>
    <row r="54" spans="1:24" s="172" customFormat="1" ht="18.75" customHeight="1">
      <c r="A54" s="179"/>
      <c r="B54" s="747" t="s">
        <v>508</v>
      </c>
      <c r="C54" s="856">
        <v>95225</v>
      </c>
      <c r="D54" s="170">
        <f t="shared" si="20"/>
        <v>150457</v>
      </c>
      <c r="E54" s="521">
        <v>73357</v>
      </c>
      <c r="F54" s="521">
        <v>77100</v>
      </c>
      <c r="G54" s="170">
        <f t="shared" si="21"/>
        <v>2901</v>
      </c>
      <c r="H54" s="521">
        <v>144</v>
      </c>
      <c r="I54" s="521">
        <v>2757</v>
      </c>
      <c r="J54" s="171">
        <v>1.9660332348396541</v>
      </c>
      <c r="K54" s="520">
        <v>14551</v>
      </c>
      <c r="L54" s="600">
        <v>1.58</v>
      </c>
      <c r="M54" s="521">
        <v>148029</v>
      </c>
      <c r="N54" s="521">
        <v>148082</v>
      </c>
      <c r="O54" s="521">
        <v>148285</v>
      </c>
      <c r="P54" s="521">
        <v>148930</v>
      </c>
      <c r="Q54" s="521">
        <v>149547</v>
      </c>
      <c r="R54" s="521">
        <v>149819</v>
      </c>
      <c r="S54" s="521">
        <v>149981</v>
      </c>
      <c r="T54" s="521">
        <v>150174</v>
      </c>
      <c r="U54" s="521">
        <v>150371</v>
      </c>
      <c r="V54" s="170">
        <v>150457</v>
      </c>
      <c r="W54" s="177">
        <v>150374</v>
      </c>
      <c r="X54" s="170">
        <v>150398</v>
      </c>
    </row>
    <row r="55" spans="1:24" s="172" customFormat="1" ht="18.75" customHeight="1">
      <c r="A55" s="179"/>
      <c r="B55" s="747" t="s">
        <v>509</v>
      </c>
      <c r="C55" s="856">
        <v>79186</v>
      </c>
      <c r="D55" s="170">
        <f t="shared" si="20"/>
        <v>119502</v>
      </c>
      <c r="E55" s="521">
        <v>56491</v>
      </c>
      <c r="F55" s="521">
        <v>63011</v>
      </c>
      <c r="G55" s="170">
        <f t="shared" si="21"/>
        <v>2337</v>
      </c>
      <c r="H55" s="521">
        <v>221</v>
      </c>
      <c r="I55" s="521">
        <v>2116</v>
      </c>
      <c r="J55" s="171">
        <v>1.9946229676097813</v>
      </c>
      <c r="K55" s="520">
        <v>13473</v>
      </c>
      <c r="L55" s="600">
        <v>1.51</v>
      </c>
      <c r="M55" s="521">
        <v>117575</v>
      </c>
      <c r="N55" s="521">
        <v>117513</v>
      </c>
      <c r="O55" s="521">
        <v>117686</v>
      </c>
      <c r="P55" s="521">
        <v>118414</v>
      </c>
      <c r="Q55" s="521">
        <v>118793</v>
      </c>
      <c r="R55" s="521">
        <v>118998</v>
      </c>
      <c r="S55" s="521">
        <v>119072</v>
      </c>
      <c r="T55" s="521">
        <v>119306</v>
      </c>
      <c r="U55" s="521">
        <v>119445</v>
      </c>
      <c r="V55" s="170">
        <v>119502</v>
      </c>
      <c r="W55" s="177">
        <v>119443</v>
      </c>
      <c r="X55" s="170">
        <v>119309</v>
      </c>
    </row>
    <row r="56" spans="1:24" s="172" customFormat="1" ht="18.75" customHeight="1">
      <c r="A56" s="746"/>
      <c r="B56" s="747"/>
      <c r="C56" s="170"/>
      <c r="D56" s="170"/>
      <c r="E56" s="170"/>
      <c r="F56" s="170"/>
      <c r="G56" s="170"/>
      <c r="H56" s="170"/>
      <c r="I56" s="170"/>
      <c r="J56" s="171"/>
      <c r="K56" s="177"/>
      <c r="L56" s="171"/>
      <c r="M56" s="170"/>
      <c r="N56" s="170"/>
      <c r="O56" s="170"/>
      <c r="P56" s="170"/>
      <c r="Q56" s="170"/>
      <c r="R56" s="170"/>
      <c r="S56" s="170"/>
      <c r="T56" s="170"/>
      <c r="U56" s="170"/>
      <c r="V56" s="170"/>
      <c r="W56" s="170"/>
      <c r="X56" s="170"/>
    </row>
    <row r="57" spans="1:24" ht="18.75" customHeight="1">
      <c r="A57" s="1095" t="s">
        <v>98</v>
      </c>
      <c r="B57" s="1096"/>
      <c r="C57" s="170">
        <f>SUM(C59:C65)</f>
        <v>376990</v>
      </c>
      <c r="D57" s="170">
        <f>SUM(E57,F57)</f>
        <v>803638</v>
      </c>
      <c r="E57" s="170">
        <f>SUM(E59:E65)</f>
        <v>381340</v>
      </c>
      <c r="F57" s="170">
        <f>SUM(F59:F65)</f>
        <v>422298</v>
      </c>
      <c r="G57" s="170">
        <f>SUM(G59:G65)</f>
        <v>-3222</v>
      </c>
      <c r="H57" s="170">
        <f>SUM(H59:H65)</f>
        <v>-5728</v>
      </c>
      <c r="I57" s="170">
        <f>SUM(I59:I65)</f>
        <v>2506</v>
      </c>
      <c r="J57" s="171">
        <v>-0.39932578142428676</v>
      </c>
      <c r="K57" s="170">
        <v>5364</v>
      </c>
      <c r="L57" s="171">
        <v>2.13</v>
      </c>
      <c r="M57" s="170">
        <f t="shared" ref="M57:X57" si="22">SUM(M59:M65)</f>
        <v>805800</v>
      </c>
      <c r="N57" s="170">
        <f t="shared" si="22"/>
        <v>805135</v>
      </c>
      <c r="O57" s="170">
        <f t="shared" si="22"/>
        <v>804684</v>
      </c>
      <c r="P57" s="170">
        <f t="shared" si="22"/>
        <v>804163</v>
      </c>
      <c r="Q57" s="170">
        <f t="shared" si="22"/>
        <v>804388</v>
      </c>
      <c r="R57" s="170">
        <f t="shared" si="22"/>
        <v>804181</v>
      </c>
      <c r="S57" s="170">
        <f t="shared" si="22"/>
        <v>803898</v>
      </c>
      <c r="T57" s="170">
        <f t="shared" si="22"/>
        <v>803843</v>
      </c>
      <c r="U57" s="170">
        <f t="shared" si="22"/>
        <v>803606</v>
      </c>
      <c r="V57" s="170">
        <f t="shared" si="22"/>
        <v>803638</v>
      </c>
      <c r="W57" s="170">
        <f t="shared" si="22"/>
        <v>803509</v>
      </c>
      <c r="X57" s="170">
        <f t="shared" si="22"/>
        <v>803161</v>
      </c>
    </row>
    <row r="58" spans="1:24" s="172" customFormat="1" ht="18.75" customHeight="1">
      <c r="A58" s="746"/>
      <c r="B58" s="146"/>
      <c r="C58" s="170"/>
      <c r="D58" s="170"/>
      <c r="E58" s="170"/>
      <c r="F58" s="170"/>
      <c r="G58" s="170"/>
      <c r="H58" s="170"/>
      <c r="I58" s="170"/>
      <c r="J58" s="171"/>
      <c r="K58" s="177"/>
      <c r="L58" s="171"/>
      <c r="M58" s="170"/>
      <c r="N58" s="170"/>
      <c r="O58" s="170"/>
      <c r="P58" s="170"/>
      <c r="Q58" s="170"/>
      <c r="R58" s="170"/>
      <c r="S58" s="170"/>
      <c r="T58" s="170"/>
      <c r="U58" s="170"/>
      <c r="V58" s="170"/>
      <c r="W58" s="170"/>
      <c r="X58" s="170"/>
    </row>
    <row r="59" spans="1:24" ht="18.75" customHeight="1">
      <c r="A59" s="746"/>
      <c r="B59" s="747" t="s">
        <v>551</v>
      </c>
      <c r="C59" s="856">
        <v>78100</v>
      </c>
      <c r="D59" s="170">
        <f t="shared" ref="D59:D65" si="23">SUM(E59:F59)</f>
        <v>150083</v>
      </c>
      <c r="E59" s="521">
        <v>74248</v>
      </c>
      <c r="F59" s="521">
        <v>75835</v>
      </c>
      <c r="G59" s="170">
        <f t="shared" ref="G59:G65" si="24">SUM(H59:I59)</f>
        <v>781</v>
      </c>
      <c r="H59" s="521">
        <v>-980</v>
      </c>
      <c r="I59" s="521">
        <v>1761</v>
      </c>
      <c r="J59" s="171">
        <v>0.52310082919183931</v>
      </c>
      <c r="K59" s="520">
        <v>6343</v>
      </c>
      <c r="L59" s="600">
        <v>1.92</v>
      </c>
      <c r="M59" s="521">
        <v>149240</v>
      </c>
      <c r="N59" s="521">
        <v>149155</v>
      </c>
      <c r="O59" s="521">
        <v>149064</v>
      </c>
      <c r="P59" s="521">
        <v>149009</v>
      </c>
      <c r="Q59" s="521">
        <v>149492</v>
      </c>
      <c r="R59" s="521">
        <v>149684</v>
      </c>
      <c r="S59" s="521">
        <v>149753</v>
      </c>
      <c r="T59" s="521">
        <v>149862</v>
      </c>
      <c r="U59" s="521">
        <v>149968</v>
      </c>
      <c r="V59" s="170">
        <v>150083</v>
      </c>
      <c r="W59" s="177">
        <v>150101</v>
      </c>
      <c r="X59" s="170">
        <v>150072</v>
      </c>
    </row>
    <row r="60" spans="1:24" ht="18.75" customHeight="1">
      <c r="A60" s="746"/>
      <c r="B60" s="747" t="s">
        <v>552</v>
      </c>
      <c r="C60" s="856">
        <v>51535</v>
      </c>
      <c r="D60" s="170">
        <f t="shared" si="23"/>
        <v>116107</v>
      </c>
      <c r="E60" s="521">
        <v>55319</v>
      </c>
      <c r="F60" s="521">
        <v>60788</v>
      </c>
      <c r="G60" s="170">
        <f t="shared" si="24"/>
        <v>-1070</v>
      </c>
      <c r="H60" s="521">
        <v>-949</v>
      </c>
      <c r="I60" s="521">
        <v>-121</v>
      </c>
      <c r="J60" s="171">
        <v>-0.91314848477090216</v>
      </c>
      <c r="K60" s="520">
        <v>6494</v>
      </c>
      <c r="L60" s="600">
        <v>2.25</v>
      </c>
      <c r="M60" s="521">
        <v>116958</v>
      </c>
      <c r="N60" s="521">
        <v>116801</v>
      </c>
      <c r="O60" s="521">
        <v>116685</v>
      </c>
      <c r="P60" s="521">
        <v>116589</v>
      </c>
      <c r="Q60" s="521">
        <v>116531</v>
      </c>
      <c r="R60" s="521">
        <v>116424</v>
      </c>
      <c r="S60" s="521">
        <v>116272</v>
      </c>
      <c r="T60" s="521">
        <v>116217</v>
      </c>
      <c r="U60" s="521">
        <v>116147</v>
      </c>
      <c r="V60" s="170">
        <v>116107</v>
      </c>
      <c r="W60" s="177">
        <v>116005</v>
      </c>
      <c r="X60" s="170">
        <v>115912</v>
      </c>
    </row>
    <row r="61" spans="1:24" ht="18.75" customHeight="1">
      <c r="B61" s="744" t="s">
        <v>553</v>
      </c>
      <c r="C61" s="856">
        <v>38324</v>
      </c>
      <c r="D61" s="170">
        <f t="shared" si="23"/>
        <v>84265</v>
      </c>
      <c r="E61" s="521">
        <v>39863</v>
      </c>
      <c r="F61" s="521">
        <v>44402</v>
      </c>
      <c r="G61" s="170">
        <f t="shared" si="24"/>
        <v>-232</v>
      </c>
      <c r="H61" s="521">
        <v>-514</v>
      </c>
      <c r="I61" s="521">
        <v>282</v>
      </c>
      <c r="J61" s="171">
        <v>-0.27456596092168956</v>
      </c>
      <c r="K61" s="520">
        <v>8033</v>
      </c>
      <c r="L61" s="600">
        <v>2.2000000000000002</v>
      </c>
      <c r="M61" s="521">
        <v>84502</v>
      </c>
      <c r="N61" s="521">
        <v>84423</v>
      </c>
      <c r="O61" s="521">
        <v>84414</v>
      </c>
      <c r="P61" s="521">
        <v>84310</v>
      </c>
      <c r="Q61" s="521">
        <v>84339</v>
      </c>
      <c r="R61" s="521">
        <v>84353</v>
      </c>
      <c r="S61" s="521">
        <v>84338</v>
      </c>
      <c r="T61" s="521">
        <v>84336</v>
      </c>
      <c r="U61" s="521">
        <v>84297</v>
      </c>
      <c r="V61" s="170">
        <v>84265</v>
      </c>
      <c r="W61" s="177">
        <v>84322</v>
      </c>
      <c r="X61" s="170">
        <v>84329</v>
      </c>
    </row>
    <row r="62" spans="1:24" ht="18.75" customHeight="1">
      <c r="A62" s="143"/>
      <c r="B62" s="183" t="s">
        <v>513</v>
      </c>
      <c r="C62" s="856">
        <v>60010</v>
      </c>
      <c r="D62" s="170">
        <f t="shared" si="23"/>
        <v>132180</v>
      </c>
      <c r="E62" s="521">
        <v>62824</v>
      </c>
      <c r="F62" s="521">
        <v>69356</v>
      </c>
      <c r="G62" s="170">
        <f t="shared" si="24"/>
        <v>-349</v>
      </c>
      <c r="H62" s="521">
        <v>-813</v>
      </c>
      <c r="I62" s="521">
        <v>464</v>
      </c>
      <c r="J62" s="171">
        <v>-0.2633385900444431</v>
      </c>
      <c r="K62" s="520">
        <v>4618</v>
      </c>
      <c r="L62" s="600">
        <v>2.2000000000000002</v>
      </c>
      <c r="M62" s="521">
        <v>132409</v>
      </c>
      <c r="N62" s="521">
        <v>132278</v>
      </c>
      <c r="O62" s="521">
        <v>132225</v>
      </c>
      <c r="P62" s="521">
        <v>132213</v>
      </c>
      <c r="Q62" s="521">
        <v>132194</v>
      </c>
      <c r="R62" s="521">
        <v>132195</v>
      </c>
      <c r="S62" s="521">
        <v>132205</v>
      </c>
      <c r="T62" s="521">
        <v>132157</v>
      </c>
      <c r="U62" s="521">
        <v>132091</v>
      </c>
      <c r="V62" s="170">
        <v>132180</v>
      </c>
      <c r="W62" s="177">
        <v>132138</v>
      </c>
      <c r="X62" s="170">
        <v>132174</v>
      </c>
    </row>
    <row r="63" spans="1:24" ht="18.75" customHeight="1">
      <c r="B63" s="744" t="s">
        <v>554</v>
      </c>
      <c r="C63" s="856">
        <v>58504</v>
      </c>
      <c r="D63" s="170">
        <f t="shared" si="23"/>
        <v>127884</v>
      </c>
      <c r="E63" s="521">
        <v>58542</v>
      </c>
      <c r="F63" s="521">
        <v>69342</v>
      </c>
      <c r="G63" s="170">
        <f t="shared" si="24"/>
        <v>-2100</v>
      </c>
      <c r="H63" s="521">
        <v>-1496</v>
      </c>
      <c r="I63" s="521">
        <v>-604</v>
      </c>
      <c r="J63" s="171">
        <v>-1.6155834564254061</v>
      </c>
      <c r="K63" s="520">
        <v>3166</v>
      </c>
      <c r="L63" s="600">
        <v>2.19</v>
      </c>
      <c r="M63" s="521">
        <v>129487</v>
      </c>
      <c r="N63" s="521">
        <v>129311</v>
      </c>
      <c r="O63" s="521">
        <v>129133</v>
      </c>
      <c r="P63" s="521">
        <v>128818</v>
      </c>
      <c r="Q63" s="521">
        <v>128595</v>
      </c>
      <c r="R63" s="521">
        <v>128382</v>
      </c>
      <c r="S63" s="521">
        <v>128243</v>
      </c>
      <c r="T63" s="521">
        <v>128088</v>
      </c>
      <c r="U63" s="521">
        <v>127952</v>
      </c>
      <c r="V63" s="170">
        <v>127884</v>
      </c>
      <c r="W63" s="177">
        <v>127761</v>
      </c>
      <c r="X63" s="170">
        <v>127593</v>
      </c>
    </row>
    <row r="64" spans="1:24" ht="18.75" customHeight="1">
      <c r="B64" s="744" t="s">
        <v>555</v>
      </c>
      <c r="C64" s="856">
        <v>75127</v>
      </c>
      <c r="D64" s="170">
        <f t="shared" si="23"/>
        <v>156894</v>
      </c>
      <c r="E64" s="521">
        <v>73082</v>
      </c>
      <c r="F64" s="521">
        <v>83812</v>
      </c>
      <c r="G64" s="170">
        <f t="shared" si="24"/>
        <v>35</v>
      </c>
      <c r="H64" s="521">
        <v>-610</v>
      </c>
      <c r="I64" s="521">
        <v>645</v>
      </c>
      <c r="J64" s="171">
        <v>2.2313032723656277E-2</v>
      </c>
      <c r="K64" s="520">
        <v>10057</v>
      </c>
      <c r="L64" s="600">
        <v>2.09</v>
      </c>
      <c r="M64" s="521">
        <v>156768</v>
      </c>
      <c r="N64" s="521">
        <v>156756</v>
      </c>
      <c r="O64" s="521">
        <v>156756</v>
      </c>
      <c r="P64" s="521">
        <v>156792</v>
      </c>
      <c r="Q64" s="521">
        <v>156846</v>
      </c>
      <c r="R64" s="521">
        <v>156784</v>
      </c>
      <c r="S64" s="521">
        <v>156789</v>
      </c>
      <c r="T64" s="521">
        <v>156910</v>
      </c>
      <c r="U64" s="521">
        <v>156906</v>
      </c>
      <c r="V64" s="170">
        <v>156894</v>
      </c>
      <c r="W64" s="177">
        <v>156962</v>
      </c>
      <c r="X64" s="170">
        <v>156865</v>
      </c>
    </row>
    <row r="65" spans="1:24" ht="18.75" customHeight="1">
      <c r="A65" s="134"/>
      <c r="B65" s="745" t="s">
        <v>556</v>
      </c>
      <c r="C65" s="857">
        <v>15390</v>
      </c>
      <c r="D65" s="184">
        <f t="shared" si="23"/>
        <v>36225</v>
      </c>
      <c r="E65" s="522">
        <v>17462</v>
      </c>
      <c r="F65" s="522">
        <v>18763</v>
      </c>
      <c r="G65" s="184">
        <f t="shared" si="24"/>
        <v>-287</v>
      </c>
      <c r="H65" s="522">
        <v>-366</v>
      </c>
      <c r="I65" s="522">
        <v>79</v>
      </c>
      <c r="J65" s="185">
        <v>-0.78604294478527603</v>
      </c>
      <c r="K65" s="601">
        <v>2744</v>
      </c>
      <c r="L65" s="602">
        <v>2.35</v>
      </c>
      <c r="M65" s="522">
        <v>36436</v>
      </c>
      <c r="N65" s="522">
        <v>36411</v>
      </c>
      <c r="O65" s="522">
        <v>36407</v>
      </c>
      <c r="P65" s="522">
        <v>36432</v>
      </c>
      <c r="Q65" s="522">
        <v>36391</v>
      </c>
      <c r="R65" s="522">
        <v>36359</v>
      </c>
      <c r="S65" s="522">
        <v>36298</v>
      </c>
      <c r="T65" s="522">
        <v>36273</v>
      </c>
      <c r="U65" s="522">
        <v>36245</v>
      </c>
      <c r="V65" s="184">
        <v>36225</v>
      </c>
      <c r="W65" s="186">
        <v>36220</v>
      </c>
      <c r="X65" s="184">
        <v>36216</v>
      </c>
    </row>
    <row r="66" spans="1:24" ht="15" customHeight="1">
      <c r="A66" s="773" t="s">
        <v>666</v>
      </c>
      <c r="B66" s="773"/>
      <c r="C66" s="422"/>
      <c r="D66" s="422"/>
      <c r="E66" s="774" t="s">
        <v>654</v>
      </c>
      <c r="F66" s="422"/>
      <c r="G66" s="422"/>
      <c r="H66" s="775"/>
      <c r="J66" s="422"/>
    </row>
    <row r="67" spans="1:24" ht="15" customHeight="1">
      <c r="A67" s="773"/>
      <c r="B67" s="776" t="s">
        <v>829</v>
      </c>
      <c r="C67" s="422"/>
      <c r="D67" s="422"/>
      <c r="E67" s="774"/>
      <c r="F67" s="422"/>
      <c r="G67" s="422"/>
      <c r="H67" s="775"/>
      <c r="I67" s="776"/>
      <c r="J67" s="422"/>
    </row>
    <row r="68" spans="1:24" ht="21.75" customHeight="1"/>
    <row r="69" spans="1:24" ht="21.75" customHeight="1">
      <c r="A69" s="593" t="s">
        <v>144</v>
      </c>
      <c r="C69" s="149"/>
      <c r="D69" s="187"/>
      <c r="E69" s="187"/>
      <c r="F69" s="149"/>
      <c r="G69" s="187"/>
      <c r="H69" s="187"/>
      <c r="I69" s="187"/>
      <c r="J69" s="594"/>
      <c r="K69" s="187"/>
      <c r="L69" s="595" t="s">
        <v>143</v>
      </c>
      <c r="M69" s="188" t="s">
        <v>142</v>
      </c>
      <c r="N69" s="187"/>
      <c r="O69" s="187"/>
      <c r="P69" s="187"/>
      <c r="Q69" s="187"/>
      <c r="R69" s="187"/>
      <c r="S69" s="187"/>
      <c r="T69" s="187"/>
      <c r="U69" s="187"/>
      <c r="V69" s="187"/>
      <c r="W69" s="187"/>
      <c r="X69" s="187"/>
    </row>
    <row r="70" spans="1:24" ht="24" customHeight="1">
      <c r="C70" s="187"/>
      <c r="D70" s="187"/>
      <c r="E70" s="187"/>
      <c r="F70" s="187"/>
      <c r="G70" s="187"/>
      <c r="H70" s="187"/>
      <c r="I70" s="187"/>
      <c r="J70" s="594"/>
      <c r="K70" s="187"/>
      <c r="L70" s="594"/>
      <c r="M70" s="187"/>
      <c r="N70" s="187"/>
      <c r="O70" s="187"/>
      <c r="P70" s="187"/>
      <c r="Q70" s="187"/>
      <c r="R70" s="187"/>
      <c r="S70" s="187"/>
      <c r="T70" s="187"/>
      <c r="U70" s="187"/>
      <c r="V70" s="187"/>
      <c r="W70" s="187"/>
      <c r="X70" s="187"/>
    </row>
    <row r="71" spans="1:24" ht="15" customHeight="1" thickBot="1">
      <c r="C71" s="149"/>
      <c r="E71" s="187"/>
      <c r="F71" s="187"/>
      <c r="G71" s="187"/>
      <c r="H71" s="187"/>
      <c r="I71" s="187"/>
      <c r="J71" s="594"/>
      <c r="K71" s="189"/>
      <c r="L71" s="594"/>
      <c r="M71" s="187"/>
      <c r="N71" s="187"/>
      <c r="O71" s="187"/>
      <c r="P71" s="187"/>
      <c r="Q71" s="187"/>
      <c r="R71" s="187"/>
      <c r="S71" s="187"/>
      <c r="T71" s="187"/>
      <c r="U71" s="187"/>
      <c r="V71" s="187"/>
      <c r="W71" s="187"/>
      <c r="X71" s="187"/>
    </row>
    <row r="72" spans="1:24" ht="15" customHeight="1">
      <c r="A72" s="1049" t="s">
        <v>148</v>
      </c>
      <c r="B72" s="1050"/>
      <c r="C72" s="1075" t="s">
        <v>141</v>
      </c>
      <c r="D72" s="1078" t="s">
        <v>140</v>
      </c>
      <c r="E72" s="1079"/>
      <c r="F72" s="1080"/>
      <c r="G72" s="1084" t="s">
        <v>138</v>
      </c>
      <c r="H72" s="1086" t="s">
        <v>139</v>
      </c>
      <c r="I72" s="1087"/>
      <c r="J72" s="156" t="s">
        <v>138</v>
      </c>
      <c r="K72" s="1067" t="s">
        <v>137</v>
      </c>
      <c r="L72" s="1070" t="s">
        <v>136</v>
      </c>
      <c r="M72" s="1061" t="s">
        <v>656</v>
      </c>
      <c r="N72" s="1061"/>
      <c r="O72" s="1061"/>
      <c r="P72" s="1061"/>
      <c r="Q72" s="1061"/>
      <c r="R72" s="1061"/>
      <c r="S72" s="1061"/>
      <c r="T72" s="1061"/>
      <c r="U72" s="1061"/>
      <c r="V72" s="1061"/>
      <c r="W72" s="1061"/>
      <c r="X72" s="1061"/>
    </row>
    <row r="73" spans="1:24" s="157" customFormat="1" ht="18" customHeight="1">
      <c r="A73" s="1051"/>
      <c r="B73" s="1052"/>
      <c r="C73" s="1076"/>
      <c r="D73" s="1081"/>
      <c r="E73" s="1082"/>
      <c r="F73" s="1083"/>
      <c r="G73" s="1085"/>
      <c r="H73" s="1088"/>
      <c r="I73" s="1089"/>
      <c r="J73" s="1073" t="s">
        <v>135</v>
      </c>
      <c r="K73" s="1068"/>
      <c r="L73" s="1071"/>
      <c r="M73" s="1062"/>
      <c r="N73" s="1062"/>
      <c r="O73" s="1062"/>
      <c r="P73" s="1062"/>
      <c r="Q73" s="1062"/>
      <c r="R73" s="1062"/>
      <c r="S73" s="1062"/>
      <c r="T73" s="1062"/>
      <c r="U73" s="1062"/>
      <c r="V73" s="1062"/>
      <c r="W73" s="1062"/>
      <c r="X73" s="1062"/>
    </row>
    <row r="74" spans="1:24" s="157" customFormat="1" ht="18" customHeight="1">
      <c r="A74" s="1053"/>
      <c r="B74" s="1054"/>
      <c r="C74" s="1077"/>
      <c r="D74" s="190" t="s">
        <v>134</v>
      </c>
      <c r="E74" s="159" t="s">
        <v>15</v>
      </c>
      <c r="F74" s="159" t="s">
        <v>16</v>
      </c>
      <c r="G74" s="158" t="s">
        <v>133</v>
      </c>
      <c r="H74" s="160" t="s">
        <v>132</v>
      </c>
      <c r="I74" s="160" t="s">
        <v>131</v>
      </c>
      <c r="J74" s="1074"/>
      <c r="K74" s="1069"/>
      <c r="L74" s="1072"/>
      <c r="M74" s="161" t="s">
        <v>130</v>
      </c>
      <c r="N74" s="162" t="s">
        <v>129</v>
      </c>
      <c r="O74" s="162" t="s">
        <v>128</v>
      </c>
      <c r="P74" s="162" t="s">
        <v>127</v>
      </c>
      <c r="Q74" s="162" t="s">
        <v>126</v>
      </c>
      <c r="R74" s="162" t="s">
        <v>125</v>
      </c>
      <c r="S74" s="162" t="s">
        <v>124</v>
      </c>
      <c r="T74" s="162" t="s">
        <v>123</v>
      </c>
      <c r="U74" s="162" t="s">
        <v>122</v>
      </c>
      <c r="V74" s="162" t="s">
        <v>121</v>
      </c>
      <c r="W74" s="162" t="s">
        <v>120</v>
      </c>
      <c r="X74" s="163" t="s">
        <v>119</v>
      </c>
    </row>
    <row r="75" spans="1:24" s="164" customFormat="1" ht="18" customHeight="1">
      <c r="A75" s="66"/>
      <c r="B75" s="66"/>
      <c r="C75" s="828" t="s">
        <v>19</v>
      </c>
      <c r="D75" s="191" t="s">
        <v>18</v>
      </c>
      <c r="E75" s="191"/>
      <c r="F75" s="191"/>
      <c r="G75" s="191"/>
      <c r="H75" s="191"/>
      <c r="I75" s="191"/>
      <c r="J75" s="192" t="s">
        <v>118</v>
      </c>
      <c r="K75" s="168" t="s">
        <v>706</v>
      </c>
      <c r="L75" s="192"/>
      <c r="M75" s="191"/>
      <c r="N75" s="191"/>
      <c r="O75" s="191"/>
      <c r="P75" s="191"/>
      <c r="Q75" s="191"/>
      <c r="R75" s="191"/>
      <c r="S75" s="191"/>
      <c r="T75" s="191"/>
      <c r="U75" s="191"/>
      <c r="V75" s="191"/>
      <c r="W75" s="191"/>
      <c r="X75" s="191"/>
    </row>
    <row r="76" spans="1:24" s="172" customFormat="1" ht="15" customHeight="1">
      <c r="A76" s="66"/>
      <c r="B76" s="66"/>
      <c r="C76" s="603"/>
      <c r="D76" s="604"/>
      <c r="E76" s="604"/>
      <c r="F76" s="604"/>
      <c r="G76" s="604"/>
      <c r="H76" s="604"/>
      <c r="I76" s="604"/>
      <c r="J76" s="605"/>
      <c r="K76" s="606"/>
      <c r="L76" s="605"/>
      <c r="M76" s="604"/>
      <c r="N76" s="604"/>
      <c r="O76" s="604"/>
      <c r="P76" s="604"/>
      <c r="Q76" s="604"/>
      <c r="R76" s="604"/>
      <c r="S76" s="604"/>
      <c r="T76" s="604"/>
      <c r="U76" s="604"/>
      <c r="V76" s="604"/>
      <c r="W76" s="604"/>
      <c r="X76" s="604"/>
    </row>
    <row r="77" spans="1:24" s="172" customFormat="1" ht="19.5" customHeight="1">
      <c r="A77" s="1063" t="s">
        <v>103</v>
      </c>
      <c r="B77" s="1064"/>
      <c r="C77" s="519">
        <v>81951</v>
      </c>
      <c r="D77" s="170">
        <f>SUM(E77:F77)</f>
        <v>183409</v>
      </c>
      <c r="E77" s="520">
        <v>86652</v>
      </c>
      <c r="F77" s="520">
        <v>96757</v>
      </c>
      <c r="G77" s="170">
        <f>SUM(H77:I77)</f>
        <v>-1001</v>
      </c>
      <c r="H77" s="521">
        <v>-1479</v>
      </c>
      <c r="I77" s="521">
        <v>478</v>
      </c>
      <c r="J77" s="171">
        <v>-0.54281221191909335</v>
      </c>
      <c r="K77" s="520">
        <v>2522</v>
      </c>
      <c r="L77" s="840">
        <v>2.2400000000000002</v>
      </c>
      <c r="M77" s="520">
        <v>184195</v>
      </c>
      <c r="N77" s="520">
        <v>184031</v>
      </c>
      <c r="O77" s="520">
        <v>183870</v>
      </c>
      <c r="P77" s="520">
        <v>183637</v>
      </c>
      <c r="Q77" s="520">
        <v>183569</v>
      </c>
      <c r="R77" s="520">
        <v>183501</v>
      </c>
      <c r="S77" s="520">
        <v>183469</v>
      </c>
      <c r="T77" s="520">
        <v>183437</v>
      </c>
      <c r="U77" s="520">
        <v>183451</v>
      </c>
      <c r="V77" s="170">
        <v>183409</v>
      </c>
      <c r="W77" s="177">
        <v>183378</v>
      </c>
      <c r="X77" s="170">
        <v>183329</v>
      </c>
    </row>
    <row r="78" spans="1:24" s="172" customFormat="1" ht="19.5" customHeight="1">
      <c r="A78" s="1063" t="s">
        <v>47</v>
      </c>
      <c r="B78" s="1064"/>
      <c r="C78" s="519">
        <v>182745</v>
      </c>
      <c r="D78" s="170">
        <f>SUM(E78:F78)</f>
        <v>398162</v>
      </c>
      <c r="E78" s="520">
        <v>186582</v>
      </c>
      <c r="F78" s="520">
        <v>211580</v>
      </c>
      <c r="G78" s="170">
        <f>SUM(H78:I78)</f>
        <v>17</v>
      </c>
      <c r="H78" s="521">
        <v>-1957</v>
      </c>
      <c r="I78" s="521">
        <v>1974</v>
      </c>
      <c r="J78" s="171">
        <v>4.2698012030792801E-3</v>
      </c>
      <c r="K78" s="520">
        <v>10942</v>
      </c>
      <c r="L78" s="840">
        <v>2.1800000000000002</v>
      </c>
      <c r="M78" s="520">
        <v>398053</v>
      </c>
      <c r="N78" s="520">
        <v>397723</v>
      </c>
      <c r="O78" s="520">
        <v>397569</v>
      </c>
      <c r="P78" s="520">
        <v>397521</v>
      </c>
      <c r="Q78" s="520">
        <v>398309</v>
      </c>
      <c r="R78" s="520">
        <v>398107</v>
      </c>
      <c r="S78" s="520">
        <v>398157</v>
      </c>
      <c r="T78" s="520">
        <v>398141</v>
      </c>
      <c r="U78" s="520">
        <v>398044</v>
      </c>
      <c r="V78" s="170">
        <v>398162</v>
      </c>
      <c r="W78" s="177">
        <v>398278</v>
      </c>
      <c r="X78" s="170">
        <v>398183</v>
      </c>
    </row>
    <row r="79" spans="1:24" s="172" customFormat="1" ht="19.5" customHeight="1">
      <c r="A79" s="1063" t="s">
        <v>49</v>
      </c>
      <c r="B79" s="1064"/>
      <c r="C79" s="519">
        <v>50562</v>
      </c>
      <c r="D79" s="170">
        <f>SUM(E79:F79)</f>
        <v>104116</v>
      </c>
      <c r="E79" s="520">
        <v>49128</v>
      </c>
      <c r="F79" s="520">
        <v>54988</v>
      </c>
      <c r="G79" s="170">
        <f>SUM(H79:I79)</f>
        <v>137</v>
      </c>
      <c r="H79" s="521">
        <v>-459</v>
      </c>
      <c r="I79" s="521">
        <v>596</v>
      </c>
      <c r="J79" s="171">
        <v>0.13175737408515181</v>
      </c>
      <c r="K79" s="520">
        <v>4703</v>
      </c>
      <c r="L79" s="840">
        <v>2.06</v>
      </c>
      <c r="M79" s="520">
        <v>103975</v>
      </c>
      <c r="N79" s="520">
        <v>103907</v>
      </c>
      <c r="O79" s="520">
        <v>103863</v>
      </c>
      <c r="P79" s="520">
        <v>103908</v>
      </c>
      <c r="Q79" s="520">
        <v>103987</v>
      </c>
      <c r="R79" s="520">
        <v>104055</v>
      </c>
      <c r="S79" s="520">
        <v>104088</v>
      </c>
      <c r="T79" s="520">
        <v>104127</v>
      </c>
      <c r="U79" s="520">
        <v>104073</v>
      </c>
      <c r="V79" s="170">
        <v>104116</v>
      </c>
      <c r="W79" s="177">
        <v>104160</v>
      </c>
      <c r="X79" s="170">
        <v>104154</v>
      </c>
    </row>
    <row r="80" spans="1:24" s="172" customFormat="1" ht="17.25" customHeight="1">
      <c r="A80" s="1063" t="s">
        <v>51</v>
      </c>
      <c r="B80" s="1064"/>
      <c r="C80" s="519">
        <v>194115</v>
      </c>
      <c r="D80" s="170">
        <f>SUM(E80:F80)</f>
        <v>396375</v>
      </c>
      <c r="E80" s="520">
        <v>189365</v>
      </c>
      <c r="F80" s="520">
        <v>207010</v>
      </c>
      <c r="G80" s="170">
        <f>SUM(H80:I80)</f>
        <v>2661</v>
      </c>
      <c r="H80" s="521">
        <v>-834</v>
      </c>
      <c r="I80" s="521">
        <v>3495</v>
      </c>
      <c r="J80" s="171">
        <v>0.67587131775857601</v>
      </c>
      <c r="K80" s="520">
        <v>10983</v>
      </c>
      <c r="L80" s="840">
        <v>2.04</v>
      </c>
      <c r="M80" s="520">
        <v>394551</v>
      </c>
      <c r="N80" s="520">
        <v>394484</v>
      </c>
      <c r="O80" s="520">
        <v>394340</v>
      </c>
      <c r="P80" s="520">
        <v>394347</v>
      </c>
      <c r="Q80" s="520">
        <v>395284</v>
      </c>
      <c r="R80" s="520">
        <v>395511</v>
      </c>
      <c r="S80" s="520">
        <v>395728</v>
      </c>
      <c r="T80" s="520">
        <v>395871</v>
      </c>
      <c r="U80" s="520">
        <v>395694</v>
      </c>
      <c r="V80" s="170">
        <v>396375</v>
      </c>
      <c r="W80" s="177">
        <v>396453</v>
      </c>
      <c r="X80" s="170">
        <v>396394</v>
      </c>
    </row>
    <row r="81" spans="1:24" s="172" customFormat="1" ht="19.5" customHeight="1">
      <c r="A81" s="1063" t="s">
        <v>53</v>
      </c>
      <c r="B81" s="1064"/>
      <c r="C81" s="519">
        <v>33722</v>
      </c>
      <c r="D81" s="170">
        <f>SUM(E81:F81)</f>
        <v>72450</v>
      </c>
      <c r="E81" s="520">
        <v>34166</v>
      </c>
      <c r="F81" s="520">
        <v>38284</v>
      </c>
      <c r="G81" s="170">
        <f>SUM(H81:I81)</f>
        <v>-314</v>
      </c>
      <c r="H81" s="521">
        <v>-390</v>
      </c>
      <c r="I81" s="521">
        <v>76</v>
      </c>
      <c r="J81" s="171">
        <v>-0.43153207630146778</v>
      </c>
      <c r="K81" s="520">
        <v>5056</v>
      </c>
      <c r="L81" s="840">
        <v>2.15</v>
      </c>
      <c r="M81" s="520">
        <v>72727</v>
      </c>
      <c r="N81" s="520">
        <v>72648</v>
      </c>
      <c r="O81" s="520">
        <v>72621</v>
      </c>
      <c r="P81" s="520">
        <v>72559</v>
      </c>
      <c r="Q81" s="520">
        <v>72609</v>
      </c>
      <c r="R81" s="520">
        <v>72576</v>
      </c>
      <c r="S81" s="520">
        <v>72562</v>
      </c>
      <c r="T81" s="520">
        <v>72557</v>
      </c>
      <c r="U81" s="520">
        <v>72515</v>
      </c>
      <c r="V81" s="170">
        <v>72450</v>
      </c>
      <c r="W81" s="177">
        <v>72389</v>
      </c>
      <c r="X81" s="170">
        <v>72403</v>
      </c>
    </row>
    <row r="82" spans="1:24" s="172" customFormat="1" ht="17.399999999999999" customHeight="1">
      <c r="A82" s="743"/>
      <c r="B82" s="744"/>
      <c r="C82" s="519"/>
      <c r="D82" s="170"/>
      <c r="E82" s="520"/>
      <c r="F82" s="520"/>
      <c r="G82" s="170"/>
      <c r="H82" s="521"/>
      <c r="I82" s="521"/>
      <c r="J82" s="171"/>
      <c r="K82" s="520"/>
      <c r="L82" s="840"/>
      <c r="M82" s="520"/>
      <c r="N82" s="520"/>
      <c r="O82" s="520"/>
      <c r="P82" s="520"/>
      <c r="Q82" s="520"/>
      <c r="R82" s="520"/>
      <c r="S82" s="520"/>
      <c r="T82" s="520"/>
      <c r="U82" s="520"/>
      <c r="V82" s="170"/>
      <c r="W82" s="177"/>
      <c r="X82" s="170"/>
    </row>
    <row r="83" spans="1:24" s="172" customFormat="1" ht="17.399999999999999" customHeight="1">
      <c r="A83" s="1063"/>
      <c r="B83" s="1064"/>
      <c r="C83" s="523"/>
      <c r="D83" s="196"/>
      <c r="E83" s="196"/>
      <c r="F83" s="196"/>
      <c r="G83" s="196"/>
      <c r="H83" s="170"/>
      <c r="I83" s="170"/>
      <c r="J83" s="196"/>
      <c r="K83" s="196"/>
      <c r="L83" s="840"/>
      <c r="M83" s="196"/>
      <c r="N83" s="196"/>
      <c r="O83" s="196"/>
      <c r="P83" s="196"/>
      <c r="Q83" s="196"/>
      <c r="R83" s="196"/>
      <c r="S83" s="196"/>
      <c r="T83" s="196"/>
      <c r="U83" s="196"/>
      <c r="V83" s="196"/>
    </row>
    <row r="84" spans="1:24" s="172" customFormat="1" ht="19.5" customHeight="1">
      <c r="A84" s="1063" t="s">
        <v>56</v>
      </c>
      <c r="B84" s="1064"/>
      <c r="C84" s="519">
        <v>157571</v>
      </c>
      <c r="D84" s="170">
        <f>SUM(E84:F84)</f>
        <v>345861</v>
      </c>
      <c r="E84" s="520">
        <v>163781</v>
      </c>
      <c r="F84" s="520">
        <v>182080</v>
      </c>
      <c r="G84" s="170">
        <f>SUM(H84:I84)</f>
        <v>-1725</v>
      </c>
      <c r="H84" s="521">
        <v>-2258</v>
      </c>
      <c r="I84" s="521">
        <v>533</v>
      </c>
      <c r="J84" s="171">
        <v>-0.49628005730955793</v>
      </c>
      <c r="K84" s="520">
        <v>3285</v>
      </c>
      <c r="L84" s="840">
        <v>2.19</v>
      </c>
      <c r="M84" s="520">
        <v>347154</v>
      </c>
      <c r="N84" s="520">
        <v>346819</v>
      </c>
      <c r="O84" s="520">
        <v>346599</v>
      </c>
      <c r="P84" s="520">
        <v>346417</v>
      </c>
      <c r="Q84" s="520">
        <v>346402</v>
      </c>
      <c r="R84" s="520">
        <v>346299</v>
      </c>
      <c r="S84" s="520">
        <v>346272</v>
      </c>
      <c r="T84" s="520">
        <v>346164</v>
      </c>
      <c r="U84" s="520">
        <v>346014</v>
      </c>
      <c r="V84" s="170">
        <v>345861</v>
      </c>
      <c r="W84" s="177">
        <v>345767</v>
      </c>
      <c r="X84" s="170">
        <v>345543</v>
      </c>
    </row>
    <row r="85" spans="1:24" s="172" customFormat="1" ht="19.5" customHeight="1">
      <c r="A85" s="1063" t="s">
        <v>58</v>
      </c>
      <c r="B85" s="1064"/>
      <c r="C85" s="519">
        <v>34266</v>
      </c>
      <c r="D85" s="170">
        <f>SUM(E85:F85)</f>
        <v>79907</v>
      </c>
      <c r="E85" s="520">
        <v>38252</v>
      </c>
      <c r="F85" s="520">
        <v>41655</v>
      </c>
      <c r="G85" s="170">
        <f>SUM(H85:I85)</f>
        <v>-811</v>
      </c>
      <c r="H85" s="521">
        <v>-704</v>
      </c>
      <c r="I85" s="521">
        <v>-107</v>
      </c>
      <c r="J85" s="171">
        <v>-1.0047325255828936</v>
      </c>
      <c r="K85" s="520">
        <v>1819</v>
      </c>
      <c r="L85" s="840">
        <v>2.33</v>
      </c>
      <c r="M85" s="520">
        <v>80437</v>
      </c>
      <c r="N85" s="520">
        <v>80334</v>
      </c>
      <c r="O85" s="520">
        <v>80296</v>
      </c>
      <c r="P85" s="520">
        <v>80076</v>
      </c>
      <c r="Q85" s="520">
        <v>80017</v>
      </c>
      <c r="R85" s="520">
        <v>80037</v>
      </c>
      <c r="S85" s="520">
        <v>80009</v>
      </c>
      <c r="T85" s="520">
        <v>79998</v>
      </c>
      <c r="U85" s="520">
        <v>79923</v>
      </c>
      <c r="V85" s="170">
        <v>79907</v>
      </c>
      <c r="W85" s="177">
        <v>79890</v>
      </c>
      <c r="X85" s="170">
        <v>79866</v>
      </c>
    </row>
    <row r="86" spans="1:24" s="172" customFormat="1" ht="17.25" customHeight="1">
      <c r="A86" s="1063" t="s">
        <v>60</v>
      </c>
      <c r="B86" s="1064"/>
      <c r="C86" s="519">
        <v>69413</v>
      </c>
      <c r="D86" s="170">
        <f>SUM(E86:F86)</f>
        <v>140122</v>
      </c>
      <c r="E86" s="520">
        <v>67629</v>
      </c>
      <c r="F86" s="520">
        <v>72493</v>
      </c>
      <c r="G86" s="170">
        <f>SUM(H86:I86)</f>
        <v>-332</v>
      </c>
      <c r="H86" s="521">
        <v>-1034</v>
      </c>
      <c r="I86" s="521">
        <v>702</v>
      </c>
      <c r="J86" s="171">
        <v>-0.23637632249704529</v>
      </c>
      <c r="K86" s="520">
        <v>11025</v>
      </c>
      <c r="L86" s="840">
        <v>2.02</v>
      </c>
      <c r="M86" s="520">
        <v>140261</v>
      </c>
      <c r="N86" s="520">
        <v>140142</v>
      </c>
      <c r="O86" s="520">
        <v>140039</v>
      </c>
      <c r="P86" s="520">
        <v>140206</v>
      </c>
      <c r="Q86" s="520">
        <v>140217</v>
      </c>
      <c r="R86" s="520">
        <v>140184</v>
      </c>
      <c r="S86" s="520">
        <v>140155</v>
      </c>
      <c r="T86" s="520">
        <v>140137</v>
      </c>
      <c r="U86" s="520">
        <v>140072</v>
      </c>
      <c r="V86" s="170">
        <v>140122</v>
      </c>
      <c r="W86" s="177">
        <v>140092</v>
      </c>
      <c r="X86" s="170">
        <v>140082</v>
      </c>
    </row>
    <row r="87" spans="1:24" s="172" customFormat="1" ht="19.5" customHeight="1">
      <c r="A87" s="1063" t="s">
        <v>62</v>
      </c>
      <c r="B87" s="1064"/>
      <c r="C87" s="519">
        <v>178758</v>
      </c>
      <c r="D87" s="170">
        <f>SUM(E87:F87)</f>
        <v>388941</v>
      </c>
      <c r="E87" s="520">
        <v>183330</v>
      </c>
      <c r="F87" s="520">
        <v>205611</v>
      </c>
      <c r="G87" s="170">
        <f>SUM(H87:I87)</f>
        <v>-1104</v>
      </c>
      <c r="H87" s="521">
        <v>-2541</v>
      </c>
      <c r="I87" s="521">
        <v>1437</v>
      </c>
      <c r="J87" s="171">
        <v>-0.28304426412337041</v>
      </c>
      <c r="K87" s="520">
        <v>5973</v>
      </c>
      <c r="L87" s="840">
        <v>2.1800000000000002</v>
      </c>
      <c r="M87" s="520">
        <v>389694</v>
      </c>
      <c r="N87" s="520">
        <v>389425</v>
      </c>
      <c r="O87" s="520">
        <v>389438</v>
      </c>
      <c r="P87" s="520">
        <v>388939</v>
      </c>
      <c r="Q87" s="520">
        <v>389390</v>
      </c>
      <c r="R87" s="520">
        <v>388925</v>
      </c>
      <c r="S87" s="520">
        <v>388670</v>
      </c>
      <c r="T87" s="520">
        <v>388527</v>
      </c>
      <c r="U87" s="520">
        <v>388750</v>
      </c>
      <c r="V87" s="170">
        <v>388941</v>
      </c>
      <c r="W87" s="177">
        <v>388858</v>
      </c>
      <c r="X87" s="170">
        <v>388703</v>
      </c>
    </row>
    <row r="88" spans="1:24" s="172" customFormat="1" ht="19.5" customHeight="1">
      <c r="A88" s="1063" t="s">
        <v>63</v>
      </c>
      <c r="B88" s="1064"/>
      <c r="C88" s="519">
        <v>132770</v>
      </c>
      <c r="D88" s="170">
        <f>SUM(E88:F88)</f>
        <v>290582</v>
      </c>
      <c r="E88" s="520">
        <v>139223</v>
      </c>
      <c r="F88" s="520">
        <v>151359</v>
      </c>
      <c r="G88" s="170">
        <f>SUM(H88:I88)</f>
        <v>-32</v>
      </c>
      <c r="H88" s="521">
        <v>-669</v>
      </c>
      <c r="I88" s="521">
        <v>637</v>
      </c>
      <c r="J88" s="171">
        <v>-1.1011169455015932E-2</v>
      </c>
      <c r="K88" s="520">
        <v>3799</v>
      </c>
      <c r="L88" s="840">
        <v>2.19</v>
      </c>
      <c r="M88" s="520">
        <v>290536</v>
      </c>
      <c r="N88" s="520">
        <v>290379</v>
      </c>
      <c r="O88" s="520">
        <v>290294</v>
      </c>
      <c r="P88" s="520">
        <v>290336</v>
      </c>
      <c r="Q88" s="520">
        <v>290487</v>
      </c>
      <c r="R88" s="520">
        <v>290497</v>
      </c>
      <c r="S88" s="520">
        <v>290522</v>
      </c>
      <c r="T88" s="520">
        <v>290396</v>
      </c>
      <c r="U88" s="520">
        <v>290414</v>
      </c>
      <c r="V88" s="170">
        <v>290582</v>
      </c>
      <c r="W88" s="177">
        <v>290597</v>
      </c>
      <c r="X88" s="170">
        <v>290630</v>
      </c>
    </row>
    <row r="89" spans="1:24" s="172" customFormat="1" ht="17.399999999999999" customHeight="1">
      <c r="A89" s="835"/>
      <c r="B89" s="836"/>
      <c r="C89" s="519"/>
      <c r="D89" s="170"/>
      <c r="E89" s="520"/>
      <c r="F89" s="520"/>
      <c r="G89" s="170"/>
      <c r="H89" s="521"/>
      <c r="I89" s="521"/>
      <c r="J89" s="171"/>
      <c r="K89" s="520"/>
      <c r="L89" s="840"/>
      <c r="M89" s="520"/>
      <c r="N89" s="520"/>
      <c r="O89" s="520"/>
      <c r="P89" s="520"/>
      <c r="Q89" s="520"/>
      <c r="R89" s="520"/>
      <c r="S89" s="520"/>
      <c r="T89" s="520"/>
      <c r="U89" s="520"/>
      <c r="V89" s="170"/>
      <c r="W89" s="177"/>
      <c r="X89" s="170"/>
    </row>
    <row r="90" spans="1:24" s="172" customFormat="1" ht="17.399999999999999" customHeight="1">
      <c r="A90" s="1063"/>
      <c r="B90" s="1064"/>
      <c r="C90" s="523"/>
      <c r="D90" s="196"/>
      <c r="E90" s="196"/>
      <c r="F90" s="196"/>
      <c r="G90" s="196"/>
      <c r="H90" s="170"/>
      <c r="I90" s="170"/>
      <c r="J90" s="196"/>
      <c r="K90" s="196"/>
      <c r="L90" s="840"/>
      <c r="M90" s="196"/>
      <c r="N90" s="196"/>
      <c r="O90" s="196"/>
      <c r="P90" s="196"/>
      <c r="Q90" s="196"/>
      <c r="R90" s="196"/>
      <c r="S90" s="196"/>
      <c r="T90" s="196"/>
      <c r="U90" s="196"/>
      <c r="V90" s="196"/>
    </row>
    <row r="91" spans="1:24" s="172" customFormat="1" ht="19.5" customHeight="1">
      <c r="A91" s="1063" t="s">
        <v>65</v>
      </c>
      <c r="B91" s="1064"/>
      <c r="C91" s="519">
        <v>117287</v>
      </c>
      <c r="D91" s="170">
        <f>SUM(E91:F91)</f>
        <v>257125</v>
      </c>
      <c r="E91" s="520">
        <v>121726</v>
      </c>
      <c r="F91" s="520">
        <v>135399</v>
      </c>
      <c r="G91" s="170">
        <f>SUM(H91:I91)</f>
        <v>-1587</v>
      </c>
      <c r="H91" s="521">
        <v>-2079</v>
      </c>
      <c r="I91" s="521">
        <v>492</v>
      </c>
      <c r="J91" s="171">
        <v>-0.61342342063762023</v>
      </c>
      <c r="K91" s="520">
        <v>6163</v>
      </c>
      <c r="L91" s="840">
        <v>2.19</v>
      </c>
      <c r="M91" s="520">
        <v>258371</v>
      </c>
      <c r="N91" s="520">
        <v>258101</v>
      </c>
      <c r="O91" s="520">
        <v>258026</v>
      </c>
      <c r="P91" s="520">
        <v>257498</v>
      </c>
      <c r="Q91" s="520">
        <v>257407</v>
      </c>
      <c r="R91" s="520">
        <v>257351</v>
      </c>
      <c r="S91" s="520">
        <v>257295</v>
      </c>
      <c r="T91" s="520">
        <v>257299</v>
      </c>
      <c r="U91" s="520">
        <v>257177</v>
      </c>
      <c r="V91" s="170">
        <v>257125</v>
      </c>
      <c r="W91" s="177">
        <v>257146</v>
      </c>
      <c r="X91" s="170">
        <v>257065</v>
      </c>
    </row>
    <row r="92" spans="1:24" s="172" customFormat="1" ht="17.25" customHeight="1">
      <c r="A92" s="1063" t="s">
        <v>66</v>
      </c>
      <c r="B92" s="1064"/>
      <c r="C92" s="519">
        <v>47718</v>
      </c>
      <c r="D92" s="170">
        <f>SUM(E92:F92)</f>
        <v>99880</v>
      </c>
      <c r="E92" s="520">
        <v>47702</v>
      </c>
      <c r="F92" s="520">
        <v>52178</v>
      </c>
      <c r="G92" s="170">
        <f>SUM(H92:I92)</f>
        <v>391</v>
      </c>
      <c r="H92" s="521">
        <v>-691</v>
      </c>
      <c r="I92" s="521">
        <v>1082</v>
      </c>
      <c r="J92" s="171">
        <v>0.39300827227130636</v>
      </c>
      <c r="K92" s="520">
        <v>1768</v>
      </c>
      <c r="L92" s="840">
        <v>2.09</v>
      </c>
      <c r="M92" s="520">
        <v>99613</v>
      </c>
      <c r="N92" s="520">
        <v>99582</v>
      </c>
      <c r="O92" s="520">
        <v>99598</v>
      </c>
      <c r="P92" s="520">
        <v>99660</v>
      </c>
      <c r="Q92" s="520">
        <v>99749</v>
      </c>
      <c r="R92" s="520">
        <v>99857</v>
      </c>
      <c r="S92" s="520">
        <v>99969</v>
      </c>
      <c r="T92" s="520">
        <v>99857</v>
      </c>
      <c r="U92" s="520">
        <v>99857</v>
      </c>
      <c r="V92" s="170">
        <v>99880</v>
      </c>
      <c r="W92" s="177">
        <v>99872</v>
      </c>
      <c r="X92" s="170">
        <v>99823</v>
      </c>
    </row>
    <row r="93" spans="1:24" s="172" customFormat="1" ht="19.5" customHeight="1">
      <c r="A93" s="1063" t="s">
        <v>67</v>
      </c>
      <c r="B93" s="1064"/>
      <c r="C93" s="519">
        <v>46463</v>
      </c>
      <c r="D93" s="170">
        <f>SUM(E93:F93)</f>
        <v>103479</v>
      </c>
      <c r="E93" s="520">
        <v>48259</v>
      </c>
      <c r="F93" s="520">
        <v>55220</v>
      </c>
      <c r="G93" s="170">
        <f>SUM(H93:I93)</f>
        <v>-1093</v>
      </c>
      <c r="H93" s="521">
        <v>-894</v>
      </c>
      <c r="I93" s="521">
        <v>-199</v>
      </c>
      <c r="J93" s="171">
        <v>-1.0452128676892476</v>
      </c>
      <c r="K93" s="520">
        <v>2605</v>
      </c>
      <c r="L93" s="840">
        <v>2.23</v>
      </c>
      <c r="M93" s="520">
        <v>104290</v>
      </c>
      <c r="N93" s="520">
        <v>104170</v>
      </c>
      <c r="O93" s="520">
        <v>104067</v>
      </c>
      <c r="P93" s="520">
        <v>103818</v>
      </c>
      <c r="Q93" s="520">
        <v>103710</v>
      </c>
      <c r="R93" s="520">
        <v>103678</v>
      </c>
      <c r="S93" s="520">
        <v>103635</v>
      </c>
      <c r="T93" s="520">
        <v>103606</v>
      </c>
      <c r="U93" s="520">
        <v>103570</v>
      </c>
      <c r="V93" s="170">
        <v>103479</v>
      </c>
      <c r="W93" s="177">
        <v>103519</v>
      </c>
      <c r="X93" s="170">
        <v>103441</v>
      </c>
    </row>
    <row r="94" spans="1:24" s="172" customFormat="1" ht="19.5" customHeight="1">
      <c r="A94" s="1063" t="s">
        <v>68</v>
      </c>
      <c r="B94" s="1064"/>
      <c r="C94" s="519">
        <v>104602</v>
      </c>
      <c r="D94" s="170">
        <f>SUM(E94:F94)</f>
        <v>222544</v>
      </c>
      <c r="E94" s="520">
        <v>106843</v>
      </c>
      <c r="F94" s="520">
        <v>115701</v>
      </c>
      <c r="G94" s="170">
        <f>SUM(H94:I94)</f>
        <v>-1060</v>
      </c>
      <c r="H94" s="521">
        <v>-1710</v>
      </c>
      <c r="I94" s="521">
        <v>650</v>
      </c>
      <c r="J94" s="171">
        <v>-0.47405234253412282</v>
      </c>
      <c r="K94" s="520">
        <v>9010</v>
      </c>
      <c r="L94" s="840">
        <v>2.13</v>
      </c>
      <c r="M94" s="520">
        <v>223373</v>
      </c>
      <c r="N94" s="520">
        <v>223086</v>
      </c>
      <c r="O94" s="520">
        <v>223032</v>
      </c>
      <c r="P94" s="520">
        <v>222855</v>
      </c>
      <c r="Q94" s="520">
        <v>222755</v>
      </c>
      <c r="R94" s="520">
        <v>222685</v>
      </c>
      <c r="S94" s="520">
        <v>222611</v>
      </c>
      <c r="T94" s="520">
        <v>222674</v>
      </c>
      <c r="U94" s="520">
        <v>222625</v>
      </c>
      <c r="V94" s="170">
        <v>222544</v>
      </c>
      <c r="W94" s="177">
        <v>222433</v>
      </c>
      <c r="X94" s="170">
        <v>222350</v>
      </c>
    </row>
    <row r="95" spans="1:24" s="172" customFormat="1" ht="19.5" customHeight="1">
      <c r="A95" s="1063" t="s">
        <v>69</v>
      </c>
      <c r="B95" s="1064"/>
      <c r="C95" s="519">
        <v>42407</v>
      </c>
      <c r="D95" s="170">
        <f>SUM(E95:F95)</f>
        <v>95001</v>
      </c>
      <c r="E95" s="520">
        <v>44112</v>
      </c>
      <c r="F95" s="520">
        <v>50889</v>
      </c>
      <c r="G95" s="170">
        <f>SUM(H95:I95)</f>
        <v>-1347</v>
      </c>
      <c r="H95" s="521">
        <v>-1127</v>
      </c>
      <c r="I95" s="521">
        <v>-220</v>
      </c>
      <c r="J95" s="171">
        <v>-1.3980570432183335</v>
      </c>
      <c r="K95" s="520">
        <v>867</v>
      </c>
      <c r="L95" s="840">
        <v>2.2400000000000002</v>
      </c>
      <c r="M95" s="520">
        <v>96052</v>
      </c>
      <c r="N95" s="520">
        <v>95892</v>
      </c>
      <c r="O95" s="520">
        <v>95736</v>
      </c>
      <c r="P95" s="520">
        <v>95499</v>
      </c>
      <c r="Q95" s="520">
        <v>95454</v>
      </c>
      <c r="R95" s="520">
        <v>95357</v>
      </c>
      <c r="S95" s="520">
        <v>95211</v>
      </c>
      <c r="T95" s="520">
        <v>95145</v>
      </c>
      <c r="U95" s="520">
        <v>95082</v>
      </c>
      <c r="V95" s="170">
        <v>95001</v>
      </c>
      <c r="W95" s="177">
        <v>94905</v>
      </c>
      <c r="X95" s="170">
        <v>94797</v>
      </c>
    </row>
    <row r="96" spans="1:24" s="172" customFormat="1" ht="17.399999999999999" customHeight="1">
      <c r="A96" s="835"/>
      <c r="B96" s="836"/>
      <c r="C96" s="519"/>
      <c r="D96" s="170"/>
      <c r="E96" s="520"/>
      <c r="F96" s="520"/>
      <c r="G96" s="170"/>
      <c r="H96" s="521"/>
      <c r="I96" s="521"/>
      <c r="J96" s="171"/>
      <c r="K96" s="520"/>
      <c r="L96" s="840"/>
      <c r="M96" s="520"/>
      <c r="N96" s="520"/>
      <c r="O96" s="520"/>
      <c r="P96" s="520"/>
      <c r="Q96" s="520"/>
      <c r="R96" s="520"/>
      <c r="S96" s="520"/>
      <c r="T96" s="520"/>
      <c r="U96" s="520"/>
      <c r="V96" s="170"/>
      <c r="W96" s="177"/>
      <c r="X96" s="170"/>
    </row>
    <row r="97" spans="1:24" s="172" customFormat="1" ht="17.399999999999999" customHeight="1">
      <c r="A97" s="1063"/>
      <c r="B97" s="1064"/>
      <c r="C97" s="523"/>
      <c r="D97" s="196"/>
      <c r="E97" s="196"/>
      <c r="F97" s="196"/>
      <c r="G97" s="196"/>
      <c r="H97" s="170"/>
      <c r="I97" s="170"/>
      <c r="J97" s="196"/>
      <c r="K97" s="196"/>
      <c r="L97" s="840"/>
      <c r="M97" s="196"/>
      <c r="N97" s="196"/>
      <c r="O97" s="196"/>
      <c r="P97" s="196"/>
      <c r="Q97" s="196"/>
      <c r="R97" s="196"/>
      <c r="S97" s="196"/>
      <c r="T97" s="196"/>
      <c r="U97" s="196"/>
      <c r="V97" s="196"/>
    </row>
    <row r="98" spans="1:24" s="172" customFormat="1" ht="17.25" customHeight="1">
      <c r="A98" s="1063" t="s">
        <v>70</v>
      </c>
      <c r="B98" s="1064"/>
      <c r="C98" s="519">
        <v>54442</v>
      </c>
      <c r="D98" s="170">
        <v>114554</v>
      </c>
      <c r="E98" s="520">
        <v>54792</v>
      </c>
      <c r="F98" s="520">
        <v>59762</v>
      </c>
      <c r="G98" s="170">
        <f>SUM(H98:I98)</f>
        <v>-339</v>
      </c>
      <c r="H98" s="521">
        <v>-1113</v>
      </c>
      <c r="I98" s="521">
        <v>774</v>
      </c>
      <c r="J98" s="171">
        <v>-0.29505714012167839</v>
      </c>
      <c r="K98" s="520">
        <v>6876</v>
      </c>
      <c r="L98" s="840">
        <v>2.1</v>
      </c>
      <c r="M98" s="520">
        <v>114877</v>
      </c>
      <c r="N98" s="520">
        <v>114689</v>
      </c>
      <c r="O98" s="520">
        <v>114628</v>
      </c>
      <c r="P98" s="520">
        <v>114671</v>
      </c>
      <c r="Q98" s="520">
        <v>114641</v>
      </c>
      <c r="R98" s="520">
        <v>114637</v>
      </c>
      <c r="S98" s="520">
        <v>114602</v>
      </c>
      <c r="T98" s="520">
        <v>114634</v>
      </c>
      <c r="U98" s="520">
        <v>114615</v>
      </c>
      <c r="V98" s="170">
        <v>114554</v>
      </c>
      <c r="W98" s="177">
        <v>114535</v>
      </c>
      <c r="X98" s="170">
        <v>114518</v>
      </c>
    </row>
    <row r="99" spans="1:24" s="172" customFormat="1" ht="19.5" customHeight="1">
      <c r="A99" s="1063" t="s">
        <v>71</v>
      </c>
      <c r="B99" s="1064"/>
      <c r="C99" s="519">
        <v>54226</v>
      </c>
      <c r="D99" s="170">
        <v>114887</v>
      </c>
      <c r="E99" s="520">
        <v>55631</v>
      </c>
      <c r="F99" s="520">
        <v>59256</v>
      </c>
      <c r="G99" s="170">
        <f>SUM(H99:I99)</f>
        <v>-795</v>
      </c>
      <c r="H99" s="521">
        <v>-799</v>
      </c>
      <c r="I99" s="521">
        <v>4</v>
      </c>
      <c r="J99" s="171">
        <v>-0.68722878235161911</v>
      </c>
      <c r="K99" s="520">
        <v>6288</v>
      </c>
      <c r="L99" s="840">
        <v>2.12</v>
      </c>
      <c r="M99" s="520">
        <v>115373</v>
      </c>
      <c r="N99" s="520">
        <v>115200</v>
      </c>
      <c r="O99" s="520">
        <v>115131</v>
      </c>
      <c r="P99" s="520">
        <v>115063</v>
      </c>
      <c r="Q99" s="520">
        <v>115076</v>
      </c>
      <c r="R99" s="520">
        <v>115008</v>
      </c>
      <c r="S99" s="520">
        <v>114999</v>
      </c>
      <c r="T99" s="520">
        <v>114987</v>
      </c>
      <c r="U99" s="520">
        <v>114943</v>
      </c>
      <c r="V99" s="170">
        <v>114887</v>
      </c>
      <c r="W99" s="177">
        <v>114765</v>
      </c>
      <c r="X99" s="170">
        <v>114685</v>
      </c>
    </row>
    <row r="100" spans="1:24" s="172" customFormat="1" ht="19.5" customHeight="1">
      <c r="A100" s="1063" t="s">
        <v>72</v>
      </c>
      <c r="B100" s="1064"/>
      <c r="C100" s="519">
        <v>77005</v>
      </c>
      <c r="D100" s="170">
        <v>180701</v>
      </c>
      <c r="E100" s="520">
        <v>86632</v>
      </c>
      <c r="F100" s="520">
        <v>94069</v>
      </c>
      <c r="G100" s="170">
        <f>SUM(H100:I100)</f>
        <v>-1062</v>
      </c>
      <c r="H100" s="521">
        <v>-1054</v>
      </c>
      <c r="I100" s="521">
        <v>-8</v>
      </c>
      <c r="J100" s="171">
        <v>-0.58427732816909939</v>
      </c>
      <c r="K100" s="520">
        <v>2126</v>
      </c>
      <c r="L100" s="840">
        <v>2.35</v>
      </c>
      <c r="M100" s="520">
        <v>181671</v>
      </c>
      <c r="N100" s="520">
        <v>181522</v>
      </c>
      <c r="O100" s="520">
        <v>181449</v>
      </c>
      <c r="P100" s="520">
        <v>181294</v>
      </c>
      <c r="Q100" s="520">
        <v>181260</v>
      </c>
      <c r="R100" s="520">
        <v>181100</v>
      </c>
      <c r="S100" s="520">
        <v>180976</v>
      </c>
      <c r="T100" s="520">
        <v>180902</v>
      </c>
      <c r="U100" s="520">
        <v>180761</v>
      </c>
      <c r="V100" s="170">
        <v>180701</v>
      </c>
      <c r="W100" s="177">
        <v>180698</v>
      </c>
      <c r="X100" s="170">
        <v>180553</v>
      </c>
    </row>
    <row r="101" spans="1:24" s="172" customFormat="1" ht="19.5" customHeight="1">
      <c r="A101" s="1063" t="s">
        <v>73</v>
      </c>
      <c r="B101" s="1064"/>
      <c r="C101" s="519">
        <v>61154</v>
      </c>
      <c r="D101" s="170">
        <v>138697</v>
      </c>
      <c r="E101" s="520">
        <v>65800</v>
      </c>
      <c r="F101" s="520">
        <v>72897</v>
      </c>
      <c r="G101" s="170">
        <f>SUM(H101:I101)</f>
        <v>951</v>
      </c>
      <c r="H101" s="521">
        <v>-472</v>
      </c>
      <c r="I101" s="521">
        <v>1423</v>
      </c>
      <c r="J101" s="171">
        <v>0.69040117317381267</v>
      </c>
      <c r="K101" s="520">
        <v>2896</v>
      </c>
      <c r="L101" s="840">
        <v>2.27</v>
      </c>
      <c r="M101" s="520">
        <v>137837</v>
      </c>
      <c r="N101" s="520">
        <v>138069</v>
      </c>
      <c r="O101" s="520">
        <v>138179</v>
      </c>
      <c r="P101" s="520">
        <v>138235</v>
      </c>
      <c r="Q101" s="520">
        <v>138376</v>
      </c>
      <c r="R101" s="520">
        <v>138365</v>
      </c>
      <c r="S101" s="520">
        <v>138389</v>
      </c>
      <c r="T101" s="520">
        <v>138495</v>
      </c>
      <c r="U101" s="520">
        <v>138462</v>
      </c>
      <c r="V101" s="170">
        <v>138697</v>
      </c>
      <c r="W101" s="177">
        <v>138792</v>
      </c>
      <c r="X101" s="170">
        <v>138783</v>
      </c>
    </row>
    <row r="102" spans="1:24" s="172" customFormat="1" ht="19.5" customHeight="1">
      <c r="A102" s="1063" t="s">
        <v>74</v>
      </c>
      <c r="B102" s="1064"/>
      <c r="C102" s="519">
        <v>31294</v>
      </c>
      <c r="D102" s="170">
        <v>66678</v>
      </c>
      <c r="E102" s="520">
        <v>31837</v>
      </c>
      <c r="F102" s="520">
        <v>34841</v>
      </c>
      <c r="G102" s="170">
        <f>SUM(H102:I102)</f>
        <v>-300</v>
      </c>
      <c r="H102" s="521">
        <v>-453</v>
      </c>
      <c r="I102" s="521">
        <v>153</v>
      </c>
      <c r="J102" s="171">
        <v>-0.44790826838663444</v>
      </c>
      <c r="K102" s="520">
        <v>2632</v>
      </c>
      <c r="L102" s="840">
        <v>2.13</v>
      </c>
      <c r="M102" s="520">
        <v>66870</v>
      </c>
      <c r="N102" s="520">
        <v>66798</v>
      </c>
      <c r="O102" s="520">
        <v>66736</v>
      </c>
      <c r="P102" s="520">
        <v>66710</v>
      </c>
      <c r="Q102" s="520">
        <v>66706</v>
      </c>
      <c r="R102" s="520">
        <v>66684</v>
      </c>
      <c r="S102" s="520">
        <v>66702</v>
      </c>
      <c r="T102" s="520">
        <v>66659</v>
      </c>
      <c r="U102" s="520">
        <v>66648</v>
      </c>
      <c r="V102" s="170">
        <v>66678</v>
      </c>
      <c r="W102" s="177">
        <v>66634</v>
      </c>
      <c r="X102" s="170">
        <v>66537</v>
      </c>
    </row>
    <row r="103" spans="1:24" s="172" customFormat="1" ht="17.399999999999999" customHeight="1">
      <c r="A103" s="835"/>
      <c r="B103" s="836"/>
      <c r="C103" s="519"/>
      <c r="D103" s="170"/>
      <c r="E103" s="520"/>
      <c r="F103" s="520"/>
      <c r="G103" s="170"/>
      <c r="H103" s="521"/>
      <c r="I103" s="521"/>
      <c r="J103" s="171"/>
      <c r="K103" s="520"/>
      <c r="L103" s="840"/>
      <c r="M103" s="520"/>
      <c r="N103" s="520"/>
      <c r="O103" s="520"/>
      <c r="P103" s="520"/>
      <c r="Q103" s="520"/>
      <c r="R103" s="520"/>
      <c r="S103" s="520"/>
      <c r="T103" s="520"/>
      <c r="U103" s="520"/>
      <c r="V103" s="170"/>
      <c r="W103" s="177"/>
      <c r="X103" s="170"/>
    </row>
    <row r="104" spans="1:24" s="172" customFormat="1" ht="17.399999999999999" customHeight="1">
      <c r="A104" s="1063"/>
      <c r="B104" s="1064"/>
      <c r="C104" s="523"/>
      <c r="D104" s="196"/>
      <c r="E104" s="196"/>
      <c r="F104" s="196"/>
      <c r="G104" s="196"/>
      <c r="H104" s="170"/>
      <c r="I104" s="170"/>
      <c r="J104" s="196"/>
      <c r="K104" s="196"/>
      <c r="L104" s="840"/>
      <c r="M104" s="196"/>
      <c r="N104" s="196"/>
      <c r="O104" s="196"/>
      <c r="P104" s="196"/>
      <c r="Q104" s="196"/>
      <c r="R104" s="196"/>
      <c r="S104" s="196"/>
      <c r="T104" s="196"/>
      <c r="U104" s="196"/>
      <c r="V104" s="196"/>
    </row>
    <row r="105" spans="1:24" s="172" customFormat="1" ht="19.5" customHeight="1">
      <c r="A105" s="1063" t="s">
        <v>75</v>
      </c>
      <c r="B105" s="1064"/>
      <c r="C105" s="519">
        <v>46654</v>
      </c>
      <c r="D105" s="170">
        <f>SUM(E105:F105)</f>
        <v>105140</v>
      </c>
      <c r="E105" s="520">
        <v>49407</v>
      </c>
      <c r="F105" s="520">
        <v>55733</v>
      </c>
      <c r="G105" s="170">
        <f>SUM(H105:I105)</f>
        <v>-601</v>
      </c>
      <c r="H105" s="521">
        <v>-979</v>
      </c>
      <c r="I105" s="521">
        <v>378</v>
      </c>
      <c r="J105" s="171">
        <v>-0.56836988490746254</v>
      </c>
      <c r="K105" s="520">
        <v>3975</v>
      </c>
      <c r="L105" s="840">
        <v>2.25</v>
      </c>
      <c r="M105" s="520">
        <v>105812</v>
      </c>
      <c r="N105" s="520">
        <v>105655</v>
      </c>
      <c r="O105" s="520">
        <v>105627</v>
      </c>
      <c r="P105" s="520">
        <v>105470</v>
      </c>
      <c r="Q105" s="520">
        <v>105367</v>
      </c>
      <c r="R105" s="520">
        <v>105286</v>
      </c>
      <c r="S105" s="520">
        <v>105240</v>
      </c>
      <c r="T105" s="520">
        <v>105212</v>
      </c>
      <c r="U105" s="520">
        <v>105127</v>
      </c>
      <c r="V105" s="170">
        <v>105140</v>
      </c>
      <c r="W105" s="177">
        <v>105200</v>
      </c>
      <c r="X105" s="170">
        <v>105157</v>
      </c>
    </row>
    <row r="106" spans="1:24" s="172" customFormat="1" ht="19.5" customHeight="1">
      <c r="A106" s="1063" t="s">
        <v>76</v>
      </c>
      <c r="B106" s="1064"/>
      <c r="C106" s="519">
        <v>59320</v>
      </c>
      <c r="D106" s="170">
        <f>SUM(E106:F106)</f>
        <v>114389</v>
      </c>
      <c r="E106" s="520">
        <v>56066</v>
      </c>
      <c r="F106" s="520">
        <v>58323</v>
      </c>
      <c r="G106" s="170">
        <f>SUM(H106:I106)</f>
        <v>-1041</v>
      </c>
      <c r="H106" s="521">
        <v>-1185</v>
      </c>
      <c r="I106" s="521">
        <v>144</v>
      </c>
      <c r="J106" s="171">
        <v>-0.90184527419215099</v>
      </c>
      <c r="K106" s="520">
        <v>9300</v>
      </c>
      <c r="L106" s="840">
        <v>1.93</v>
      </c>
      <c r="M106" s="520">
        <v>115242</v>
      </c>
      <c r="N106" s="520">
        <v>115061</v>
      </c>
      <c r="O106" s="520">
        <v>114917</v>
      </c>
      <c r="P106" s="520">
        <v>114802</v>
      </c>
      <c r="Q106" s="520">
        <v>114776</v>
      </c>
      <c r="R106" s="520">
        <v>114693</v>
      </c>
      <c r="S106" s="520">
        <v>114646</v>
      </c>
      <c r="T106" s="520">
        <v>114572</v>
      </c>
      <c r="U106" s="520">
        <v>114465</v>
      </c>
      <c r="V106" s="170">
        <v>114389</v>
      </c>
      <c r="W106" s="177">
        <v>114289</v>
      </c>
      <c r="X106" s="170">
        <v>114143</v>
      </c>
    </row>
    <row r="107" spans="1:24" s="172" customFormat="1" ht="19.5" customHeight="1">
      <c r="A107" s="1063" t="s">
        <v>77</v>
      </c>
      <c r="B107" s="1064"/>
      <c r="C107" s="519">
        <v>42235</v>
      </c>
      <c r="D107" s="170">
        <f>SUM(E107:F107)</f>
        <v>87091</v>
      </c>
      <c r="E107" s="520">
        <v>42713</v>
      </c>
      <c r="F107" s="520">
        <v>44378</v>
      </c>
      <c r="G107" s="170">
        <f>SUM(H107:I107)</f>
        <v>-33</v>
      </c>
      <c r="H107" s="521">
        <v>-375</v>
      </c>
      <c r="I107" s="521">
        <v>342</v>
      </c>
      <c r="J107" s="171">
        <v>-3.7877048804003485E-2</v>
      </c>
      <c r="K107" s="520">
        <v>5857</v>
      </c>
      <c r="L107" s="840">
        <v>2.06</v>
      </c>
      <c r="M107" s="520">
        <v>86985</v>
      </c>
      <c r="N107" s="520">
        <v>86943</v>
      </c>
      <c r="O107" s="520">
        <v>86866</v>
      </c>
      <c r="P107" s="520">
        <v>86941</v>
      </c>
      <c r="Q107" s="520">
        <v>87004</v>
      </c>
      <c r="R107" s="520">
        <v>87088</v>
      </c>
      <c r="S107" s="520">
        <v>87081</v>
      </c>
      <c r="T107" s="520">
        <v>87106</v>
      </c>
      <c r="U107" s="520">
        <v>87019</v>
      </c>
      <c r="V107" s="170">
        <v>87091</v>
      </c>
      <c r="W107" s="177">
        <v>87085</v>
      </c>
      <c r="X107" s="170">
        <v>87083</v>
      </c>
    </row>
    <row r="108" spans="1:24" s="172" customFormat="1" ht="19.5" customHeight="1">
      <c r="A108" s="1063" t="s">
        <v>78</v>
      </c>
      <c r="B108" s="1064"/>
      <c r="C108" s="519">
        <v>23900</v>
      </c>
      <c r="D108" s="170">
        <f>SUM(E108:F108)</f>
        <v>53688</v>
      </c>
      <c r="E108" s="520">
        <v>25288</v>
      </c>
      <c r="F108" s="520">
        <v>28400</v>
      </c>
      <c r="G108" s="170">
        <f>SUM(H108:I108)</f>
        <v>-352</v>
      </c>
      <c r="H108" s="521">
        <v>-364</v>
      </c>
      <c r="I108" s="521">
        <v>12</v>
      </c>
      <c r="J108" s="171">
        <v>-0.6513693560325684</v>
      </c>
      <c r="K108" s="520">
        <v>4751</v>
      </c>
      <c r="L108" s="840">
        <v>2.25</v>
      </c>
      <c r="M108" s="520">
        <v>53987</v>
      </c>
      <c r="N108" s="520">
        <v>53954</v>
      </c>
      <c r="O108" s="520">
        <v>53925</v>
      </c>
      <c r="P108" s="520">
        <v>53860</v>
      </c>
      <c r="Q108" s="520">
        <v>53848</v>
      </c>
      <c r="R108" s="520">
        <v>53804</v>
      </c>
      <c r="S108" s="520">
        <v>53794</v>
      </c>
      <c r="T108" s="520">
        <v>53823</v>
      </c>
      <c r="U108" s="520">
        <v>53711</v>
      </c>
      <c r="V108" s="170">
        <v>53688</v>
      </c>
      <c r="W108" s="177">
        <v>53697</v>
      </c>
      <c r="X108" s="170">
        <v>53656</v>
      </c>
    </row>
    <row r="109" spans="1:24" s="172" customFormat="1" ht="19.5" customHeight="1">
      <c r="A109" s="1063" t="s">
        <v>79</v>
      </c>
      <c r="B109" s="1064"/>
      <c r="C109" s="519">
        <v>28778</v>
      </c>
      <c r="D109" s="170">
        <f>SUM(E109:F109)</f>
        <v>61524</v>
      </c>
      <c r="E109" s="520">
        <v>28858</v>
      </c>
      <c r="F109" s="520">
        <v>32666</v>
      </c>
      <c r="G109" s="170">
        <f>SUM(H109:I109)</f>
        <v>-271</v>
      </c>
      <c r="H109" s="521">
        <v>-439</v>
      </c>
      <c r="I109" s="521">
        <v>168</v>
      </c>
      <c r="J109" s="171">
        <v>-0.43854680799417423</v>
      </c>
      <c r="K109" s="520">
        <v>6921</v>
      </c>
      <c r="L109" s="840">
        <v>2.14</v>
      </c>
      <c r="M109" s="520">
        <v>61770</v>
      </c>
      <c r="N109" s="520">
        <v>61687</v>
      </c>
      <c r="O109" s="520">
        <v>61629</v>
      </c>
      <c r="P109" s="520">
        <v>61474</v>
      </c>
      <c r="Q109" s="520">
        <v>61541</v>
      </c>
      <c r="R109" s="520">
        <v>61543</v>
      </c>
      <c r="S109" s="520">
        <v>61529</v>
      </c>
      <c r="T109" s="520">
        <v>61526</v>
      </c>
      <c r="U109" s="520">
        <v>61540</v>
      </c>
      <c r="V109" s="170">
        <v>61524</v>
      </c>
      <c r="W109" s="177">
        <v>61497</v>
      </c>
      <c r="X109" s="170">
        <v>61470</v>
      </c>
    </row>
    <row r="110" spans="1:24" s="172" customFormat="1" ht="17.399999999999999" customHeight="1">
      <c r="A110" s="835"/>
      <c r="B110" s="836"/>
      <c r="C110" s="519"/>
      <c r="D110" s="170"/>
      <c r="E110" s="520"/>
      <c r="F110" s="520"/>
      <c r="G110" s="170"/>
      <c r="H110" s="521"/>
      <c r="I110" s="521"/>
      <c r="J110" s="171"/>
      <c r="K110" s="520"/>
      <c r="L110" s="840"/>
      <c r="M110" s="520"/>
      <c r="N110" s="520"/>
      <c r="O110" s="520"/>
      <c r="P110" s="520"/>
      <c r="Q110" s="520"/>
      <c r="R110" s="520"/>
      <c r="S110" s="520"/>
      <c r="T110" s="520"/>
      <c r="U110" s="520"/>
      <c r="V110" s="170"/>
      <c r="W110" s="177"/>
      <c r="X110" s="170"/>
    </row>
    <row r="111" spans="1:24" s="172" customFormat="1" ht="17.399999999999999" customHeight="1">
      <c r="A111" s="1063"/>
      <c r="B111" s="1064"/>
      <c r="C111" s="523"/>
      <c r="D111" s="196"/>
      <c r="E111" s="196"/>
      <c r="F111" s="196"/>
      <c r="G111" s="196"/>
      <c r="H111" s="170"/>
      <c r="I111" s="170"/>
      <c r="J111" s="196"/>
      <c r="K111" s="196"/>
      <c r="L111" s="840"/>
      <c r="M111" s="196"/>
      <c r="N111" s="196"/>
      <c r="O111" s="196"/>
      <c r="P111" s="196"/>
      <c r="Q111" s="196"/>
      <c r="R111" s="196"/>
      <c r="S111" s="196"/>
      <c r="T111" s="196"/>
      <c r="U111" s="196"/>
      <c r="V111" s="196"/>
    </row>
    <row r="112" spans="1:24" s="172" customFormat="1" ht="19.5" customHeight="1">
      <c r="A112" s="1063" t="s">
        <v>80</v>
      </c>
      <c r="B112" s="1064"/>
      <c r="C112" s="519">
        <v>244701</v>
      </c>
      <c r="D112" s="170">
        <f t="shared" ref="D112:D117" si="25">SUM(E112:F112)</f>
        <v>485549</v>
      </c>
      <c r="E112" s="520">
        <v>235715</v>
      </c>
      <c r="F112" s="520">
        <v>249834</v>
      </c>
      <c r="G112" s="170">
        <f t="shared" ref="G112:G117" si="26">SUM(H112:I112)</f>
        <v>192</v>
      </c>
      <c r="H112" s="521">
        <v>-3922</v>
      </c>
      <c r="I112" s="521">
        <v>4114</v>
      </c>
      <c r="J112" s="171">
        <v>3.9558510539664617E-2</v>
      </c>
      <c r="K112" s="520">
        <v>7859</v>
      </c>
      <c r="L112" s="840">
        <v>1.98</v>
      </c>
      <c r="M112" s="520">
        <v>484870</v>
      </c>
      <c r="N112" s="520">
        <v>484537</v>
      </c>
      <c r="O112" s="520">
        <v>484380</v>
      </c>
      <c r="P112" s="520">
        <v>484651</v>
      </c>
      <c r="Q112" s="520">
        <v>485383</v>
      </c>
      <c r="R112" s="520">
        <v>485397</v>
      </c>
      <c r="S112" s="520">
        <v>485477</v>
      </c>
      <c r="T112" s="520">
        <v>485510</v>
      </c>
      <c r="U112" s="520">
        <v>485220</v>
      </c>
      <c r="V112" s="170">
        <v>485549</v>
      </c>
      <c r="W112" s="177">
        <v>485815</v>
      </c>
      <c r="X112" s="170">
        <v>485765</v>
      </c>
    </row>
    <row r="113" spans="1:24" s="172" customFormat="1" ht="19.5" customHeight="1">
      <c r="A113" s="1063" t="s">
        <v>81</v>
      </c>
      <c r="B113" s="1064"/>
      <c r="C113" s="519">
        <v>23528</v>
      </c>
      <c r="D113" s="170">
        <f t="shared" si="25"/>
        <v>56505</v>
      </c>
      <c r="E113" s="520">
        <v>26857</v>
      </c>
      <c r="F113" s="520">
        <v>29648</v>
      </c>
      <c r="G113" s="170">
        <f t="shared" si="26"/>
        <v>-685</v>
      </c>
      <c r="H113" s="521">
        <v>-519</v>
      </c>
      <c r="I113" s="521">
        <v>-166</v>
      </c>
      <c r="J113" s="171">
        <v>-1.1977618464766568</v>
      </c>
      <c r="K113" s="520">
        <v>1154</v>
      </c>
      <c r="L113" s="840">
        <v>2.4</v>
      </c>
      <c r="M113" s="520">
        <v>57081</v>
      </c>
      <c r="N113" s="520">
        <v>57069</v>
      </c>
      <c r="O113" s="520">
        <v>56973</v>
      </c>
      <c r="P113" s="520">
        <v>56844</v>
      </c>
      <c r="Q113" s="520">
        <v>56748</v>
      </c>
      <c r="R113" s="520">
        <v>56642</v>
      </c>
      <c r="S113" s="520">
        <v>56647</v>
      </c>
      <c r="T113" s="520">
        <v>56575</v>
      </c>
      <c r="U113" s="520">
        <v>56577</v>
      </c>
      <c r="V113" s="170">
        <v>56505</v>
      </c>
      <c r="W113" s="177">
        <v>56437</v>
      </c>
      <c r="X113" s="170">
        <v>56393</v>
      </c>
    </row>
    <row r="114" spans="1:24" s="172" customFormat="1" ht="17.25" customHeight="1">
      <c r="A114" s="1063" t="s">
        <v>82</v>
      </c>
      <c r="B114" s="1064"/>
      <c r="C114" s="519">
        <v>23027</v>
      </c>
      <c r="D114" s="170">
        <f t="shared" si="25"/>
        <v>53338</v>
      </c>
      <c r="E114" s="520">
        <v>25707</v>
      </c>
      <c r="F114" s="520">
        <v>27631</v>
      </c>
      <c r="G114" s="170">
        <f t="shared" si="26"/>
        <v>-113</v>
      </c>
      <c r="H114" s="521">
        <v>-312</v>
      </c>
      <c r="I114" s="521">
        <v>199</v>
      </c>
      <c r="J114" s="171">
        <v>-0.21140857982077044</v>
      </c>
      <c r="K114" s="520">
        <v>2854</v>
      </c>
      <c r="L114" s="840">
        <v>2.3199999999999998</v>
      </c>
      <c r="M114" s="520">
        <v>53400</v>
      </c>
      <c r="N114" s="520">
        <v>53374</v>
      </c>
      <c r="O114" s="520">
        <v>53367</v>
      </c>
      <c r="P114" s="520">
        <v>53326</v>
      </c>
      <c r="Q114" s="520">
        <v>53287</v>
      </c>
      <c r="R114" s="520">
        <v>53304</v>
      </c>
      <c r="S114" s="520">
        <v>53347</v>
      </c>
      <c r="T114" s="520">
        <v>53334</v>
      </c>
      <c r="U114" s="520">
        <v>53340</v>
      </c>
      <c r="V114" s="170">
        <v>53338</v>
      </c>
      <c r="W114" s="177">
        <v>53344</v>
      </c>
      <c r="X114" s="170">
        <v>53303</v>
      </c>
    </row>
    <row r="115" spans="1:24" s="172" customFormat="1" ht="19.5" customHeight="1">
      <c r="A115" s="1063" t="s">
        <v>83</v>
      </c>
      <c r="B115" s="1064"/>
      <c r="C115" s="519">
        <v>31338</v>
      </c>
      <c r="D115" s="170">
        <f t="shared" si="25"/>
        <v>74672</v>
      </c>
      <c r="E115" s="520">
        <v>35331</v>
      </c>
      <c r="F115" s="520">
        <v>39341</v>
      </c>
      <c r="G115" s="170">
        <f t="shared" si="26"/>
        <v>55</v>
      </c>
      <c r="H115" s="521">
        <v>-432</v>
      </c>
      <c r="I115" s="521">
        <v>487</v>
      </c>
      <c r="J115" s="171">
        <v>7.3709744428213417E-2</v>
      </c>
      <c r="K115" s="520">
        <v>2923</v>
      </c>
      <c r="L115" s="840">
        <v>2.38</v>
      </c>
      <c r="M115" s="520">
        <v>74552</v>
      </c>
      <c r="N115" s="520">
        <v>74497</v>
      </c>
      <c r="O115" s="520">
        <v>74430</v>
      </c>
      <c r="P115" s="520">
        <v>74600</v>
      </c>
      <c r="Q115" s="520">
        <v>74691</v>
      </c>
      <c r="R115" s="520">
        <v>74686</v>
      </c>
      <c r="S115" s="520">
        <v>74684</v>
      </c>
      <c r="T115" s="520">
        <v>74702</v>
      </c>
      <c r="U115" s="520">
        <v>74698</v>
      </c>
      <c r="V115" s="170">
        <v>74672</v>
      </c>
      <c r="W115" s="177">
        <v>74657</v>
      </c>
      <c r="X115" s="170">
        <v>74673</v>
      </c>
    </row>
    <row r="116" spans="1:24" s="172" customFormat="1" ht="19.5" customHeight="1">
      <c r="A116" s="1063" t="s">
        <v>84</v>
      </c>
      <c r="B116" s="1064"/>
      <c r="C116" s="519">
        <v>24723</v>
      </c>
      <c r="D116" s="170">
        <f t="shared" si="25"/>
        <v>57155</v>
      </c>
      <c r="E116" s="520">
        <v>26575</v>
      </c>
      <c r="F116" s="520">
        <v>30580</v>
      </c>
      <c r="G116" s="170">
        <f t="shared" si="26"/>
        <v>-306</v>
      </c>
      <c r="H116" s="521">
        <v>-358</v>
      </c>
      <c r="I116" s="521">
        <v>52</v>
      </c>
      <c r="J116" s="171">
        <v>-0.53253511077078364</v>
      </c>
      <c r="K116" s="520">
        <v>4795</v>
      </c>
      <c r="L116" s="840">
        <v>2.31</v>
      </c>
      <c r="M116" s="520">
        <v>57447</v>
      </c>
      <c r="N116" s="520">
        <v>57427</v>
      </c>
      <c r="O116" s="520">
        <v>57341</v>
      </c>
      <c r="P116" s="520">
        <v>57252</v>
      </c>
      <c r="Q116" s="520">
        <v>57221</v>
      </c>
      <c r="R116" s="520">
        <v>57195</v>
      </c>
      <c r="S116" s="520">
        <v>57187</v>
      </c>
      <c r="T116" s="520">
        <v>57210</v>
      </c>
      <c r="U116" s="520">
        <v>57175</v>
      </c>
      <c r="V116" s="170">
        <v>57155</v>
      </c>
      <c r="W116" s="177">
        <v>57129</v>
      </c>
      <c r="X116" s="170">
        <v>57054</v>
      </c>
    </row>
    <row r="117" spans="1:24" s="172" customFormat="1" ht="19.5" customHeight="1">
      <c r="A117" s="1063" t="s">
        <v>85</v>
      </c>
      <c r="B117" s="1064"/>
      <c r="C117" s="519">
        <v>20780</v>
      </c>
      <c r="D117" s="170">
        <f t="shared" si="25"/>
        <v>47528</v>
      </c>
      <c r="E117" s="520">
        <v>22416</v>
      </c>
      <c r="F117" s="520">
        <v>25112</v>
      </c>
      <c r="G117" s="170">
        <f t="shared" si="26"/>
        <v>-634</v>
      </c>
      <c r="H117" s="521">
        <v>-512</v>
      </c>
      <c r="I117" s="521">
        <v>-122</v>
      </c>
      <c r="J117" s="171">
        <v>-1.3163905153440472</v>
      </c>
      <c r="K117" s="520">
        <v>1315</v>
      </c>
      <c r="L117" s="840">
        <v>2.29</v>
      </c>
      <c r="M117" s="520">
        <v>48039</v>
      </c>
      <c r="N117" s="520">
        <v>48001</v>
      </c>
      <c r="O117" s="520">
        <v>47934</v>
      </c>
      <c r="P117" s="520">
        <v>47830</v>
      </c>
      <c r="Q117" s="520">
        <v>47787</v>
      </c>
      <c r="R117" s="520">
        <v>47726</v>
      </c>
      <c r="S117" s="520">
        <v>47652</v>
      </c>
      <c r="T117" s="520">
        <v>47598</v>
      </c>
      <c r="U117" s="520">
        <v>47572</v>
      </c>
      <c r="V117" s="170">
        <v>47528</v>
      </c>
      <c r="W117" s="177">
        <v>47514</v>
      </c>
      <c r="X117" s="170">
        <v>47446</v>
      </c>
    </row>
    <row r="118" spans="1:24" s="172" customFormat="1" ht="17.399999999999999" customHeight="1">
      <c r="A118" s="835"/>
      <c r="B118" s="836"/>
      <c r="C118" s="519"/>
      <c r="D118" s="170"/>
      <c r="E118" s="520"/>
      <c r="F118" s="520"/>
      <c r="G118" s="170"/>
      <c r="H118" s="521"/>
      <c r="I118" s="521"/>
      <c r="J118" s="171"/>
      <c r="K118" s="520"/>
      <c r="L118" s="840"/>
      <c r="M118" s="520"/>
      <c r="N118" s="520"/>
      <c r="O118" s="520"/>
      <c r="P118" s="520"/>
      <c r="Q118" s="520"/>
      <c r="R118" s="520"/>
      <c r="S118" s="520"/>
      <c r="T118" s="520"/>
      <c r="U118" s="520"/>
      <c r="V118" s="170"/>
      <c r="W118" s="177"/>
      <c r="X118" s="170"/>
    </row>
    <row r="119" spans="1:24" s="172" customFormat="1" ht="17.399999999999999" customHeight="1">
      <c r="A119" s="1063"/>
      <c r="B119" s="1064"/>
      <c r="C119" s="523"/>
      <c r="D119" s="196"/>
      <c r="E119" s="196"/>
      <c r="F119" s="196"/>
      <c r="G119" s="196"/>
      <c r="H119" s="170"/>
      <c r="I119" s="170"/>
      <c r="J119" s="196"/>
      <c r="K119" s="196"/>
      <c r="L119" s="840"/>
      <c r="M119" s="196"/>
      <c r="N119" s="196"/>
      <c r="O119" s="196"/>
      <c r="P119" s="196"/>
      <c r="Q119" s="196"/>
      <c r="R119" s="196"/>
      <c r="S119" s="196"/>
      <c r="T119" s="196"/>
      <c r="U119" s="196"/>
      <c r="V119" s="196"/>
    </row>
    <row r="120" spans="1:24" s="172" customFormat="1" ht="17.25" customHeight="1">
      <c r="A120" s="1063" t="s">
        <v>86</v>
      </c>
      <c r="B120" s="1064"/>
      <c r="C120" s="519">
        <v>13644</v>
      </c>
      <c r="D120" s="170">
        <f>SUM(E120:F120)</f>
        <v>31984</v>
      </c>
      <c r="E120" s="520">
        <v>15010</v>
      </c>
      <c r="F120" s="520">
        <v>16974</v>
      </c>
      <c r="G120" s="170">
        <f>SUM(H120:I120)</f>
        <v>1116</v>
      </c>
      <c r="H120" s="521">
        <v>-77</v>
      </c>
      <c r="I120" s="521">
        <v>1193</v>
      </c>
      <c r="J120" s="171">
        <v>3.6153945833873271</v>
      </c>
      <c r="K120" s="520">
        <v>1903</v>
      </c>
      <c r="L120" s="840">
        <v>2.34</v>
      </c>
      <c r="M120" s="520">
        <v>31315</v>
      </c>
      <c r="N120" s="520">
        <v>31317</v>
      </c>
      <c r="O120" s="520">
        <v>31360</v>
      </c>
      <c r="P120" s="520">
        <v>31365</v>
      </c>
      <c r="Q120" s="520">
        <v>31397</v>
      </c>
      <c r="R120" s="520">
        <v>31423</v>
      </c>
      <c r="S120" s="520">
        <v>31446</v>
      </c>
      <c r="T120" s="520">
        <v>31673</v>
      </c>
      <c r="U120" s="520">
        <v>31842</v>
      </c>
      <c r="V120" s="170">
        <v>31984</v>
      </c>
      <c r="W120" s="177">
        <v>32140</v>
      </c>
      <c r="X120" s="170">
        <v>32208</v>
      </c>
    </row>
    <row r="121" spans="1:24" s="172" customFormat="1" ht="19.5" customHeight="1">
      <c r="A121" s="1063" t="s">
        <v>87</v>
      </c>
      <c r="B121" s="1064"/>
      <c r="C121" s="519">
        <v>7515</v>
      </c>
      <c r="D121" s="170">
        <f>SUM(E121:F121)</f>
        <v>16702</v>
      </c>
      <c r="E121" s="520">
        <v>7896</v>
      </c>
      <c r="F121" s="520">
        <v>8806</v>
      </c>
      <c r="G121" s="170">
        <f>SUM(H121:I121)</f>
        <v>-322</v>
      </c>
      <c r="H121" s="521">
        <v>-239</v>
      </c>
      <c r="I121" s="521">
        <v>-83</v>
      </c>
      <c r="J121" s="171">
        <v>-1.8914473684210527</v>
      </c>
      <c r="K121" s="520">
        <v>486</v>
      </c>
      <c r="L121" s="840">
        <v>2.2200000000000002</v>
      </c>
      <c r="M121" s="520">
        <v>16951</v>
      </c>
      <c r="N121" s="520">
        <v>16915</v>
      </c>
      <c r="O121" s="520">
        <v>16876</v>
      </c>
      <c r="P121" s="520">
        <v>16831</v>
      </c>
      <c r="Q121" s="520">
        <v>16775</v>
      </c>
      <c r="R121" s="520">
        <v>16752</v>
      </c>
      <c r="S121" s="520">
        <v>16735</v>
      </c>
      <c r="T121" s="520">
        <v>16731</v>
      </c>
      <c r="U121" s="520">
        <v>16706</v>
      </c>
      <c r="V121" s="170">
        <v>16702</v>
      </c>
      <c r="W121" s="177">
        <v>16679</v>
      </c>
      <c r="X121" s="170">
        <v>16647</v>
      </c>
    </row>
    <row r="122" spans="1:24" s="172" customFormat="1" ht="19.5" customHeight="1">
      <c r="A122" s="1063" t="s">
        <v>88</v>
      </c>
      <c r="B122" s="1064"/>
      <c r="C122" s="519">
        <v>3573</v>
      </c>
      <c r="D122" s="170">
        <f>SUM(E122:F122)</f>
        <v>8147</v>
      </c>
      <c r="E122" s="520">
        <v>3910</v>
      </c>
      <c r="F122" s="520">
        <v>4237</v>
      </c>
      <c r="G122" s="170">
        <f>SUM(H122:I122)</f>
        <v>-177</v>
      </c>
      <c r="H122" s="521">
        <v>-122</v>
      </c>
      <c r="I122" s="521">
        <v>-55</v>
      </c>
      <c r="J122" s="171">
        <v>-2.126381547333013</v>
      </c>
      <c r="K122" s="520">
        <v>83</v>
      </c>
      <c r="L122" s="840">
        <v>2.2799999999999998</v>
      </c>
      <c r="M122" s="520">
        <v>8287</v>
      </c>
      <c r="N122" s="520">
        <v>8257</v>
      </c>
      <c r="O122" s="520">
        <v>8239</v>
      </c>
      <c r="P122" s="520">
        <v>8226</v>
      </c>
      <c r="Q122" s="520">
        <v>8205</v>
      </c>
      <c r="R122" s="520">
        <v>8191</v>
      </c>
      <c r="S122" s="520">
        <v>8186</v>
      </c>
      <c r="T122" s="520">
        <v>8172</v>
      </c>
      <c r="U122" s="520">
        <v>8162</v>
      </c>
      <c r="V122" s="170">
        <v>8147</v>
      </c>
      <c r="W122" s="177">
        <v>8127</v>
      </c>
      <c r="X122" s="170">
        <v>8110</v>
      </c>
    </row>
    <row r="123" spans="1:24" s="172" customFormat="1" ht="19.5" customHeight="1">
      <c r="A123" s="1063" t="s">
        <v>89</v>
      </c>
      <c r="B123" s="1064"/>
      <c r="C123" s="519">
        <v>6843</v>
      </c>
      <c r="D123" s="170">
        <f>SUM(E123:F123)</f>
        <v>15715</v>
      </c>
      <c r="E123" s="520">
        <v>7546</v>
      </c>
      <c r="F123" s="520">
        <v>8169</v>
      </c>
      <c r="G123" s="170">
        <f>SUM(H123:I123)</f>
        <v>-286</v>
      </c>
      <c r="H123" s="521">
        <v>-141</v>
      </c>
      <c r="I123" s="521">
        <v>-145</v>
      </c>
      <c r="J123" s="171">
        <v>-1.7873882882319856</v>
      </c>
      <c r="K123" s="520">
        <v>3958</v>
      </c>
      <c r="L123" s="840">
        <v>2.2999999999999998</v>
      </c>
      <c r="M123" s="520">
        <v>15939</v>
      </c>
      <c r="N123" s="520">
        <v>15944</v>
      </c>
      <c r="O123" s="520">
        <v>15940</v>
      </c>
      <c r="P123" s="520">
        <v>15871</v>
      </c>
      <c r="Q123" s="520">
        <v>15840</v>
      </c>
      <c r="R123" s="520">
        <v>15796</v>
      </c>
      <c r="S123" s="520">
        <v>15753</v>
      </c>
      <c r="T123" s="520">
        <v>15733</v>
      </c>
      <c r="U123" s="520">
        <v>15740</v>
      </c>
      <c r="V123" s="170">
        <v>15715</v>
      </c>
      <c r="W123" s="177">
        <v>15697</v>
      </c>
      <c r="X123" s="170">
        <v>15697</v>
      </c>
    </row>
    <row r="124" spans="1:24" s="172" customFormat="1" ht="19.5" customHeight="1">
      <c r="A124" s="1063" t="s">
        <v>90</v>
      </c>
      <c r="B124" s="1064"/>
      <c r="C124" s="519">
        <v>17965</v>
      </c>
      <c r="D124" s="170">
        <f>SUM(E124:F124)</f>
        <v>42557</v>
      </c>
      <c r="E124" s="520">
        <v>20535</v>
      </c>
      <c r="F124" s="520">
        <v>22022</v>
      </c>
      <c r="G124" s="170">
        <f>SUM(H124:I124)</f>
        <v>-390</v>
      </c>
      <c r="H124" s="521">
        <v>-203</v>
      </c>
      <c r="I124" s="521">
        <v>-187</v>
      </c>
      <c r="J124" s="171">
        <v>-0.9080960253335506</v>
      </c>
      <c r="K124" s="520">
        <v>2469</v>
      </c>
      <c r="L124" s="840">
        <v>2.37</v>
      </c>
      <c r="M124" s="520">
        <v>42882</v>
      </c>
      <c r="N124" s="520">
        <v>42836</v>
      </c>
      <c r="O124" s="520">
        <v>42797</v>
      </c>
      <c r="P124" s="520">
        <v>42727</v>
      </c>
      <c r="Q124" s="520">
        <v>42719</v>
      </c>
      <c r="R124" s="520">
        <v>42690</v>
      </c>
      <c r="S124" s="520">
        <v>42697</v>
      </c>
      <c r="T124" s="520">
        <v>42639</v>
      </c>
      <c r="U124" s="520">
        <v>42582</v>
      </c>
      <c r="V124" s="170">
        <v>42557</v>
      </c>
      <c r="W124" s="177">
        <v>42523</v>
      </c>
      <c r="X124" s="170">
        <v>42486</v>
      </c>
    </row>
    <row r="125" spans="1:24" s="172" customFormat="1" ht="18" customHeight="1">
      <c r="A125" s="743"/>
      <c r="B125" s="744"/>
      <c r="C125" s="519"/>
      <c r="D125" s="170"/>
      <c r="E125" s="520"/>
      <c r="F125" s="520"/>
      <c r="G125" s="170"/>
      <c r="H125" s="521"/>
      <c r="I125" s="521"/>
      <c r="J125" s="171"/>
      <c r="K125" s="520"/>
      <c r="L125" s="840"/>
      <c r="M125" s="520"/>
      <c r="N125" s="520"/>
      <c r="O125" s="520"/>
      <c r="P125" s="520"/>
      <c r="Q125" s="520"/>
      <c r="R125" s="520"/>
      <c r="S125" s="520"/>
      <c r="T125" s="520"/>
      <c r="U125" s="520"/>
      <c r="V125" s="170"/>
      <c r="W125" s="177"/>
      <c r="X125" s="170"/>
    </row>
    <row r="126" spans="1:24" ht="18" customHeight="1">
      <c r="A126" s="1063"/>
      <c r="B126" s="1064"/>
      <c r="C126" s="181"/>
      <c r="D126" s="170"/>
      <c r="E126" s="170"/>
      <c r="F126" s="170"/>
      <c r="G126" s="170"/>
      <c r="H126" s="170"/>
      <c r="I126" s="170"/>
      <c r="J126" s="171"/>
      <c r="K126" s="170"/>
      <c r="L126" s="840"/>
      <c r="M126" s="524"/>
      <c r="N126" s="524"/>
      <c r="O126" s="524"/>
      <c r="P126" s="524"/>
      <c r="Q126" s="524"/>
      <c r="R126" s="524"/>
      <c r="S126" s="524"/>
      <c r="T126" s="524"/>
      <c r="U126" s="524"/>
      <c r="V126" s="170"/>
      <c r="W126" s="170"/>
      <c r="X126" s="178"/>
    </row>
    <row r="127" spans="1:24" ht="18.600000000000001" customHeight="1">
      <c r="A127" s="1063" t="s">
        <v>92</v>
      </c>
      <c r="B127" s="1064"/>
      <c r="C127" s="519">
        <v>3739</v>
      </c>
      <c r="D127" s="170">
        <f>SUM(E127:F127)</f>
        <v>8072</v>
      </c>
      <c r="E127" s="520">
        <v>3988</v>
      </c>
      <c r="F127" s="520">
        <v>4084</v>
      </c>
      <c r="G127" s="170">
        <f>SUM(H127:I127)</f>
        <v>-132</v>
      </c>
      <c r="H127" s="521">
        <v>-33</v>
      </c>
      <c r="I127" s="521">
        <v>-99</v>
      </c>
      <c r="J127" s="171">
        <v>-1.6089712335446125</v>
      </c>
      <c r="K127" s="520">
        <v>1436</v>
      </c>
      <c r="L127" s="840">
        <v>2.16</v>
      </c>
      <c r="M127" s="520">
        <v>8309</v>
      </c>
      <c r="N127" s="520">
        <v>7965</v>
      </c>
      <c r="O127" s="520">
        <v>8046</v>
      </c>
      <c r="P127" s="520">
        <v>8024</v>
      </c>
      <c r="Q127" s="520">
        <v>8346</v>
      </c>
      <c r="R127" s="520">
        <v>8301</v>
      </c>
      <c r="S127" s="520">
        <v>8304</v>
      </c>
      <c r="T127" s="520">
        <v>8157</v>
      </c>
      <c r="U127" s="520">
        <v>8242</v>
      </c>
      <c r="V127" s="170">
        <v>8072</v>
      </c>
      <c r="W127" s="177">
        <v>8211</v>
      </c>
      <c r="X127" s="170">
        <v>8217</v>
      </c>
    </row>
    <row r="128" spans="1:24" ht="18.600000000000001" customHeight="1">
      <c r="A128" s="1063" t="s">
        <v>110</v>
      </c>
      <c r="B128" s="1064"/>
      <c r="C128" s="519">
        <v>6171</v>
      </c>
      <c r="D128" s="170">
        <f>SUM(E128:F128)</f>
        <v>13568</v>
      </c>
      <c r="E128" s="520">
        <v>6221</v>
      </c>
      <c r="F128" s="520">
        <v>7347</v>
      </c>
      <c r="G128" s="170">
        <f>SUM(H128:I128)</f>
        <v>-210</v>
      </c>
      <c r="H128" s="521">
        <v>-215</v>
      </c>
      <c r="I128" s="521">
        <v>5</v>
      </c>
      <c r="J128" s="171">
        <v>-1.5241689650166934</v>
      </c>
      <c r="K128" s="520">
        <v>276</v>
      </c>
      <c r="L128" s="840">
        <v>2.2000000000000002</v>
      </c>
      <c r="M128" s="520">
        <v>13751</v>
      </c>
      <c r="N128" s="520">
        <v>13796</v>
      </c>
      <c r="O128" s="520">
        <v>13676</v>
      </c>
      <c r="P128" s="520">
        <v>13637</v>
      </c>
      <c r="Q128" s="520">
        <v>13600</v>
      </c>
      <c r="R128" s="520">
        <v>13630</v>
      </c>
      <c r="S128" s="520">
        <v>13595</v>
      </c>
      <c r="T128" s="520">
        <v>13562</v>
      </c>
      <c r="U128" s="520">
        <v>13560</v>
      </c>
      <c r="V128" s="170">
        <v>13568</v>
      </c>
      <c r="W128" s="177">
        <v>13562</v>
      </c>
      <c r="X128" s="170">
        <v>13529</v>
      </c>
    </row>
    <row r="129" spans="1:24" ht="18.600000000000001" customHeight="1">
      <c r="A129" s="1063" t="s">
        <v>94</v>
      </c>
      <c r="B129" s="1064"/>
      <c r="C129" s="519">
        <v>5140</v>
      </c>
      <c r="D129" s="170">
        <f>SUM(E129:F129)</f>
        <v>12308</v>
      </c>
      <c r="E129" s="520">
        <v>6000</v>
      </c>
      <c r="F129" s="520">
        <v>6308</v>
      </c>
      <c r="G129" s="170">
        <f>SUM(H129:I129)</f>
        <v>-122</v>
      </c>
      <c r="H129" s="521">
        <v>-105</v>
      </c>
      <c r="I129" s="521">
        <v>-17</v>
      </c>
      <c r="J129" s="171">
        <v>-0.9814963797264683</v>
      </c>
      <c r="K129" s="520">
        <v>869</v>
      </c>
      <c r="L129" s="840">
        <v>2.39</v>
      </c>
      <c r="M129" s="520">
        <v>12406</v>
      </c>
      <c r="N129" s="520">
        <v>12394</v>
      </c>
      <c r="O129" s="520">
        <v>12386</v>
      </c>
      <c r="P129" s="520">
        <v>12365</v>
      </c>
      <c r="Q129" s="520">
        <v>12352</v>
      </c>
      <c r="R129" s="520">
        <v>12346</v>
      </c>
      <c r="S129" s="520">
        <v>12345</v>
      </c>
      <c r="T129" s="520">
        <v>12332</v>
      </c>
      <c r="U129" s="520">
        <v>12318</v>
      </c>
      <c r="V129" s="170">
        <v>12308</v>
      </c>
      <c r="W129" s="177">
        <v>12306</v>
      </c>
      <c r="X129" s="170">
        <v>12308</v>
      </c>
    </row>
    <row r="130" spans="1:24" ht="18.600000000000001" customHeight="1">
      <c r="A130" s="1063" t="s">
        <v>117</v>
      </c>
      <c r="B130" s="1064"/>
      <c r="C130" s="519">
        <v>6409</v>
      </c>
      <c r="D130" s="170">
        <f>SUM(E130:F130)</f>
        <v>14642</v>
      </c>
      <c r="E130" s="520">
        <v>7123</v>
      </c>
      <c r="F130" s="520">
        <v>7519</v>
      </c>
      <c r="G130" s="170">
        <f>SUM(H130:I130)</f>
        <v>-222</v>
      </c>
      <c r="H130" s="521">
        <v>-159</v>
      </c>
      <c r="I130" s="521">
        <v>-63</v>
      </c>
      <c r="J130" s="171">
        <v>-1.4935414424111948</v>
      </c>
      <c r="K130" s="520">
        <v>580</v>
      </c>
      <c r="L130" s="840">
        <v>2.2799999999999998</v>
      </c>
      <c r="M130" s="520">
        <v>14838</v>
      </c>
      <c r="N130" s="520">
        <v>14826</v>
      </c>
      <c r="O130" s="520">
        <v>14818</v>
      </c>
      <c r="P130" s="520">
        <v>14757</v>
      </c>
      <c r="Q130" s="520">
        <v>14764</v>
      </c>
      <c r="R130" s="520">
        <v>14747</v>
      </c>
      <c r="S130" s="520">
        <v>14721</v>
      </c>
      <c r="T130" s="520">
        <v>14696</v>
      </c>
      <c r="U130" s="520">
        <v>14673</v>
      </c>
      <c r="V130" s="170">
        <v>14642</v>
      </c>
      <c r="W130" s="177">
        <v>14609</v>
      </c>
      <c r="X130" s="170">
        <v>14599</v>
      </c>
    </row>
    <row r="131" spans="1:24" s="172" customFormat="1" ht="18.600000000000001" customHeight="1">
      <c r="A131" s="1063" t="s">
        <v>96</v>
      </c>
      <c r="B131" s="1064"/>
      <c r="C131" s="519">
        <v>1857</v>
      </c>
      <c r="D131" s="170">
        <f>SUM(E131:F131)</f>
        <v>4368</v>
      </c>
      <c r="E131" s="520">
        <v>2034</v>
      </c>
      <c r="F131" s="520">
        <v>2334</v>
      </c>
      <c r="G131" s="170">
        <f>SUM(H131:I131)</f>
        <v>-156</v>
      </c>
      <c r="H131" s="521">
        <v>-85</v>
      </c>
      <c r="I131" s="521">
        <v>-71</v>
      </c>
      <c r="J131" s="171">
        <v>-3.4482758620689653</v>
      </c>
      <c r="K131" s="520">
        <v>117</v>
      </c>
      <c r="L131" s="840">
        <v>2.35</v>
      </c>
      <c r="M131" s="520">
        <v>4491</v>
      </c>
      <c r="N131" s="520">
        <v>4472</v>
      </c>
      <c r="O131" s="520">
        <v>4438</v>
      </c>
      <c r="P131" s="520">
        <v>4416</v>
      </c>
      <c r="Q131" s="520">
        <v>4412</v>
      </c>
      <c r="R131" s="520">
        <v>4391</v>
      </c>
      <c r="S131" s="520">
        <v>4380</v>
      </c>
      <c r="T131" s="520">
        <v>4376</v>
      </c>
      <c r="U131" s="520">
        <v>4363</v>
      </c>
      <c r="V131" s="170">
        <v>4368</v>
      </c>
      <c r="W131" s="177">
        <v>4362</v>
      </c>
      <c r="X131" s="170">
        <v>4355</v>
      </c>
    </row>
    <row r="132" spans="1:24" s="172" customFormat="1" ht="4.5" customHeight="1">
      <c r="A132" s="1065"/>
      <c r="B132" s="1066"/>
      <c r="C132" s="193"/>
      <c r="D132" s="194"/>
      <c r="E132" s="194"/>
      <c r="F132" s="194"/>
      <c r="G132" s="194"/>
      <c r="H132" s="194"/>
      <c r="I132" s="194"/>
      <c r="J132" s="195"/>
      <c r="K132" s="194"/>
      <c r="L132" s="195"/>
      <c r="M132" s="194"/>
      <c r="N132" s="194"/>
      <c r="O132" s="194"/>
      <c r="P132" s="194"/>
      <c r="Q132" s="194"/>
      <c r="R132" s="194"/>
      <c r="S132" s="194"/>
      <c r="T132" s="194"/>
      <c r="U132" s="194"/>
      <c r="V132" s="194"/>
      <c r="W132" s="196"/>
      <c r="X132" s="194"/>
    </row>
    <row r="133" spans="1:24" ht="4.5" customHeight="1">
      <c r="W133" s="197"/>
    </row>
  </sheetData>
  <mergeCells count="86">
    <mergeCell ref="A123:B123"/>
    <mergeCell ref="A124:B124"/>
    <mergeCell ref="A119:B119"/>
    <mergeCell ref="A120:B120"/>
    <mergeCell ref="A121:B121"/>
    <mergeCell ref="A122:B122"/>
    <mergeCell ref="A113:B113"/>
    <mergeCell ref="A114:B114"/>
    <mergeCell ref="A115:B115"/>
    <mergeCell ref="A116:B116"/>
    <mergeCell ref="A117:B117"/>
    <mergeCell ref="A107:B107"/>
    <mergeCell ref="A108:B108"/>
    <mergeCell ref="A109:B109"/>
    <mergeCell ref="A111:B111"/>
    <mergeCell ref="A112:B112"/>
    <mergeCell ref="A101:B101"/>
    <mergeCell ref="A102:B102"/>
    <mergeCell ref="A104:B104"/>
    <mergeCell ref="A105:B105"/>
    <mergeCell ref="A106:B106"/>
    <mergeCell ref="A57:B57"/>
    <mergeCell ref="A77:B77"/>
    <mergeCell ref="A78:B78"/>
    <mergeCell ref="A79:B79"/>
    <mergeCell ref="A80:B80"/>
    <mergeCell ref="A72:B74"/>
    <mergeCell ref="A21:B21"/>
    <mergeCell ref="A22:B22"/>
    <mergeCell ref="A23:B23"/>
    <mergeCell ref="A24:B24"/>
    <mergeCell ref="A27:B27"/>
    <mergeCell ref="A26:B26"/>
    <mergeCell ref="A16:B16"/>
    <mergeCell ref="A17:B17"/>
    <mergeCell ref="A18:B18"/>
    <mergeCell ref="A19:B19"/>
    <mergeCell ref="A20:B20"/>
    <mergeCell ref="A11:B11"/>
    <mergeCell ref="A12:B12"/>
    <mergeCell ref="A13:B13"/>
    <mergeCell ref="A14:B14"/>
    <mergeCell ref="A15:B15"/>
    <mergeCell ref="E1:E3"/>
    <mergeCell ref="I2:Q2"/>
    <mergeCell ref="A7:B9"/>
    <mergeCell ref="C7:C9"/>
    <mergeCell ref="D7:F8"/>
    <mergeCell ref="G7:G8"/>
    <mergeCell ref="H7:I8"/>
    <mergeCell ref="L7:L9"/>
    <mergeCell ref="K7:K9"/>
    <mergeCell ref="J8:J9"/>
    <mergeCell ref="M7:X8"/>
    <mergeCell ref="A132:B132"/>
    <mergeCell ref="K72:K74"/>
    <mergeCell ref="L72:L74"/>
    <mergeCell ref="J73:J74"/>
    <mergeCell ref="A126:B126"/>
    <mergeCell ref="A127:B127"/>
    <mergeCell ref="C72:C74"/>
    <mergeCell ref="D72:F73"/>
    <mergeCell ref="G72:G73"/>
    <mergeCell ref="H72:I73"/>
    <mergeCell ref="A81:B81"/>
    <mergeCell ref="A83:B83"/>
    <mergeCell ref="A84:B84"/>
    <mergeCell ref="A85:B85"/>
    <mergeCell ref="A86:B86"/>
    <mergeCell ref="A87:B87"/>
    <mergeCell ref="M72:X73"/>
    <mergeCell ref="A128:B128"/>
    <mergeCell ref="A129:B129"/>
    <mergeCell ref="A130:B130"/>
    <mergeCell ref="A131:B131"/>
    <mergeCell ref="A88:B88"/>
    <mergeCell ref="A90:B90"/>
    <mergeCell ref="A91:B91"/>
    <mergeCell ref="A92:B92"/>
    <mergeCell ref="A93:B93"/>
    <mergeCell ref="A94:B94"/>
    <mergeCell ref="A95:B95"/>
    <mergeCell ref="A97:B97"/>
    <mergeCell ref="A98:B98"/>
    <mergeCell ref="A99:B99"/>
    <mergeCell ref="A100:B100"/>
  </mergeCells>
  <phoneticPr fontId="1"/>
  <hyperlinks>
    <hyperlink ref="E66" r:id="rId1" xr:uid="{E6A364D9-0185-483F-8518-82FE80B61F5A}"/>
    <hyperlink ref="B67" r:id="rId2" display="、国土交通省国土地理院「全国都道府県市区町村別面積調」、" xr:uid="{07747E2C-8487-4A3A-9594-E5CDCD712A29}"/>
    <hyperlink ref="A66" r:id="rId3" display="　　資料　総務省統計局「国勢調査」、" xr:uid="{2BA4FD72-4F3E-401A-8ABB-7E2148AA1DF0}"/>
  </hyperlinks>
  <printOptions gridLinesSet="0"/>
  <pageMargins left="0.59055118110236227" right="0.59055118110236227" top="0.59055118110236227" bottom="0.19685039370078741" header="0.39370078740157483" footer="0"/>
  <pageSetup paperSize="9" scale="67" firstPageNumber="34" fitToHeight="0" pageOrder="overThenDown" orientation="portrait" r:id="rId4"/>
  <headerFooter differentOddEven="1" scaleWithDoc="0">
    <oddHeader>&amp;L&amp;"ＭＳ ゴシック,標準"&amp;8&amp;P      第 ３ 章  人    口</oddHeader>
    <evenHeader>&amp;R&amp;"ＭＳ ゴシック,標準"&amp;8第 ３ 章  人    口      &amp;P</evenHeader>
  </headerFooter>
  <rowBreaks count="1" manualBreakCount="1">
    <brk id="67" max="23" man="1"/>
  </rowBreaks>
  <colBreaks count="1" manualBreakCount="1">
    <brk id="12" max="133" man="1"/>
  </colBreaks>
  <ignoredErrors>
    <ignoredError sqref="G28:G65 G77:G131" formulaRange="1"/>
    <ignoredError sqref="D5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W63"/>
  <sheetViews>
    <sheetView showGridLines="0" view="pageBreakPreview" zoomScale="75" zoomScaleNormal="75" zoomScaleSheetLayoutView="75" workbookViewId="0"/>
  </sheetViews>
  <sheetFormatPr defaultColWidth="9" defaultRowHeight="13.2"/>
  <cols>
    <col min="1" max="1" width="2.33203125" style="198" customWidth="1"/>
    <col min="2" max="2" width="9.33203125" style="198" customWidth="1"/>
    <col min="3" max="5" width="7.77734375" style="198" customWidth="1"/>
    <col min="6" max="6" width="9.109375" style="198" customWidth="1"/>
    <col min="7" max="7" width="8.21875" style="198" customWidth="1"/>
    <col min="8" max="8" width="9" style="198" customWidth="1"/>
    <col min="9" max="13" width="7.77734375" style="198" customWidth="1"/>
    <col min="14" max="14" width="8.77734375" style="198" customWidth="1"/>
    <col min="15" max="20" width="7.77734375" style="198" customWidth="1"/>
    <col min="21" max="23" width="8.21875" style="198" customWidth="1"/>
    <col min="24" max="26" width="8.21875" style="199" customWidth="1"/>
    <col min="27" max="29" width="8.21875" style="198" customWidth="1"/>
    <col min="30" max="32" width="8.21875" style="199" customWidth="1"/>
    <col min="33" max="35" width="8.21875" style="198" customWidth="1"/>
    <col min="36" max="38" width="8.21875" style="199" customWidth="1"/>
    <col min="39" max="39" width="11.33203125" style="198" customWidth="1"/>
    <col min="40" max="42" width="7.77734375" style="198" customWidth="1"/>
    <col min="43" max="43" width="9.109375" style="198" customWidth="1"/>
    <col min="44" max="44" width="8.21875" style="198" customWidth="1"/>
    <col min="45" max="45" width="9" style="198" customWidth="1"/>
    <col min="46" max="50" width="7.77734375" style="198" customWidth="1"/>
    <col min="51" max="51" width="8.77734375" style="198" customWidth="1"/>
    <col min="52" max="57" width="7.77734375" style="198" customWidth="1"/>
    <col min="58" max="60" width="8.21875" style="198" customWidth="1"/>
    <col min="61" max="63" width="8.21875" style="199" customWidth="1"/>
    <col min="64" max="66" width="8.21875" style="198" customWidth="1"/>
    <col min="67" max="69" width="8.21875" style="199" customWidth="1"/>
    <col min="70" max="72" width="8.21875" style="198" customWidth="1"/>
    <col min="73" max="75" width="8.21875" style="199" customWidth="1"/>
    <col min="76" max="76" width="3.44140625" style="198" customWidth="1"/>
    <col min="77" max="16384" width="9" style="198"/>
  </cols>
  <sheetData>
    <row r="1" spans="1:75" ht="30.75" customHeight="1">
      <c r="A1" s="525"/>
      <c r="B1" s="525"/>
      <c r="C1" s="525"/>
      <c r="D1" s="525"/>
      <c r="E1" s="525"/>
      <c r="F1" s="525"/>
      <c r="G1" s="525"/>
      <c r="H1" s="525"/>
      <c r="I1" s="525"/>
      <c r="J1" s="525"/>
      <c r="K1" s="525"/>
      <c r="L1" s="525"/>
      <c r="M1" s="525"/>
      <c r="N1" s="525"/>
      <c r="O1" s="525"/>
      <c r="P1" s="525"/>
      <c r="Q1" s="525"/>
      <c r="R1" s="525"/>
      <c r="S1" s="525"/>
      <c r="T1" s="525"/>
      <c r="U1" s="525"/>
      <c r="V1" s="525"/>
      <c r="W1" s="525"/>
      <c r="X1" s="526"/>
      <c r="Y1" s="526"/>
      <c r="Z1" s="526"/>
      <c r="AA1" s="525"/>
      <c r="AB1" s="525"/>
      <c r="AC1" s="525"/>
      <c r="AD1" s="526"/>
      <c r="AE1" s="526"/>
      <c r="AF1" s="526"/>
      <c r="AG1" s="525"/>
      <c r="AH1" s="525"/>
      <c r="AI1" s="525"/>
      <c r="AJ1" s="526"/>
      <c r="AK1" s="526"/>
      <c r="AL1" s="526"/>
      <c r="AM1" s="525"/>
      <c r="AN1" s="525"/>
      <c r="AO1" s="525"/>
      <c r="AP1" s="525"/>
      <c r="AQ1" s="525"/>
      <c r="AR1" s="525"/>
      <c r="AS1" s="525"/>
      <c r="AT1" s="525"/>
      <c r="AU1" s="525"/>
      <c r="AV1" s="525"/>
      <c r="AW1" s="525"/>
      <c r="AX1" s="525"/>
      <c r="AY1" s="525"/>
      <c r="AZ1" s="525"/>
      <c r="BA1" s="525"/>
      <c r="BB1" s="525"/>
      <c r="BC1" s="525"/>
      <c r="BD1" s="525"/>
      <c r="BE1" s="525"/>
      <c r="BF1" s="525"/>
      <c r="BG1" s="525"/>
      <c r="BH1" s="525"/>
      <c r="BI1" s="526"/>
      <c r="BJ1" s="526"/>
      <c r="BK1" s="526"/>
      <c r="BL1" s="525"/>
      <c r="BM1" s="525"/>
      <c r="BN1" s="525"/>
      <c r="BO1" s="526"/>
      <c r="BP1" s="526"/>
      <c r="BQ1" s="526"/>
      <c r="BR1" s="525"/>
      <c r="BS1" s="525"/>
      <c r="BT1" s="525"/>
      <c r="BU1" s="526"/>
      <c r="BV1" s="526"/>
      <c r="BW1" s="526"/>
    </row>
    <row r="2" spans="1:75" ht="24.6" customHeight="1">
      <c r="A2" s="200" t="s">
        <v>162</v>
      </c>
      <c r="B2" s="525"/>
      <c r="C2" s="750"/>
      <c r="D2" s="750"/>
      <c r="E2" s="201"/>
      <c r="F2" s="525"/>
      <c r="G2" s="525"/>
      <c r="H2" s="525"/>
      <c r="I2" s="750"/>
      <c r="J2" s="201"/>
      <c r="K2" s="750"/>
      <c r="L2" s="1106" t="s">
        <v>161</v>
      </c>
      <c r="M2" s="1106"/>
      <c r="N2" s="1106"/>
      <c r="O2" s="1106"/>
      <c r="P2" s="1106"/>
      <c r="Q2" s="1106"/>
      <c r="R2" s="1106"/>
      <c r="S2" s="1106"/>
      <c r="T2" s="1106"/>
      <c r="U2" s="1106"/>
      <c r="V2" s="1106"/>
      <c r="W2" s="1106"/>
      <c r="X2" s="1106"/>
      <c r="Y2" s="1106"/>
      <c r="Z2" s="1106"/>
      <c r="AA2" s="1106"/>
      <c r="AB2" s="750"/>
      <c r="AC2" s="750"/>
      <c r="AD2" s="526"/>
      <c r="AE2" s="526"/>
      <c r="AF2" s="526"/>
      <c r="AG2" s="202"/>
      <c r="AH2" s="750"/>
      <c r="AI2" s="750"/>
      <c r="AJ2" s="526"/>
      <c r="AK2" s="526"/>
      <c r="AL2" s="526"/>
      <c r="AM2" s="200" t="s">
        <v>162</v>
      </c>
      <c r="AN2" s="750"/>
      <c r="AO2" s="750"/>
      <c r="AP2" s="750"/>
      <c r="AQ2" s="525"/>
      <c r="AR2" s="525"/>
      <c r="AS2" s="525"/>
      <c r="AT2" s="202"/>
      <c r="AU2" s="750"/>
      <c r="AV2" s="750"/>
      <c r="AW2" s="1106" t="s">
        <v>161</v>
      </c>
      <c r="AX2" s="1106"/>
      <c r="AY2" s="1106"/>
      <c r="AZ2" s="1106"/>
      <c r="BA2" s="1106"/>
      <c r="BB2" s="1106"/>
      <c r="BC2" s="1106"/>
      <c r="BD2" s="1106"/>
      <c r="BE2" s="1106"/>
      <c r="BF2" s="1106"/>
      <c r="BG2" s="1106"/>
      <c r="BH2" s="1106"/>
      <c r="BI2" s="1106"/>
      <c r="BJ2" s="1106"/>
      <c r="BK2" s="1106"/>
      <c r="BL2" s="1106"/>
      <c r="BM2" s="203" t="s">
        <v>160</v>
      </c>
      <c r="BN2" s="204"/>
      <c r="BO2" s="204"/>
      <c r="BP2" s="204"/>
      <c r="BQ2" s="526"/>
      <c r="BR2" s="202"/>
      <c r="BS2" s="750"/>
      <c r="BT2" s="750"/>
      <c r="BU2" s="526"/>
      <c r="BV2" s="526"/>
      <c r="BW2" s="526"/>
    </row>
    <row r="3" spans="1:75" ht="27" customHeight="1">
      <c r="A3" s="525"/>
      <c r="B3" s="205"/>
      <c r="C3" s="750"/>
      <c r="D3" s="750"/>
      <c r="E3" s="750"/>
      <c r="F3" s="750"/>
      <c r="G3" s="525"/>
      <c r="H3" s="525"/>
      <c r="I3" s="750"/>
      <c r="J3" s="201"/>
      <c r="K3" s="750"/>
      <c r="L3" s="525"/>
      <c r="M3" s="525"/>
      <c r="N3" s="525"/>
      <c r="O3" s="750"/>
      <c r="P3" s="750"/>
      <c r="Q3" s="750"/>
      <c r="R3" s="525"/>
      <c r="S3" s="525"/>
      <c r="T3" s="750"/>
      <c r="U3" s="750"/>
      <c r="V3" s="750"/>
      <c r="W3" s="750"/>
      <c r="X3" s="526"/>
      <c r="Y3" s="526"/>
      <c r="Z3" s="526"/>
      <c r="AA3" s="750"/>
      <c r="AB3" s="750"/>
      <c r="AC3" s="750"/>
      <c r="AD3" s="526"/>
      <c r="AE3" s="526"/>
      <c r="AF3" s="526"/>
      <c r="AG3" s="750"/>
      <c r="AH3" s="750"/>
      <c r="AI3" s="750"/>
      <c r="AJ3" s="526"/>
      <c r="AK3" s="526"/>
      <c r="AL3" s="206"/>
      <c r="AM3" s="202"/>
      <c r="AN3" s="750"/>
      <c r="AO3" s="750"/>
      <c r="AP3" s="750"/>
      <c r="AQ3" s="525"/>
      <c r="AR3" s="525"/>
      <c r="AS3" s="525"/>
      <c r="AT3" s="750"/>
      <c r="AU3" s="750"/>
      <c r="AV3" s="750"/>
      <c r="AW3" s="525"/>
      <c r="AX3" s="525"/>
      <c r="AY3" s="525"/>
      <c r="AZ3" s="750"/>
      <c r="BA3" s="750"/>
      <c r="BB3" s="750"/>
      <c r="BC3" s="525"/>
      <c r="BD3" s="525"/>
      <c r="BE3" s="525"/>
      <c r="BF3" s="750"/>
      <c r="BG3" s="750"/>
      <c r="BH3" s="750"/>
      <c r="BI3" s="526"/>
      <c r="BJ3" s="526"/>
      <c r="BK3" s="526"/>
      <c r="BL3" s="750"/>
      <c r="BM3" s="750"/>
      <c r="BN3" s="750"/>
      <c r="BO3" s="526"/>
      <c r="BP3" s="526"/>
      <c r="BQ3" s="527"/>
      <c r="BR3" s="750"/>
      <c r="BS3" s="750"/>
      <c r="BT3" s="750"/>
      <c r="BU3" s="526"/>
      <c r="BV3" s="526"/>
      <c r="BW3" s="526"/>
    </row>
    <row r="4" spans="1:75" s="207" customFormat="1" ht="17.100000000000001" customHeight="1" thickBot="1">
      <c r="A4" s="528" t="s">
        <v>159</v>
      </c>
      <c r="B4" s="529"/>
      <c r="C4" s="529"/>
      <c r="D4" s="529"/>
      <c r="E4" s="529"/>
      <c r="F4" s="529"/>
      <c r="G4" s="529"/>
      <c r="H4" s="529"/>
      <c r="I4" s="529"/>
      <c r="J4" s="529"/>
      <c r="K4" s="529"/>
      <c r="L4" s="529"/>
      <c r="M4" s="529"/>
      <c r="N4" s="529"/>
      <c r="O4" s="529"/>
      <c r="P4" s="529"/>
      <c r="Q4" s="529"/>
      <c r="R4" s="529"/>
      <c r="S4" s="529"/>
      <c r="T4" s="529"/>
      <c r="U4" s="529"/>
      <c r="V4" s="529"/>
      <c r="W4" s="529"/>
      <c r="X4" s="530"/>
      <c r="Y4" s="530"/>
      <c r="Z4" s="530"/>
      <c r="AA4" s="529"/>
      <c r="AB4" s="529"/>
      <c r="AC4" s="832"/>
      <c r="AD4" s="1107"/>
      <c r="AE4" s="1107"/>
      <c r="AF4" s="1107"/>
      <c r="AG4" s="832"/>
      <c r="AH4" s="826"/>
      <c r="AI4" s="826"/>
      <c r="AJ4" s="1108"/>
      <c r="AK4" s="1108"/>
      <c r="AL4" s="1108"/>
      <c r="AM4" s="826"/>
      <c r="AN4" s="832"/>
      <c r="AO4" s="832"/>
      <c r="AP4" s="832"/>
      <c r="AQ4" s="826"/>
      <c r="AR4" s="832"/>
      <c r="AS4" s="832"/>
      <c r="AT4" s="832"/>
      <c r="AU4" s="832"/>
      <c r="AV4" s="832"/>
      <c r="AW4" s="832"/>
      <c r="AX4" s="832"/>
      <c r="AY4" s="832"/>
      <c r="AZ4" s="832"/>
      <c r="BA4" s="832"/>
      <c r="BB4" s="832"/>
      <c r="BC4" s="832"/>
      <c r="BD4" s="832"/>
      <c r="BE4" s="832"/>
      <c r="BF4" s="832"/>
      <c r="BG4" s="832"/>
      <c r="BH4" s="832"/>
      <c r="BI4" s="833"/>
      <c r="BJ4" s="833"/>
      <c r="BK4" s="833"/>
      <c r="BL4" s="832"/>
      <c r="BM4" s="832"/>
      <c r="BN4" s="832"/>
      <c r="BO4" s="833"/>
      <c r="BP4" s="833"/>
      <c r="BQ4" s="833"/>
      <c r="BR4" s="832"/>
      <c r="BS4" s="832"/>
      <c r="BT4" s="832"/>
      <c r="BU4" s="1108"/>
      <c r="BV4" s="1108"/>
      <c r="BW4" s="1108"/>
    </row>
    <row r="5" spans="1:75" ht="24" customHeight="1">
      <c r="A5" s="1119" t="s">
        <v>148</v>
      </c>
      <c r="B5" s="1120"/>
      <c r="C5" s="362"/>
      <c r="D5" s="363"/>
      <c r="E5" s="363"/>
      <c r="F5" s="363"/>
      <c r="G5" s="363"/>
      <c r="H5" s="363"/>
      <c r="I5" s="1118" t="s">
        <v>158</v>
      </c>
      <c r="J5" s="1118"/>
      <c r="K5" s="1118"/>
      <c r="L5" s="1118"/>
      <c r="M5" s="1118"/>
      <c r="N5" s="1118"/>
      <c r="O5" s="363"/>
      <c r="P5" s="363"/>
      <c r="Q5" s="363"/>
      <c r="R5" s="363"/>
      <c r="S5" s="363"/>
      <c r="T5" s="363"/>
      <c r="U5" s="363"/>
      <c r="V5" s="363"/>
      <c r="W5" s="363"/>
      <c r="X5" s="363"/>
      <c r="Y5" s="363"/>
      <c r="Z5" s="363"/>
      <c r="AA5" s="1118" t="s">
        <v>614</v>
      </c>
      <c r="AB5" s="1118"/>
      <c r="AC5" s="1118"/>
      <c r="AD5" s="1118"/>
      <c r="AE5" s="1118"/>
      <c r="AF5" s="1118"/>
      <c r="AG5" s="363"/>
      <c r="AH5" s="363"/>
      <c r="AI5" s="363"/>
      <c r="AJ5" s="363"/>
      <c r="AK5" s="363"/>
      <c r="AL5" s="363"/>
      <c r="AM5" s="1120" t="s">
        <v>148</v>
      </c>
      <c r="AN5" s="362"/>
      <c r="AO5" s="363"/>
      <c r="AP5" s="363"/>
      <c r="AQ5" s="363"/>
      <c r="AR5" s="363"/>
      <c r="AS5" s="363"/>
      <c r="AT5" s="1118" t="s">
        <v>158</v>
      </c>
      <c r="AU5" s="1118"/>
      <c r="AV5" s="1118"/>
      <c r="AW5" s="1118"/>
      <c r="AX5" s="1118"/>
      <c r="AY5" s="1118"/>
      <c r="AZ5" s="363"/>
      <c r="BA5" s="363"/>
      <c r="BB5" s="363"/>
      <c r="BC5" s="363"/>
      <c r="BD5" s="363"/>
      <c r="BE5" s="363"/>
      <c r="BF5" s="364"/>
      <c r="BG5" s="364"/>
      <c r="BH5" s="364"/>
      <c r="BI5" s="364"/>
      <c r="BJ5" s="364"/>
      <c r="BK5" s="364"/>
      <c r="BL5" s="1118" t="s">
        <v>614</v>
      </c>
      <c r="BM5" s="1118"/>
      <c r="BN5" s="1118"/>
      <c r="BO5" s="1118"/>
      <c r="BP5" s="1118"/>
      <c r="BQ5" s="1118"/>
      <c r="BR5" s="364"/>
      <c r="BS5" s="364"/>
      <c r="BT5" s="364"/>
      <c r="BU5" s="364"/>
      <c r="BV5" s="364"/>
      <c r="BW5" s="364"/>
    </row>
    <row r="6" spans="1:75" ht="24" customHeight="1">
      <c r="A6" s="1121"/>
      <c r="B6" s="1122"/>
      <c r="C6" s="1112" t="s">
        <v>133</v>
      </c>
      <c r="D6" s="1113"/>
      <c r="E6" s="1113"/>
      <c r="F6" s="1113"/>
      <c r="G6" s="1113"/>
      <c r="H6" s="1114"/>
      <c r="I6" s="1115" t="s">
        <v>157</v>
      </c>
      <c r="J6" s="1116"/>
      <c r="K6" s="1116"/>
      <c r="L6" s="1116"/>
      <c r="M6" s="1116"/>
      <c r="N6" s="1117"/>
      <c r="O6" s="1109" t="s">
        <v>156</v>
      </c>
      <c r="P6" s="1110"/>
      <c r="Q6" s="1110"/>
      <c r="R6" s="1110"/>
      <c r="S6" s="1110"/>
      <c r="T6" s="1110"/>
      <c r="U6" s="1113" t="s">
        <v>133</v>
      </c>
      <c r="V6" s="1113"/>
      <c r="W6" s="1113"/>
      <c r="X6" s="1113"/>
      <c r="Y6" s="1113"/>
      <c r="Z6" s="1114"/>
      <c r="AA6" s="1115" t="s">
        <v>157</v>
      </c>
      <c r="AB6" s="1116"/>
      <c r="AC6" s="1116"/>
      <c r="AD6" s="1116"/>
      <c r="AE6" s="1116"/>
      <c r="AF6" s="1117"/>
      <c r="AG6" s="1109" t="s">
        <v>156</v>
      </c>
      <c r="AH6" s="1110"/>
      <c r="AI6" s="1110"/>
      <c r="AJ6" s="1110"/>
      <c r="AK6" s="1110"/>
      <c r="AL6" s="1111"/>
      <c r="AM6" s="1125"/>
      <c r="AN6" s="1112" t="s">
        <v>133</v>
      </c>
      <c r="AO6" s="1113"/>
      <c r="AP6" s="1113"/>
      <c r="AQ6" s="1113"/>
      <c r="AR6" s="1113"/>
      <c r="AS6" s="1114"/>
      <c r="AT6" s="1115" t="s">
        <v>157</v>
      </c>
      <c r="AU6" s="1116"/>
      <c r="AV6" s="1116"/>
      <c r="AW6" s="1116"/>
      <c r="AX6" s="1116"/>
      <c r="AY6" s="1117"/>
      <c r="AZ6" s="1109" t="s">
        <v>156</v>
      </c>
      <c r="BA6" s="1110"/>
      <c r="BB6" s="1110"/>
      <c r="BC6" s="1110"/>
      <c r="BD6" s="1110"/>
      <c r="BE6" s="1110"/>
      <c r="BF6" s="1113" t="s">
        <v>133</v>
      </c>
      <c r="BG6" s="1113"/>
      <c r="BH6" s="1113"/>
      <c r="BI6" s="1113"/>
      <c r="BJ6" s="1113"/>
      <c r="BK6" s="1114"/>
      <c r="BL6" s="1115" t="s">
        <v>157</v>
      </c>
      <c r="BM6" s="1116"/>
      <c r="BN6" s="1116"/>
      <c r="BO6" s="1116"/>
      <c r="BP6" s="1116"/>
      <c r="BQ6" s="1117"/>
      <c r="BR6" s="1109" t="s">
        <v>156</v>
      </c>
      <c r="BS6" s="1110"/>
      <c r="BT6" s="1110"/>
      <c r="BU6" s="1110"/>
      <c r="BV6" s="1110"/>
      <c r="BW6" s="1111"/>
    </row>
    <row r="7" spans="1:75" s="208" customFormat="1" ht="24" customHeight="1">
      <c r="A7" s="1121"/>
      <c r="B7" s="1122"/>
      <c r="C7" s="1097" t="s">
        <v>155</v>
      </c>
      <c r="D7" s="1097" t="s">
        <v>154</v>
      </c>
      <c r="E7" s="1097" t="s">
        <v>153</v>
      </c>
      <c r="F7" s="1097" t="s">
        <v>557</v>
      </c>
      <c r="G7" s="1097" t="s">
        <v>615</v>
      </c>
      <c r="H7" s="1102" t="s">
        <v>657</v>
      </c>
      <c r="I7" s="1097" t="s">
        <v>155</v>
      </c>
      <c r="J7" s="1097" t="s">
        <v>154</v>
      </c>
      <c r="K7" s="1097" t="s">
        <v>153</v>
      </c>
      <c r="L7" s="1097" t="s">
        <v>557</v>
      </c>
      <c r="M7" s="1097" t="s">
        <v>615</v>
      </c>
      <c r="N7" s="1102" t="s">
        <v>657</v>
      </c>
      <c r="O7" s="1097" t="s">
        <v>155</v>
      </c>
      <c r="P7" s="1097" t="s">
        <v>154</v>
      </c>
      <c r="Q7" s="1097" t="s">
        <v>153</v>
      </c>
      <c r="R7" s="1097" t="s">
        <v>557</v>
      </c>
      <c r="S7" s="1097" t="s">
        <v>615</v>
      </c>
      <c r="T7" s="1100" t="s">
        <v>657</v>
      </c>
      <c r="U7" s="1104" t="s">
        <v>155</v>
      </c>
      <c r="V7" s="1097" t="s">
        <v>154</v>
      </c>
      <c r="W7" s="1097" t="s">
        <v>153</v>
      </c>
      <c r="X7" s="1097" t="s">
        <v>557</v>
      </c>
      <c r="Y7" s="1097" t="s">
        <v>615</v>
      </c>
      <c r="Z7" s="1102" t="s">
        <v>657</v>
      </c>
      <c r="AA7" s="1097" t="s">
        <v>155</v>
      </c>
      <c r="AB7" s="1097" t="s">
        <v>154</v>
      </c>
      <c r="AC7" s="1097" t="s">
        <v>153</v>
      </c>
      <c r="AD7" s="1097" t="s">
        <v>557</v>
      </c>
      <c r="AE7" s="1097" t="s">
        <v>615</v>
      </c>
      <c r="AF7" s="1102" t="s">
        <v>657</v>
      </c>
      <c r="AG7" s="1097" t="s">
        <v>155</v>
      </c>
      <c r="AH7" s="1097" t="s">
        <v>154</v>
      </c>
      <c r="AI7" s="1097" t="s">
        <v>153</v>
      </c>
      <c r="AJ7" s="1097" t="s">
        <v>557</v>
      </c>
      <c r="AK7" s="1097" t="s">
        <v>615</v>
      </c>
      <c r="AL7" s="1100" t="s">
        <v>657</v>
      </c>
      <c r="AM7" s="1125"/>
      <c r="AN7" s="1097" t="s">
        <v>155</v>
      </c>
      <c r="AO7" s="1097" t="s">
        <v>154</v>
      </c>
      <c r="AP7" s="1097" t="s">
        <v>153</v>
      </c>
      <c r="AQ7" s="1097" t="s">
        <v>557</v>
      </c>
      <c r="AR7" s="1097" t="s">
        <v>615</v>
      </c>
      <c r="AS7" s="1102" t="s">
        <v>657</v>
      </c>
      <c r="AT7" s="1097" t="s">
        <v>155</v>
      </c>
      <c r="AU7" s="1097" t="s">
        <v>154</v>
      </c>
      <c r="AV7" s="1097" t="s">
        <v>153</v>
      </c>
      <c r="AW7" s="1097" t="s">
        <v>557</v>
      </c>
      <c r="AX7" s="1097" t="s">
        <v>615</v>
      </c>
      <c r="AY7" s="1102" t="s">
        <v>657</v>
      </c>
      <c r="AZ7" s="1097" t="s">
        <v>155</v>
      </c>
      <c r="BA7" s="1097" t="s">
        <v>154</v>
      </c>
      <c r="BB7" s="1097" t="s">
        <v>153</v>
      </c>
      <c r="BC7" s="1097" t="s">
        <v>557</v>
      </c>
      <c r="BD7" s="1097" t="s">
        <v>615</v>
      </c>
      <c r="BE7" s="1100" t="s">
        <v>657</v>
      </c>
      <c r="BF7" s="1104" t="s">
        <v>155</v>
      </c>
      <c r="BG7" s="1097" t="s">
        <v>154</v>
      </c>
      <c r="BH7" s="1097" t="s">
        <v>153</v>
      </c>
      <c r="BI7" s="1097" t="s">
        <v>557</v>
      </c>
      <c r="BJ7" s="1097" t="s">
        <v>615</v>
      </c>
      <c r="BK7" s="1102" t="s">
        <v>657</v>
      </c>
      <c r="BL7" s="1097" t="s">
        <v>155</v>
      </c>
      <c r="BM7" s="1097" t="s">
        <v>154</v>
      </c>
      <c r="BN7" s="1097" t="s">
        <v>153</v>
      </c>
      <c r="BO7" s="1097" t="s">
        <v>557</v>
      </c>
      <c r="BP7" s="1097" t="s">
        <v>615</v>
      </c>
      <c r="BQ7" s="1102" t="s">
        <v>657</v>
      </c>
      <c r="BR7" s="1097" t="s">
        <v>155</v>
      </c>
      <c r="BS7" s="1097" t="s">
        <v>154</v>
      </c>
      <c r="BT7" s="1097" t="s">
        <v>153</v>
      </c>
      <c r="BU7" s="1097" t="s">
        <v>557</v>
      </c>
      <c r="BV7" s="1097" t="s">
        <v>615</v>
      </c>
      <c r="BW7" s="1100" t="s">
        <v>657</v>
      </c>
    </row>
    <row r="8" spans="1:75" s="209" customFormat="1" ht="24" customHeight="1">
      <c r="A8" s="1123"/>
      <c r="B8" s="1124"/>
      <c r="C8" s="1099"/>
      <c r="D8" s="1099"/>
      <c r="E8" s="1099"/>
      <c r="F8" s="1099"/>
      <c r="G8" s="1098"/>
      <c r="H8" s="1103"/>
      <c r="I8" s="1099"/>
      <c r="J8" s="1099"/>
      <c r="K8" s="1099"/>
      <c r="L8" s="1099"/>
      <c r="M8" s="1098"/>
      <c r="N8" s="1103"/>
      <c r="O8" s="1099"/>
      <c r="P8" s="1099"/>
      <c r="Q8" s="1099"/>
      <c r="R8" s="1099"/>
      <c r="S8" s="1098"/>
      <c r="T8" s="1101"/>
      <c r="U8" s="1105"/>
      <c r="V8" s="1099"/>
      <c r="W8" s="1099"/>
      <c r="X8" s="1099"/>
      <c r="Y8" s="1098"/>
      <c r="Z8" s="1103"/>
      <c r="AA8" s="1099"/>
      <c r="AB8" s="1099"/>
      <c r="AC8" s="1099"/>
      <c r="AD8" s="1099"/>
      <c r="AE8" s="1098"/>
      <c r="AF8" s="1103"/>
      <c r="AG8" s="1099"/>
      <c r="AH8" s="1099"/>
      <c r="AI8" s="1099"/>
      <c r="AJ8" s="1099"/>
      <c r="AK8" s="1098"/>
      <c r="AL8" s="1101"/>
      <c r="AM8" s="1016"/>
      <c r="AN8" s="1099"/>
      <c r="AO8" s="1099"/>
      <c r="AP8" s="1099"/>
      <c r="AQ8" s="1099"/>
      <c r="AR8" s="1098"/>
      <c r="AS8" s="1103"/>
      <c r="AT8" s="1099"/>
      <c r="AU8" s="1099"/>
      <c r="AV8" s="1099"/>
      <c r="AW8" s="1099"/>
      <c r="AX8" s="1098"/>
      <c r="AY8" s="1103"/>
      <c r="AZ8" s="1099"/>
      <c r="BA8" s="1099"/>
      <c r="BB8" s="1099"/>
      <c r="BC8" s="1099"/>
      <c r="BD8" s="1098"/>
      <c r="BE8" s="1101"/>
      <c r="BF8" s="1105"/>
      <c r="BG8" s="1099"/>
      <c r="BH8" s="1099"/>
      <c r="BI8" s="1099"/>
      <c r="BJ8" s="1098"/>
      <c r="BK8" s="1103"/>
      <c r="BL8" s="1099"/>
      <c r="BM8" s="1099"/>
      <c r="BN8" s="1099"/>
      <c r="BO8" s="1099"/>
      <c r="BP8" s="1098"/>
      <c r="BQ8" s="1103"/>
      <c r="BR8" s="1099"/>
      <c r="BS8" s="1099"/>
      <c r="BT8" s="1099"/>
      <c r="BU8" s="1099"/>
      <c r="BV8" s="1098"/>
      <c r="BW8" s="1101"/>
    </row>
    <row r="9" spans="1:75" ht="18" customHeight="1">
      <c r="A9" s="426"/>
      <c r="B9" s="210"/>
      <c r="C9" s="531" t="s">
        <v>105</v>
      </c>
      <c r="D9" s="531"/>
      <c r="E9" s="531"/>
      <c r="F9" s="531"/>
      <c r="G9" s="531"/>
      <c r="H9" s="531"/>
      <c r="I9" s="531"/>
      <c r="J9" s="531"/>
      <c r="K9" s="531"/>
      <c r="L9" s="531"/>
      <c r="M9" s="532"/>
      <c r="N9" s="532"/>
      <c r="O9" s="531"/>
      <c r="P9" s="531"/>
      <c r="Q9" s="531"/>
      <c r="R9" s="531"/>
      <c r="S9" s="531"/>
      <c r="T9" s="531"/>
      <c r="U9" s="533" t="s">
        <v>151</v>
      </c>
      <c r="V9" s="531"/>
      <c r="W9" s="531"/>
      <c r="X9" s="526"/>
      <c r="Y9" s="534"/>
      <c r="Z9" s="534"/>
      <c r="AA9" s="531"/>
      <c r="AB9" s="531"/>
      <c r="AC9" s="531"/>
      <c r="AD9" s="534"/>
      <c r="AE9" s="534"/>
      <c r="AF9" s="534"/>
      <c r="AG9" s="531"/>
      <c r="AH9" s="534"/>
      <c r="AI9" s="534"/>
      <c r="AJ9" s="534"/>
      <c r="AK9" s="534"/>
      <c r="AL9" s="534"/>
      <c r="AM9" s="535"/>
      <c r="AN9" s="536" t="s">
        <v>152</v>
      </c>
      <c r="AO9" s="531"/>
      <c r="AP9" s="531"/>
      <c r="AQ9" s="531"/>
      <c r="AR9" s="531"/>
      <c r="AS9" s="531"/>
      <c r="AT9" s="531"/>
      <c r="AU9" s="531"/>
      <c r="AV9" s="531"/>
      <c r="AW9" s="531"/>
      <c r="AX9" s="531"/>
      <c r="AY9" s="531"/>
      <c r="AZ9" s="531"/>
      <c r="BA9" s="531"/>
      <c r="BB9" s="531"/>
      <c r="BC9" s="531"/>
      <c r="BD9" s="531"/>
      <c r="BE9" s="531"/>
      <c r="BF9" s="536" t="s">
        <v>151</v>
      </c>
      <c r="BG9" s="531"/>
      <c r="BH9" s="531"/>
      <c r="BI9" s="534"/>
      <c r="BJ9" s="534"/>
      <c r="BK9" s="534"/>
      <c r="BL9" s="531"/>
      <c r="BM9" s="531"/>
      <c r="BN9" s="531"/>
      <c r="BO9" s="534"/>
      <c r="BP9" s="534"/>
      <c r="BQ9" s="534"/>
      <c r="BR9" s="531"/>
      <c r="BS9" s="531"/>
      <c r="BT9" s="531"/>
      <c r="BU9" s="534"/>
      <c r="BV9" s="534"/>
      <c r="BW9" s="534"/>
    </row>
    <row r="10" spans="1:75" ht="22.5" customHeight="1">
      <c r="A10" s="1055" t="s">
        <v>45</v>
      </c>
      <c r="B10" s="1056"/>
      <c r="C10" s="841">
        <v>-2017</v>
      </c>
      <c r="D10" s="841">
        <v>-30406</v>
      </c>
      <c r="E10" s="841">
        <v>-19865</v>
      </c>
      <c r="F10" s="213">
        <v>-12840</v>
      </c>
      <c r="G10" s="220">
        <v>-4259</v>
      </c>
      <c r="H10" s="201">
        <f>SUM(H12:H19)</f>
        <v>7683</v>
      </c>
      <c r="I10" s="841">
        <v>-28274</v>
      </c>
      <c r="J10" s="841">
        <v>-37517</v>
      </c>
      <c r="K10" s="841">
        <v>-45989</v>
      </c>
      <c r="L10" s="841">
        <v>-49883</v>
      </c>
      <c r="M10" s="841">
        <v>-53532</v>
      </c>
      <c r="N10" s="211">
        <f>SUM(N12:N19)</f>
        <v>-56504</v>
      </c>
      <c r="O10" s="213">
        <v>26257</v>
      </c>
      <c r="P10" s="213">
        <v>7111</v>
      </c>
      <c r="Q10" s="213">
        <v>26124</v>
      </c>
      <c r="R10" s="213">
        <v>37043</v>
      </c>
      <c r="S10" s="213">
        <v>49273</v>
      </c>
      <c r="T10" s="201">
        <f>SUM(T12:T19)</f>
        <v>64187</v>
      </c>
      <c r="U10" s="215">
        <v>-2.2817511269045042E-2</v>
      </c>
      <c r="V10" s="215">
        <v>-0.34404937492114734</v>
      </c>
      <c r="W10" s="215">
        <v>-0.22555206891935636</v>
      </c>
      <c r="X10" s="215">
        <v>-0.14611807296207963</v>
      </c>
      <c r="Y10" s="215">
        <v>-4.8537968908804005E-2</v>
      </c>
      <c r="Z10" s="212">
        <v>8.7602326712324471E-2</v>
      </c>
      <c r="AA10" s="215">
        <v>-0.31985241131431807</v>
      </c>
      <c r="AB10" s="215">
        <v>-0.42451162267041653</v>
      </c>
      <c r="AC10" s="215">
        <v>-0.52217035477132046</v>
      </c>
      <c r="AD10" s="215">
        <v>-0.56766416149278953</v>
      </c>
      <c r="AE10" s="215">
        <v>-0.61008089965393197</v>
      </c>
      <c r="AF10" s="212">
        <v>-0.64426420259705608</v>
      </c>
      <c r="AG10" s="215">
        <v>0.297034900045273</v>
      </c>
      <c r="AH10" s="215">
        <v>8.0462247749269189E-2</v>
      </c>
      <c r="AI10" s="215">
        <v>0.29661828585196404</v>
      </c>
      <c r="AJ10" s="215">
        <v>0.42154608853070991</v>
      </c>
      <c r="AK10" s="215">
        <v>0.56154293074512796</v>
      </c>
      <c r="AL10" s="212">
        <v>0.73186652930938056</v>
      </c>
      <c r="AM10" s="471" t="s">
        <v>103</v>
      </c>
      <c r="AN10" s="213">
        <v>-836</v>
      </c>
      <c r="AO10" s="213">
        <v>-1843</v>
      </c>
      <c r="AP10" s="213">
        <v>-1532</v>
      </c>
      <c r="AQ10" s="213">
        <v>-1272</v>
      </c>
      <c r="AR10" s="213">
        <v>-1601</v>
      </c>
      <c r="AS10" s="201">
        <f t="shared" ref="AS10:AS57" si="0">SUM(AY10,BE10)</f>
        <v>-1001</v>
      </c>
      <c r="AT10" s="213">
        <v>-806</v>
      </c>
      <c r="AU10" s="213">
        <v>-1024</v>
      </c>
      <c r="AV10" s="213">
        <v>-1211</v>
      </c>
      <c r="AW10" s="213">
        <v>-1370</v>
      </c>
      <c r="AX10" s="213">
        <v>-1378</v>
      </c>
      <c r="AY10" s="201">
        <v>-1479</v>
      </c>
      <c r="AZ10" s="213">
        <v>-30</v>
      </c>
      <c r="BA10" s="213">
        <v>-819</v>
      </c>
      <c r="BB10" s="213">
        <v>-321</v>
      </c>
      <c r="BC10" s="213">
        <v>98</v>
      </c>
      <c r="BD10" s="214">
        <v>-223</v>
      </c>
      <c r="BE10" s="842">
        <v>478</v>
      </c>
      <c r="BF10" s="215">
        <v>-0.43656720314996816</v>
      </c>
      <c r="BG10" s="215">
        <v>-0.96665233035068032</v>
      </c>
      <c r="BH10" s="215">
        <v>-0.8113762148134418</v>
      </c>
      <c r="BI10" s="215">
        <v>-0.67918604464900711</v>
      </c>
      <c r="BJ10" s="215">
        <v>-0.86070178645348927</v>
      </c>
      <c r="BK10" s="212">
        <v>-0.54281221191909335</v>
      </c>
      <c r="BL10" s="215">
        <v>-0.42090091595559131</v>
      </c>
      <c r="BM10" s="215">
        <v>-0.53708735012430631</v>
      </c>
      <c r="BN10" s="215">
        <v>-0.64136853533882365</v>
      </c>
      <c r="BO10" s="215">
        <v>-0.7315132713593866</v>
      </c>
      <c r="BP10" s="215">
        <v>-0.74081640333098575</v>
      </c>
      <c r="BQ10" s="212">
        <v>-0.80201724418415488</v>
      </c>
      <c r="BR10" s="215">
        <v>-1.5666287194376849E-2</v>
      </c>
      <c r="BS10" s="215">
        <v>-0.4295649802263739</v>
      </c>
      <c r="BT10" s="215">
        <v>-0.17000767947461801</v>
      </c>
      <c r="BU10" s="215">
        <v>5.2327226710379482E-2</v>
      </c>
      <c r="BV10" s="215">
        <v>-0.11988538312250349</v>
      </c>
      <c r="BW10" s="212">
        <v>0.25920503226506159</v>
      </c>
    </row>
    <row r="11" spans="1:75" ht="22.5" customHeight="1">
      <c r="A11" s="426"/>
      <c r="B11" s="742"/>
      <c r="C11" s="213"/>
      <c r="D11" s="213"/>
      <c r="E11" s="213"/>
      <c r="F11" s="213"/>
      <c r="G11" s="213"/>
      <c r="H11" s="201"/>
      <c r="I11" s="213"/>
      <c r="J11" s="213"/>
      <c r="K11" s="213"/>
      <c r="L11" s="213"/>
      <c r="M11" s="213"/>
      <c r="N11" s="201"/>
      <c r="O11" s="213"/>
      <c r="P11" s="213"/>
      <c r="Q11" s="213"/>
      <c r="R11" s="213"/>
      <c r="S11" s="213"/>
      <c r="T11" s="201"/>
      <c r="U11" s="215"/>
      <c r="V11" s="215"/>
      <c r="W11" s="215"/>
      <c r="X11" s="215"/>
      <c r="Y11" s="215"/>
      <c r="Z11" s="212"/>
      <c r="AA11" s="215"/>
      <c r="AB11" s="215"/>
      <c r="AC11" s="215"/>
      <c r="AD11" s="215"/>
      <c r="AE11" s="215"/>
      <c r="AF11" s="212"/>
      <c r="AG11" s="215"/>
      <c r="AH11" s="215"/>
      <c r="AI11" s="215"/>
      <c r="AJ11" s="215"/>
      <c r="AK11" s="215"/>
      <c r="AL11" s="212"/>
      <c r="AM11" s="471" t="s">
        <v>47</v>
      </c>
      <c r="AN11" s="213">
        <v>1325</v>
      </c>
      <c r="AO11" s="213">
        <v>-496</v>
      </c>
      <c r="AP11" s="213">
        <v>-1272</v>
      </c>
      <c r="AQ11" s="213">
        <v>-611</v>
      </c>
      <c r="AR11" s="213">
        <v>-1034</v>
      </c>
      <c r="AS11" s="201">
        <f t="shared" si="0"/>
        <v>17</v>
      </c>
      <c r="AT11" s="213">
        <v>-269</v>
      </c>
      <c r="AU11" s="213">
        <v>-885</v>
      </c>
      <c r="AV11" s="213">
        <v>-1287</v>
      </c>
      <c r="AW11" s="213">
        <v>-1516</v>
      </c>
      <c r="AX11" s="213">
        <v>-1788</v>
      </c>
      <c r="AY11" s="201">
        <v>-1957</v>
      </c>
      <c r="AZ11" s="213">
        <v>1594</v>
      </c>
      <c r="BA11" s="213">
        <v>389</v>
      </c>
      <c r="BB11" s="213">
        <v>15</v>
      </c>
      <c r="BC11" s="213">
        <v>905</v>
      </c>
      <c r="BD11" s="214">
        <v>754</v>
      </c>
      <c r="BE11" s="842">
        <v>1974</v>
      </c>
      <c r="BF11" s="215">
        <v>0.33105715920476325</v>
      </c>
      <c r="BG11" s="215">
        <v>-0.12351889390822746</v>
      </c>
      <c r="BH11" s="215">
        <v>-0.31715794565428784</v>
      </c>
      <c r="BI11" s="215">
        <v>-0.15283023587383376</v>
      </c>
      <c r="BJ11" s="215">
        <v>-0.25903166248725507</v>
      </c>
      <c r="BK11" s="212">
        <v>4.2698012030792801E-3</v>
      </c>
      <c r="BL11" s="215">
        <v>-6.7210849680061358E-2</v>
      </c>
      <c r="BM11" s="215">
        <v>-0.22039157481609134</v>
      </c>
      <c r="BN11" s="215">
        <v>-0.32089801576813559</v>
      </c>
      <c r="BO11" s="215">
        <v>-0.37919907951674631</v>
      </c>
      <c r="BP11" s="215">
        <v>-0.44791935447506004</v>
      </c>
      <c r="BQ11" s="212">
        <v>-0.49152946790742064</v>
      </c>
      <c r="BR11" s="215">
        <v>0.39826800888482461</v>
      </c>
      <c r="BS11" s="215">
        <v>9.687268090786387E-2</v>
      </c>
      <c r="BT11" s="215">
        <v>3.740070113847734E-3</v>
      </c>
      <c r="BU11" s="215">
        <v>0.22636884364291254</v>
      </c>
      <c r="BV11" s="215">
        <v>0.18888769198780497</v>
      </c>
      <c r="BW11" s="212">
        <v>0.49579926911049993</v>
      </c>
    </row>
    <row r="12" spans="1:75" ht="22.5" customHeight="1">
      <c r="A12" s="1055" t="s">
        <v>48</v>
      </c>
      <c r="B12" s="1056"/>
      <c r="C12" s="213">
        <v>11076</v>
      </c>
      <c r="D12" s="213">
        <v>-1577</v>
      </c>
      <c r="E12" s="213">
        <v>5972</v>
      </c>
      <c r="F12" s="213">
        <v>13713</v>
      </c>
      <c r="G12" s="213">
        <v>21387</v>
      </c>
      <c r="H12" s="201">
        <f>SUM(H21)</f>
        <v>24340</v>
      </c>
      <c r="I12" s="213">
        <v>-9414</v>
      </c>
      <c r="J12" s="219">
        <v>-12186</v>
      </c>
      <c r="K12" s="219">
        <v>-15290</v>
      </c>
      <c r="L12" s="219">
        <v>-15792</v>
      </c>
      <c r="M12" s="219">
        <v>-16329</v>
      </c>
      <c r="N12" s="201">
        <f>SUM(N21)</f>
        <v>-17283</v>
      </c>
      <c r="O12" s="213">
        <v>20490</v>
      </c>
      <c r="P12" s="213">
        <v>10609</v>
      </c>
      <c r="Q12" s="213">
        <v>21262</v>
      </c>
      <c r="R12" s="213">
        <v>29505</v>
      </c>
      <c r="S12" s="213">
        <v>37716</v>
      </c>
      <c r="T12" s="201">
        <f>SUM(T21)</f>
        <v>41623</v>
      </c>
      <c r="U12" s="215">
        <v>0.40403657194885995</v>
      </c>
      <c r="V12" s="215">
        <v>-5.7295201445132483E-2</v>
      </c>
      <c r="W12" s="215">
        <v>0.21709771760210989</v>
      </c>
      <c r="X12" s="215">
        <v>0.49742328715793305</v>
      </c>
      <c r="Y12" s="215">
        <v>0.77194894821188798</v>
      </c>
      <c r="Z12" s="212">
        <v>0.8718055436660318</v>
      </c>
      <c r="AA12" s="215">
        <v>-0.34340919901828892</v>
      </c>
      <c r="AB12" s="215">
        <v>-0.44273895041875999</v>
      </c>
      <c r="AC12" s="215">
        <v>-0.55583122942670138</v>
      </c>
      <c r="AD12" s="215">
        <v>-0.57283661859535329</v>
      </c>
      <c r="AE12" s="215">
        <v>-0.58938394236461011</v>
      </c>
      <c r="AF12" s="212">
        <v>-0.61903924450205539</v>
      </c>
      <c r="AG12" s="215">
        <v>0.74744577096714881</v>
      </c>
      <c r="AH12" s="215">
        <v>0.38544374897362749</v>
      </c>
      <c r="AI12" s="215">
        <v>0.77292894702881121</v>
      </c>
      <c r="AJ12" s="215">
        <v>1.0702599057532864</v>
      </c>
      <c r="AK12" s="215">
        <v>1.3613328905764981</v>
      </c>
      <c r="AL12" s="212">
        <v>1.4908447881680873</v>
      </c>
      <c r="AM12" s="471" t="s">
        <v>49</v>
      </c>
      <c r="AN12" s="213">
        <v>149</v>
      </c>
      <c r="AO12" s="213">
        <v>-128</v>
      </c>
      <c r="AP12" s="213">
        <v>-148</v>
      </c>
      <c r="AQ12" s="213">
        <v>-329</v>
      </c>
      <c r="AR12" s="213">
        <v>-409</v>
      </c>
      <c r="AS12" s="201">
        <f t="shared" si="0"/>
        <v>137</v>
      </c>
      <c r="AT12" s="213">
        <v>-278</v>
      </c>
      <c r="AU12" s="213">
        <v>-350</v>
      </c>
      <c r="AV12" s="213">
        <v>-319</v>
      </c>
      <c r="AW12" s="213">
        <v>-488</v>
      </c>
      <c r="AX12" s="213">
        <v>-559</v>
      </c>
      <c r="AY12" s="201">
        <v>-459</v>
      </c>
      <c r="AZ12" s="213">
        <v>427</v>
      </c>
      <c r="BA12" s="213">
        <v>222</v>
      </c>
      <c r="BB12" s="213">
        <v>171</v>
      </c>
      <c r="BC12" s="213">
        <v>159</v>
      </c>
      <c r="BD12" s="214">
        <v>150</v>
      </c>
      <c r="BE12" s="842">
        <v>596</v>
      </c>
      <c r="BF12" s="215">
        <v>0.14211590553584372</v>
      </c>
      <c r="BG12" s="215">
        <v>-0.12191288943072395</v>
      </c>
      <c r="BH12" s="215">
        <v>-0.14113383874505314</v>
      </c>
      <c r="BI12" s="215">
        <v>-0.31418012357114888</v>
      </c>
      <c r="BJ12" s="215">
        <v>-0.39180748745066485</v>
      </c>
      <c r="BK12" s="212">
        <v>0.13175737408515181</v>
      </c>
      <c r="BL12" s="215">
        <v>-0.26515585059707758</v>
      </c>
      <c r="BM12" s="215">
        <v>-0.33335555703713582</v>
      </c>
      <c r="BN12" s="215">
        <v>-0.30420063891670246</v>
      </c>
      <c r="BO12" s="215">
        <v>-0.4660179340508227</v>
      </c>
      <c r="BP12" s="215">
        <v>-0.53550216499980841</v>
      </c>
      <c r="BQ12" s="212">
        <v>-0.44143528981813634</v>
      </c>
      <c r="BR12" s="215">
        <v>0.40727175613292133</v>
      </c>
      <c r="BS12" s="215">
        <v>0.21144266760641187</v>
      </c>
      <c r="BT12" s="215">
        <v>0.16306680017164926</v>
      </c>
      <c r="BU12" s="215">
        <v>0.15183781047967379</v>
      </c>
      <c r="BV12" s="215">
        <v>0.14369467754914358</v>
      </c>
      <c r="BW12" s="212">
        <v>0.57319266390328816</v>
      </c>
    </row>
    <row r="13" spans="1:75" ht="22.5" customHeight="1">
      <c r="A13" s="1055" t="s">
        <v>50</v>
      </c>
      <c r="B13" s="1056"/>
      <c r="C13" s="213">
        <v>6003</v>
      </c>
      <c r="D13" s="213">
        <v>2273</v>
      </c>
      <c r="E13" s="213">
        <v>1615</v>
      </c>
      <c r="F13" s="213">
        <v>926</v>
      </c>
      <c r="G13" s="213">
        <v>714</v>
      </c>
      <c r="H13" s="201">
        <f>AS13+AS16+AS20+AS36+AS47</f>
        <v>1987</v>
      </c>
      <c r="I13" s="213">
        <v>-854</v>
      </c>
      <c r="J13" s="213">
        <v>-1729</v>
      </c>
      <c r="K13" s="213">
        <v>-2903</v>
      </c>
      <c r="L13" s="213">
        <v>-3184</v>
      </c>
      <c r="M13" s="213">
        <v>-3955</v>
      </c>
      <c r="N13" s="201">
        <f>AY13+AY16+AY20+AY36+AY47</f>
        <v>-4213</v>
      </c>
      <c r="O13" s="213">
        <v>6857</v>
      </c>
      <c r="P13" s="213">
        <v>4002</v>
      </c>
      <c r="Q13" s="213">
        <v>4518</v>
      </c>
      <c r="R13" s="213">
        <v>4110</v>
      </c>
      <c r="S13" s="213">
        <v>4669</v>
      </c>
      <c r="T13" s="201">
        <f>BE13+BE16+BE20+BE36+BE47</f>
        <v>6200</v>
      </c>
      <c r="U13" s="215">
        <v>0.52733062479411441</v>
      </c>
      <c r="V13" s="215">
        <v>0.19862318220028696</v>
      </c>
      <c r="W13" s="215">
        <v>0.14084494759085373</v>
      </c>
      <c r="X13" s="215">
        <v>8.0643335255071558E-2</v>
      </c>
      <c r="Y13" s="215">
        <v>6.2130610028611415E-2</v>
      </c>
      <c r="Z13" s="212">
        <v>0.17279673295034551</v>
      </c>
      <c r="AA13" s="215">
        <v>-7.5019215987701768E-2</v>
      </c>
      <c r="AB13" s="215">
        <v>-0.15108644171768418</v>
      </c>
      <c r="AC13" s="215">
        <v>-0.25317206368807943</v>
      </c>
      <c r="AD13" s="215">
        <v>-0.27728766679497607</v>
      </c>
      <c r="AE13" s="215">
        <v>-0.34415484966828869</v>
      </c>
      <c r="AF13" s="212">
        <v>-0.366377773487572</v>
      </c>
      <c r="AG13" s="215">
        <v>0.60234984078181619</v>
      </c>
      <c r="AH13" s="215">
        <v>0.34970962391797117</v>
      </c>
      <c r="AI13" s="215">
        <v>0.39401701127893313</v>
      </c>
      <c r="AJ13" s="215">
        <v>0.35793100205004763</v>
      </c>
      <c r="AK13" s="215">
        <v>0.40628545969690011</v>
      </c>
      <c r="AL13" s="212">
        <v>0.53917450643791753</v>
      </c>
      <c r="AM13" s="471" t="s">
        <v>51</v>
      </c>
      <c r="AN13" s="213">
        <v>2807</v>
      </c>
      <c r="AO13" s="213">
        <v>2963</v>
      </c>
      <c r="AP13" s="213">
        <v>2539</v>
      </c>
      <c r="AQ13" s="213">
        <v>1467</v>
      </c>
      <c r="AR13" s="213">
        <v>1178</v>
      </c>
      <c r="AS13" s="201">
        <f t="shared" si="0"/>
        <v>2661</v>
      </c>
      <c r="AT13" s="213">
        <v>64</v>
      </c>
      <c r="AU13" s="213">
        <v>-285</v>
      </c>
      <c r="AV13" s="213">
        <v>-520</v>
      </c>
      <c r="AW13" s="213">
        <v>-534</v>
      </c>
      <c r="AX13" s="214">
        <v>-944</v>
      </c>
      <c r="AY13" s="842">
        <v>-834</v>
      </c>
      <c r="AZ13" s="213">
        <v>2743</v>
      </c>
      <c r="BA13" s="213">
        <v>3248</v>
      </c>
      <c r="BB13" s="213">
        <v>3059</v>
      </c>
      <c r="BC13" s="213">
        <v>2001</v>
      </c>
      <c r="BD13" s="214">
        <v>2122</v>
      </c>
      <c r="BE13" s="842">
        <v>3495</v>
      </c>
      <c r="BF13" s="215">
        <v>0.73335771762984636</v>
      </c>
      <c r="BG13" s="215">
        <v>0.76847863017322537</v>
      </c>
      <c r="BH13" s="215">
        <v>0.65348879108434355</v>
      </c>
      <c r="BI13" s="216">
        <v>0.37512561721844484</v>
      </c>
      <c r="BJ13" s="215">
        <v>0.30009986345201461</v>
      </c>
      <c r="BK13" s="212">
        <v>0.67587131775857601</v>
      </c>
      <c r="BL13" s="215">
        <v>1.6720660466088413E-2</v>
      </c>
      <c r="BM13" s="215">
        <v>-7.3917114275858675E-2</v>
      </c>
      <c r="BN13" s="215">
        <v>-0.13383779888296915</v>
      </c>
      <c r="BO13" s="216">
        <v>-0.13654879317972018</v>
      </c>
      <c r="BP13" s="215">
        <v>-0.24048749668820188</v>
      </c>
      <c r="BQ13" s="212">
        <v>-0.21182889102241728</v>
      </c>
      <c r="BR13" s="215">
        <v>0.71663705716375792</v>
      </c>
      <c r="BS13" s="215">
        <v>0.84239574444908405</v>
      </c>
      <c r="BT13" s="215">
        <v>0.78732658996731264</v>
      </c>
      <c r="BU13" s="216">
        <v>0.51167441039816497</v>
      </c>
      <c r="BV13" s="215">
        <v>0.54058736014021647</v>
      </c>
      <c r="BW13" s="212">
        <v>0.88770020878099332</v>
      </c>
    </row>
    <row r="14" spans="1:75" ht="22.5" customHeight="1">
      <c r="A14" s="1055" t="s">
        <v>52</v>
      </c>
      <c r="B14" s="1056"/>
      <c r="C14" s="213">
        <v>1484</v>
      </c>
      <c r="D14" s="213">
        <v>-529</v>
      </c>
      <c r="E14" s="213">
        <v>-2011</v>
      </c>
      <c r="F14" s="213">
        <v>-1369</v>
      </c>
      <c r="G14" s="213">
        <v>-1650</v>
      </c>
      <c r="H14" s="201">
        <f>AS11+AS12+AS31+AS48+AS49</f>
        <v>606</v>
      </c>
      <c r="I14" s="213">
        <v>-985</v>
      </c>
      <c r="J14" s="213">
        <v>-1805</v>
      </c>
      <c r="K14" s="213">
        <v>-2456</v>
      </c>
      <c r="L14" s="213">
        <v>-2936</v>
      </c>
      <c r="M14" s="213">
        <v>-3299</v>
      </c>
      <c r="N14" s="201">
        <f>AY11+AY12+AY31+AY48+AY49</f>
        <v>-3249</v>
      </c>
      <c r="O14" s="213">
        <v>2469</v>
      </c>
      <c r="P14" s="213">
        <v>1276</v>
      </c>
      <c r="Q14" s="213">
        <v>445</v>
      </c>
      <c r="R14" s="213">
        <v>1567</v>
      </c>
      <c r="S14" s="213">
        <v>1649</v>
      </c>
      <c r="T14" s="201">
        <f>BE11+BE12+BE31+BE48+BE49</f>
        <v>3855</v>
      </c>
      <c r="U14" s="215">
        <v>0.22172650842007907</v>
      </c>
      <c r="V14" s="215">
        <v>-7.8863765454092793E-2</v>
      </c>
      <c r="W14" s="215">
        <v>-0.30003819481744071</v>
      </c>
      <c r="X14" s="215">
        <v>-0.20486743475742886</v>
      </c>
      <c r="Y14" s="215">
        <v>-0.24742527756617502</v>
      </c>
      <c r="Z14" s="212">
        <v>9.1097955858079616E-2</v>
      </c>
      <c r="AA14" s="215">
        <v>-0.14717022290685844</v>
      </c>
      <c r="AB14" s="215">
        <v>-0.26909091993315215</v>
      </c>
      <c r="AC14" s="215">
        <v>-0.36643152982179727</v>
      </c>
      <c r="AD14" s="215">
        <v>-0.43936507556450782</v>
      </c>
      <c r="AE14" s="215">
        <v>-0.49470060041867364</v>
      </c>
      <c r="AF14" s="212">
        <v>-0.48841131779356539</v>
      </c>
      <c r="AG14" s="215">
        <v>0.36889673132693751</v>
      </c>
      <c r="AH14" s="215">
        <v>0.19022715447905936</v>
      </c>
      <c r="AI14" s="215">
        <v>6.6393335004356596E-2</v>
      </c>
      <c r="AJ14" s="215">
        <v>0.23449764080707894</v>
      </c>
      <c r="AK14" s="215">
        <v>0.24727532285249856</v>
      </c>
      <c r="AL14" s="212">
        <v>0.57950927365164506</v>
      </c>
      <c r="AM14" s="471" t="s">
        <v>53</v>
      </c>
      <c r="AN14" s="213">
        <v>-215</v>
      </c>
      <c r="AO14" s="213">
        <v>-451</v>
      </c>
      <c r="AP14" s="213">
        <v>-586</v>
      </c>
      <c r="AQ14" s="213">
        <v>-204</v>
      </c>
      <c r="AR14" s="213">
        <v>-407</v>
      </c>
      <c r="AS14" s="201">
        <f t="shared" si="0"/>
        <v>-314</v>
      </c>
      <c r="AT14" s="213">
        <v>-157</v>
      </c>
      <c r="AU14" s="213">
        <v>-218</v>
      </c>
      <c r="AV14" s="213">
        <v>-299</v>
      </c>
      <c r="AW14" s="213">
        <v>-289</v>
      </c>
      <c r="AX14" s="214">
        <v>-347</v>
      </c>
      <c r="AY14" s="842">
        <v>-390</v>
      </c>
      <c r="AZ14" s="213">
        <v>-58</v>
      </c>
      <c r="BA14" s="213">
        <v>-233</v>
      </c>
      <c r="BB14" s="213">
        <v>-287</v>
      </c>
      <c r="BC14" s="213">
        <v>85</v>
      </c>
      <c r="BD14" s="214">
        <v>-60</v>
      </c>
      <c r="BE14" s="842">
        <v>76</v>
      </c>
      <c r="BF14" s="215">
        <v>-0.28809948142093345</v>
      </c>
      <c r="BG14" s="215">
        <v>-0.60608504004730424</v>
      </c>
      <c r="BH14" s="215">
        <v>-0.79230946039128736</v>
      </c>
      <c r="BI14" s="216">
        <v>-0.27802385008517888</v>
      </c>
      <c r="BJ14" s="215">
        <v>-0.55623129381858938</v>
      </c>
      <c r="BK14" s="212">
        <v>-0.43153207630146778</v>
      </c>
      <c r="BL14" s="215">
        <v>-0.21037962131668164</v>
      </c>
      <c r="BM14" s="215">
        <v>-0.29296350051067033</v>
      </c>
      <c r="BN14" s="215">
        <v>-0.40426711374913804</v>
      </c>
      <c r="BO14" s="216">
        <v>-0.39386712095400339</v>
      </c>
      <c r="BP14" s="215">
        <v>-0.47423159448415358</v>
      </c>
      <c r="BQ14" s="212">
        <v>-0.53597933043812873</v>
      </c>
      <c r="BR14" s="215">
        <v>-7.7719860104251817E-2</v>
      </c>
      <c r="BS14" s="215">
        <v>-0.31312153953663385</v>
      </c>
      <c r="BT14" s="215">
        <v>-0.38804234664214926</v>
      </c>
      <c r="BU14" s="216">
        <v>0.11584327086882452</v>
      </c>
      <c r="BV14" s="215">
        <v>-8.199969933443578E-2</v>
      </c>
      <c r="BW14" s="212">
        <v>0.10444725413666098</v>
      </c>
    </row>
    <row r="15" spans="1:75" ht="22.5" customHeight="1">
      <c r="A15" s="1055" t="s">
        <v>54</v>
      </c>
      <c r="B15" s="1056"/>
      <c r="C15" s="213">
        <v>-4455</v>
      </c>
      <c r="D15" s="213">
        <v>-7177</v>
      </c>
      <c r="E15" s="213">
        <v>-5687</v>
      </c>
      <c r="F15" s="213">
        <v>-7437</v>
      </c>
      <c r="G15" s="213">
        <v>-5875</v>
      </c>
      <c r="H15" s="201">
        <f>AS18+AS19+AS25+AS29+AS35+AS42+AS43</f>
        <v>-4390</v>
      </c>
      <c r="I15" s="213">
        <v>-4192</v>
      </c>
      <c r="J15" s="213">
        <v>-5477</v>
      </c>
      <c r="K15" s="213">
        <v>-6381</v>
      </c>
      <c r="L15" s="213">
        <v>-7309</v>
      </c>
      <c r="M15" s="213">
        <v>-7626</v>
      </c>
      <c r="N15" s="201">
        <f>AY18+AY19+AY25+AY29+AY35+AY42+AY43</f>
        <v>-8013</v>
      </c>
      <c r="O15" s="213">
        <v>-263</v>
      </c>
      <c r="P15" s="213">
        <v>-1700</v>
      </c>
      <c r="Q15" s="213">
        <v>694</v>
      </c>
      <c r="R15" s="213">
        <v>-128</v>
      </c>
      <c r="S15" s="213">
        <v>1751</v>
      </c>
      <c r="T15" s="201">
        <f>BE18+BE19+BE25+BE29+BE35+BE42+BE43</f>
        <v>3623</v>
      </c>
      <c r="U15" s="215">
        <v>-0.38945235393569799</v>
      </c>
      <c r="V15" s="215">
        <v>-0.62986031090192807</v>
      </c>
      <c r="W15" s="215">
        <v>-0.50226003769379002</v>
      </c>
      <c r="X15" s="215">
        <v>-0.66013074796177862</v>
      </c>
      <c r="Y15" s="215">
        <v>-0.52494822000110797</v>
      </c>
      <c r="Z15" s="212">
        <v>-0.39432920470356592</v>
      </c>
      <c r="AA15" s="215">
        <v>-0.36646111508382623</v>
      </c>
      <c r="AB15" s="215">
        <v>-0.48066670235611814</v>
      </c>
      <c r="AC15" s="215">
        <v>-0.56355218929559947</v>
      </c>
      <c r="AD15" s="215">
        <v>-0.64876907850647303</v>
      </c>
      <c r="AE15" s="215">
        <v>-0.68140512778356588</v>
      </c>
      <c r="AF15" s="212">
        <v>-0.71976307910926518</v>
      </c>
      <c r="AG15" s="215">
        <v>-2.299123885187173E-2</v>
      </c>
      <c r="AH15" s="215">
        <v>-0.1491936085458099</v>
      </c>
      <c r="AI15" s="215">
        <v>6.1292151601809446E-2</v>
      </c>
      <c r="AJ15" s="215">
        <v>-1.136166945530559E-2</v>
      </c>
      <c r="AK15" s="215">
        <v>0.15645690778245788</v>
      </c>
      <c r="AL15" s="212">
        <v>0.32543387440569915</v>
      </c>
      <c r="AM15" s="217"/>
      <c r="AN15" s="213"/>
      <c r="AO15" s="213"/>
      <c r="AP15" s="213"/>
      <c r="AQ15" s="213"/>
      <c r="AR15" s="213"/>
      <c r="AS15" s="201"/>
      <c r="AT15" s="213"/>
      <c r="AU15" s="213"/>
      <c r="AV15" s="213"/>
      <c r="AW15" s="213"/>
      <c r="AX15" s="213"/>
      <c r="AY15" s="201"/>
      <c r="AZ15" s="213"/>
      <c r="BA15" s="213"/>
      <c r="BB15" s="213"/>
      <c r="BC15" s="213"/>
      <c r="BD15" s="213"/>
      <c r="BE15" s="201"/>
      <c r="BF15" s="843"/>
      <c r="BG15" s="843"/>
      <c r="BH15" s="844"/>
      <c r="BI15" s="844"/>
      <c r="BJ15" s="844"/>
      <c r="BK15" s="853"/>
      <c r="BL15" s="843"/>
      <c r="BM15" s="843"/>
      <c r="BN15" s="844"/>
      <c r="BO15" s="844"/>
      <c r="BP15" s="844"/>
      <c r="BQ15" s="846"/>
      <c r="BR15" s="843"/>
      <c r="BS15" s="843"/>
      <c r="BT15" s="844"/>
      <c r="BU15" s="844"/>
      <c r="BV15" s="844"/>
      <c r="BW15" s="846"/>
    </row>
    <row r="16" spans="1:75" ht="22.5" customHeight="1">
      <c r="A16" s="1055" t="s">
        <v>55</v>
      </c>
      <c r="B16" s="1056"/>
      <c r="C16" s="213">
        <v>-3405</v>
      </c>
      <c r="D16" s="213">
        <v>-5665</v>
      </c>
      <c r="E16" s="213">
        <v>-4425</v>
      </c>
      <c r="F16" s="213">
        <v>-3659</v>
      </c>
      <c r="G16" s="213">
        <v>-2561</v>
      </c>
      <c r="H16" s="201">
        <f>AS22+AS32+AS40</f>
        <v>-1695</v>
      </c>
      <c r="I16" s="213">
        <v>-3726</v>
      </c>
      <c r="J16" s="213">
        <v>-4644</v>
      </c>
      <c r="K16" s="213">
        <v>-5410</v>
      </c>
      <c r="L16" s="213">
        <v>-5520</v>
      </c>
      <c r="M16" s="213">
        <v>-5906</v>
      </c>
      <c r="N16" s="201">
        <f>AY22+AY32+AY40</f>
        <v>-6454</v>
      </c>
      <c r="O16" s="213">
        <v>321</v>
      </c>
      <c r="P16" s="213">
        <v>-1021</v>
      </c>
      <c r="Q16" s="213">
        <v>985</v>
      </c>
      <c r="R16" s="213">
        <v>1861</v>
      </c>
      <c r="S16" s="213">
        <v>3345</v>
      </c>
      <c r="T16" s="201">
        <f>BE22+BE32+BE40</f>
        <v>4759</v>
      </c>
      <c r="U16" s="215">
        <v>-0.409864678451831</v>
      </c>
      <c r="V16" s="215">
        <v>-0.68471046960381066</v>
      </c>
      <c r="W16" s="215">
        <v>-0.53852295020518637</v>
      </c>
      <c r="X16" s="215">
        <v>-0.44771170254029585</v>
      </c>
      <c r="Y16" s="215">
        <v>-0.31477074955015194</v>
      </c>
      <c r="Z16" s="212">
        <v>-0.2089891214689161</v>
      </c>
      <c r="AA16" s="215">
        <v>-0.44850390364508724</v>
      </c>
      <c r="AB16" s="215">
        <v>-0.56130545822420064</v>
      </c>
      <c r="AC16" s="215">
        <v>-0.6583975504203522</v>
      </c>
      <c r="AD16" s="215">
        <v>-0.67542186335677323</v>
      </c>
      <c r="AE16" s="215">
        <v>-0.72590240017305641</v>
      </c>
      <c r="AF16" s="212">
        <v>-0.79576152800022693</v>
      </c>
      <c r="AG16" s="215">
        <v>3.8639225193256313E-2</v>
      </c>
      <c r="AH16" s="215">
        <v>-0.12340501137961002</v>
      </c>
      <c r="AI16" s="215">
        <v>0.11987460021516579</v>
      </c>
      <c r="AJ16" s="215">
        <v>0.22771016081647735</v>
      </c>
      <c r="AK16" s="215">
        <v>0.41113165062290447</v>
      </c>
      <c r="AL16" s="212">
        <v>0.5867724065313108</v>
      </c>
      <c r="AM16" s="471" t="s">
        <v>56</v>
      </c>
      <c r="AN16" s="213">
        <v>483</v>
      </c>
      <c r="AO16" s="213">
        <v>-642</v>
      </c>
      <c r="AP16" s="213">
        <v>-1834</v>
      </c>
      <c r="AQ16" s="213">
        <v>-1413</v>
      </c>
      <c r="AR16" s="213">
        <v>-1223</v>
      </c>
      <c r="AS16" s="201">
        <f t="shared" si="0"/>
        <v>-1725</v>
      </c>
      <c r="AT16" s="213">
        <v>-791</v>
      </c>
      <c r="AU16" s="213">
        <v>-1229</v>
      </c>
      <c r="AV16" s="213">
        <v>-1636</v>
      </c>
      <c r="AW16" s="213">
        <v>-1759</v>
      </c>
      <c r="AX16" s="214">
        <v>-2015</v>
      </c>
      <c r="AY16" s="842">
        <v>-2258</v>
      </c>
      <c r="AZ16" s="213">
        <v>1274</v>
      </c>
      <c r="BA16" s="213">
        <v>587</v>
      </c>
      <c r="BB16" s="213">
        <v>-198</v>
      </c>
      <c r="BC16" s="213">
        <v>346</v>
      </c>
      <c r="BD16" s="214">
        <v>792</v>
      </c>
      <c r="BE16" s="842">
        <v>533</v>
      </c>
      <c r="BF16" s="215">
        <v>0.13713214939738511</v>
      </c>
      <c r="BG16" s="215">
        <v>-0.18202541551128729</v>
      </c>
      <c r="BH16" s="215">
        <v>-0.52093985047833302</v>
      </c>
      <c r="BI16" s="216">
        <v>-0.40345837782891991</v>
      </c>
      <c r="BJ16" s="215">
        <v>-0.35062168694041723</v>
      </c>
      <c r="BK16" s="212">
        <v>-0.49628005730955793</v>
      </c>
      <c r="BL16" s="215">
        <v>-0.22457873741890608</v>
      </c>
      <c r="BM16" s="215">
        <v>-0.34845675336973841</v>
      </c>
      <c r="BN16" s="215">
        <v>-0.46469879791851298</v>
      </c>
      <c r="BO16" s="216">
        <v>-0.50225285675942688</v>
      </c>
      <c r="BP16" s="215">
        <v>-0.5776800483932466</v>
      </c>
      <c r="BQ16" s="212">
        <v>-0.64962340255361262</v>
      </c>
      <c r="BR16" s="215">
        <v>0.36171088681629116</v>
      </c>
      <c r="BS16" s="215">
        <v>0.16643133785845113</v>
      </c>
      <c r="BT16" s="215">
        <v>-5.624105255982003E-2</v>
      </c>
      <c r="BU16" s="216">
        <v>9.879447893050694E-2</v>
      </c>
      <c r="BV16" s="215">
        <v>0.22705836145282945</v>
      </c>
      <c r="BW16" s="212">
        <v>0.15334334524405471</v>
      </c>
    </row>
    <row r="17" spans="1:75" ht="22.5" customHeight="1">
      <c r="A17" s="1055" t="s">
        <v>57</v>
      </c>
      <c r="B17" s="1056"/>
      <c r="C17" s="213">
        <v>-4503</v>
      </c>
      <c r="D17" s="213">
        <v>-5415</v>
      </c>
      <c r="E17" s="213">
        <v>-4230</v>
      </c>
      <c r="F17" s="213">
        <v>-4815</v>
      </c>
      <c r="G17" s="213">
        <v>-5418</v>
      </c>
      <c r="H17" s="201">
        <f>AS24+AS26+AS28+AS34+AS38+AS44+AS55+AS56+AS57</f>
        <v>-4457</v>
      </c>
      <c r="I17" s="213">
        <v>-2962</v>
      </c>
      <c r="J17" s="213">
        <v>-3894</v>
      </c>
      <c r="K17" s="213">
        <v>-4193</v>
      </c>
      <c r="L17" s="213">
        <v>-4440</v>
      </c>
      <c r="M17" s="213">
        <v>-5063</v>
      </c>
      <c r="N17" s="201">
        <f>AY24+AY26+AY28+AY34+AY38+AY44+AY55+AY56+AY57</f>
        <v>-5259</v>
      </c>
      <c r="O17" s="213">
        <v>-1541</v>
      </c>
      <c r="P17" s="213">
        <v>-1521</v>
      </c>
      <c r="Q17" s="213">
        <v>-37</v>
      </c>
      <c r="R17" s="213">
        <v>-375</v>
      </c>
      <c r="S17" s="213">
        <v>-355</v>
      </c>
      <c r="T17" s="201">
        <f>BE24+BE26+BE28+BE34+BE38+BE44+BE55+BE56+BE57</f>
        <v>802</v>
      </c>
      <c r="U17" s="215">
        <v>-0.75425998603036137</v>
      </c>
      <c r="V17" s="215">
        <v>-0.91391479579953616</v>
      </c>
      <c r="W17" s="215">
        <v>-0.72050159174642425</v>
      </c>
      <c r="X17" s="215">
        <v>-0.82609747435494918</v>
      </c>
      <c r="Y17" s="215">
        <v>-0.9372956477512171</v>
      </c>
      <c r="Z17" s="212">
        <v>-0.77834126169170914</v>
      </c>
      <c r="AA17" s="215">
        <v>-0.49613992418874753</v>
      </c>
      <c r="AB17" s="215">
        <v>-0.65720853459711792</v>
      </c>
      <c r="AC17" s="215">
        <v>-0.7141993319604627</v>
      </c>
      <c r="AD17" s="215">
        <v>-0.76175966482574742</v>
      </c>
      <c r="AE17" s="215">
        <v>-0.87588185023337251</v>
      </c>
      <c r="AF17" s="212">
        <v>-0.91839728410067267</v>
      </c>
      <c r="AG17" s="215">
        <v>-0.25812006184161379</v>
      </c>
      <c r="AH17" s="215">
        <v>-0.25670626120241818</v>
      </c>
      <c r="AI17" s="215">
        <v>-6.302259785961631E-3</v>
      </c>
      <c r="AJ17" s="215">
        <v>-6.4337809529201651E-2</v>
      </c>
      <c r="AK17" s="215">
        <v>-6.1413797517844607E-2</v>
      </c>
      <c r="AL17" s="212">
        <v>0.14005602240896359</v>
      </c>
      <c r="AM17" s="471" t="s">
        <v>58</v>
      </c>
      <c r="AN17" s="213">
        <v>-1084</v>
      </c>
      <c r="AO17" s="213">
        <v>-1208</v>
      </c>
      <c r="AP17" s="213">
        <v>-840</v>
      </c>
      <c r="AQ17" s="213">
        <v>-730</v>
      </c>
      <c r="AR17" s="213">
        <v>-947</v>
      </c>
      <c r="AS17" s="201">
        <f t="shared" si="0"/>
        <v>-811</v>
      </c>
      <c r="AT17" s="213">
        <v>-345</v>
      </c>
      <c r="AU17" s="213">
        <v>-512</v>
      </c>
      <c r="AV17" s="213">
        <v>-544</v>
      </c>
      <c r="AW17" s="213">
        <v>-656</v>
      </c>
      <c r="AX17" s="214">
        <v>-667</v>
      </c>
      <c r="AY17" s="842">
        <v>-704</v>
      </c>
      <c r="AZ17" s="213">
        <v>-739</v>
      </c>
      <c r="BA17" s="213">
        <v>-696</v>
      </c>
      <c r="BB17" s="213">
        <v>-296</v>
      </c>
      <c r="BC17" s="213">
        <v>-74</v>
      </c>
      <c r="BD17" s="214">
        <v>-280</v>
      </c>
      <c r="BE17" s="842">
        <v>-107</v>
      </c>
      <c r="BF17" s="215">
        <v>-1.267436014358039</v>
      </c>
      <c r="BG17" s="215">
        <v>-1.4305507857371245</v>
      </c>
      <c r="BH17" s="215">
        <v>-1.0091908451973328</v>
      </c>
      <c r="BI17" s="216">
        <v>-0.88597609078220774</v>
      </c>
      <c r="BJ17" s="215">
        <v>-1.159615502357191</v>
      </c>
      <c r="BK17" s="212">
        <v>-1.0047325255828936</v>
      </c>
      <c r="BL17" s="215">
        <v>-0.40338138833350873</v>
      </c>
      <c r="BM17" s="215">
        <v>-0.6063261608422249</v>
      </c>
      <c r="BN17" s="215">
        <v>-0.65357121403255847</v>
      </c>
      <c r="BO17" s="216">
        <v>-0.79616481582620302</v>
      </c>
      <c r="BP17" s="215">
        <v>-0.81675136227269951</v>
      </c>
      <c r="BQ17" s="212">
        <v>-0.87217225402016907</v>
      </c>
      <c r="BR17" s="215">
        <v>-0.86405462602453031</v>
      </c>
      <c r="BS17" s="215">
        <v>-0.82422462489489945</v>
      </c>
      <c r="BT17" s="215">
        <v>-0.35561963116477441</v>
      </c>
      <c r="BU17" s="216">
        <v>-8.9811274956004619E-2</v>
      </c>
      <c r="BV17" s="215">
        <v>-0.34286414008449156</v>
      </c>
      <c r="BW17" s="212">
        <v>-0.13256027156272457</v>
      </c>
    </row>
    <row r="18" spans="1:75" ht="22.5" customHeight="1">
      <c r="A18" s="1055" t="s">
        <v>59</v>
      </c>
      <c r="B18" s="1056"/>
      <c r="C18" s="213">
        <v>-3891</v>
      </c>
      <c r="D18" s="213">
        <v>-6170</v>
      </c>
      <c r="E18" s="213">
        <v>-6560</v>
      </c>
      <c r="F18" s="213">
        <v>-6561</v>
      </c>
      <c r="G18" s="213">
        <v>-6551</v>
      </c>
      <c r="H18" s="201">
        <f>H52+AS14+AS30+AS37+AS50</f>
        <v>-5236</v>
      </c>
      <c r="I18" s="213">
        <v>-3645</v>
      </c>
      <c r="J18" s="213">
        <v>-4729</v>
      </c>
      <c r="K18" s="213">
        <v>-5840</v>
      </c>
      <c r="L18" s="213">
        <v>-6755</v>
      </c>
      <c r="M18" s="213">
        <v>-7297</v>
      </c>
      <c r="N18" s="201">
        <f>N52+AY14+AY30+AY37+AY50</f>
        <v>-7677</v>
      </c>
      <c r="O18" s="213">
        <v>-246</v>
      </c>
      <c r="P18" s="213">
        <v>-1441</v>
      </c>
      <c r="Q18" s="213">
        <v>-720</v>
      </c>
      <c r="R18" s="213">
        <v>194</v>
      </c>
      <c r="S18" s="213">
        <v>746</v>
      </c>
      <c r="T18" s="201">
        <f>T52+BE14+BE30+BE37+BE50</f>
        <v>2441</v>
      </c>
      <c r="U18" s="215">
        <v>-0.33509564995724106</v>
      </c>
      <c r="V18" s="215">
        <v>-0.53315129572182818</v>
      </c>
      <c r="W18" s="215">
        <v>-0.56988967074971764</v>
      </c>
      <c r="X18" s="215">
        <v>-0.57324339909483291</v>
      </c>
      <c r="Y18" s="215">
        <v>-0.57566967404495162</v>
      </c>
      <c r="Z18" s="212">
        <v>-0.46277801150404624</v>
      </c>
      <c r="AA18" s="215">
        <v>-0.31390995736164062</v>
      </c>
      <c r="AB18" s="215">
        <v>-0.40863411304190034</v>
      </c>
      <c r="AC18" s="215">
        <v>-0.5073408044479194</v>
      </c>
      <c r="AD18" s="215">
        <v>-0.59019344015936537</v>
      </c>
      <c r="AE18" s="215">
        <v>-0.64122448656785402</v>
      </c>
      <c r="AF18" s="212">
        <v>-0.67852306996114653</v>
      </c>
      <c r="AG18" s="215">
        <v>-2.1185692595600436E-2</v>
      </c>
      <c r="AH18" s="215">
        <v>-0.12451718267992777</v>
      </c>
      <c r="AI18" s="215">
        <v>-6.2548866301798275E-2</v>
      </c>
      <c r="AJ18" s="215">
        <v>1.6950041064532476E-2</v>
      </c>
      <c r="AK18" s="215">
        <v>6.5554812522902448E-2</v>
      </c>
      <c r="AL18" s="212">
        <v>0.21574505845710024</v>
      </c>
      <c r="AM18" s="471" t="s">
        <v>60</v>
      </c>
      <c r="AN18" s="213">
        <v>87</v>
      </c>
      <c r="AO18" s="213">
        <v>-715</v>
      </c>
      <c r="AP18" s="213">
        <v>-818</v>
      </c>
      <c r="AQ18" s="213">
        <v>-970</v>
      </c>
      <c r="AR18" s="213">
        <v>-139</v>
      </c>
      <c r="AS18" s="201">
        <f t="shared" si="0"/>
        <v>-332</v>
      </c>
      <c r="AT18" s="213">
        <v>-616</v>
      </c>
      <c r="AU18" s="213">
        <v>-639</v>
      </c>
      <c r="AV18" s="213">
        <v>-829</v>
      </c>
      <c r="AW18" s="213">
        <v>-995</v>
      </c>
      <c r="AX18" s="214">
        <v>-1070</v>
      </c>
      <c r="AY18" s="842">
        <v>-1034</v>
      </c>
      <c r="AZ18" s="213">
        <v>703</v>
      </c>
      <c r="BA18" s="213">
        <v>-76</v>
      </c>
      <c r="BB18" s="213">
        <v>11</v>
      </c>
      <c r="BC18" s="213">
        <v>25</v>
      </c>
      <c r="BD18" s="214">
        <v>931</v>
      </c>
      <c r="BE18" s="842">
        <v>702</v>
      </c>
      <c r="BF18" s="215">
        <v>6.0835332042039308E-2</v>
      </c>
      <c r="BG18" s="215">
        <v>-0.4996645608542517</v>
      </c>
      <c r="BH18" s="215">
        <v>-0.57451485802178659</v>
      </c>
      <c r="BI18" s="216">
        <v>-0.68520729286607374</v>
      </c>
      <c r="BJ18" s="215">
        <v>-9.8866942166395202E-2</v>
      </c>
      <c r="BK18" s="212">
        <v>-0.23637632249704529</v>
      </c>
      <c r="BL18" s="215">
        <v>-0.4307421211252439</v>
      </c>
      <c r="BM18" s="215">
        <v>-0.44655336277743607</v>
      </c>
      <c r="BN18" s="215">
        <v>-0.58224060794628496</v>
      </c>
      <c r="BO18" s="216">
        <v>-0.70286727464097254</v>
      </c>
      <c r="BP18" s="215">
        <v>-0.76106207279167526</v>
      </c>
      <c r="BQ18" s="212">
        <v>-0.73618408874079766</v>
      </c>
      <c r="BR18" s="215">
        <v>0.49157745316728318</v>
      </c>
      <c r="BS18" s="215">
        <v>-5.3111198076815559E-2</v>
      </c>
      <c r="BT18" s="215">
        <v>7.7257499244983525E-3</v>
      </c>
      <c r="BU18" s="216">
        <v>1.765998177489881E-2</v>
      </c>
      <c r="BV18" s="215">
        <v>0.66219513062528002</v>
      </c>
      <c r="BW18" s="212">
        <v>0.49980776624375239</v>
      </c>
    </row>
    <row r="19" spans="1:75" ht="22.5" customHeight="1">
      <c r="A19" s="1055" t="s">
        <v>61</v>
      </c>
      <c r="B19" s="1056"/>
      <c r="C19" s="213">
        <v>-4326</v>
      </c>
      <c r="D19" s="213">
        <v>-6146</v>
      </c>
      <c r="E19" s="213">
        <v>-4539</v>
      </c>
      <c r="F19" s="213">
        <v>-3638</v>
      </c>
      <c r="G19" s="213">
        <v>-4305</v>
      </c>
      <c r="H19" s="201">
        <f>AS10+AS17+AS23+AS41+AS45+AS51+AS53+AS54</f>
        <v>-3472</v>
      </c>
      <c r="I19" s="213">
        <v>-2496</v>
      </c>
      <c r="J19" s="213">
        <v>-3053</v>
      </c>
      <c r="K19" s="213">
        <v>-3516</v>
      </c>
      <c r="L19" s="213">
        <v>-3947</v>
      </c>
      <c r="M19" s="213">
        <v>-4057</v>
      </c>
      <c r="N19" s="201">
        <f>AY10+AY17+AY23+AY41+AY45+AY51+AY53+AY54</f>
        <v>-4356</v>
      </c>
      <c r="O19" s="213">
        <v>-1830</v>
      </c>
      <c r="P19" s="213">
        <v>-3093</v>
      </c>
      <c r="Q19" s="213">
        <v>-1023</v>
      </c>
      <c r="R19" s="213">
        <v>309</v>
      </c>
      <c r="S19" s="213">
        <v>-248</v>
      </c>
      <c r="T19" s="201">
        <f>BE10+BE17+BE23+BE41+BE45+BE51+BE53+BE54</f>
        <v>884</v>
      </c>
      <c r="U19" s="215">
        <v>-0.77547449861253526</v>
      </c>
      <c r="V19" s="215">
        <v>-1.1103362804999224</v>
      </c>
      <c r="W19" s="215">
        <v>-0.82922284336292895</v>
      </c>
      <c r="X19" s="215">
        <v>-0.67017782370896817</v>
      </c>
      <c r="Y19" s="215">
        <v>-0.79840060237053567</v>
      </c>
      <c r="Z19" s="212">
        <v>-0.64909571544481381</v>
      </c>
      <c r="AA19" s="215">
        <v>-0.44743050127990941</v>
      </c>
      <c r="AB19" s="215">
        <v>-0.55155494050866627</v>
      </c>
      <c r="AC19" s="215">
        <v>-0.64233256604187217</v>
      </c>
      <c r="AD19" s="215">
        <v>-0.72710056904323728</v>
      </c>
      <c r="AE19" s="215">
        <v>-0.75240679298891133</v>
      </c>
      <c r="AF19" s="212">
        <v>-0.81436086880115455</v>
      </c>
      <c r="AG19" s="215">
        <v>-0.32804399733262585</v>
      </c>
      <c r="AH19" s="215">
        <v>-0.55878133999125601</v>
      </c>
      <c r="AI19" s="215">
        <v>-0.18689027732105667</v>
      </c>
      <c r="AJ19" s="215">
        <v>5.6922745334269144E-2</v>
      </c>
      <c r="AK19" s="215">
        <v>-4.5993809381624354E-2</v>
      </c>
      <c r="AL19" s="212">
        <v>0.16526515335634082</v>
      </c>
      <c r="AM19" s="471" t="s">
        <v>62</v>
      </c>
      <c r="AN19" s="213">
        <v>-1656</v>
      </c>
      <c r="AO19" s="213">
        <v>-2034</v>
      </c>
      <c r="AP19" s="213">
        <v>-935</v>
      </c>
      <c r="AQ19" s="213">
        <v>-2064</v>
      </c>
      <c r="AR19" s="213">
        <v>-2211</v>
      </c>
      <c r="AS19" s="201">
        <f t="shared" si="0"/>
        <v>-1104</v>
      </c>
      <c r="AT19" s="213">
        <v>-1325</v>
      </c>
      <c r="AU19" s="213">
        <v>-1708</v>
      </c>
      <c r="AV19" s="213">
        <v>-1902</v>
      </c>
      <c r="AW19" s="213">
        <v>-2410</v>
      </c>
      <c r="AX19" s="214">
        <v>-2329</v>
      </c>
      <c r="AY19" s="842">
        <v>-2541</v>
      </c>
      <c r="AZ19" s="213">
        <v>-331</v>
      </c>
      <c r="BA19" s="213">
        <v>-326</v>
      </c>
      <c r="BB19" s="213">
        <v>967</v>
      </c>
      <c r="BC19" s="213">
        <v>346</v>
      </c>
      <c r="BD19" s="214">
        <v>118</v>
      </c>
      <c r="BE19" s="842">
        <v>1437</v>
      </c>
      <c r="BF19" s="215">
        <v>-0.41509481256814851</v>
      </c>
      <c r="BG19" s="215">
        <v>-0.51196987583346132</v>
      </c>
      <c r="BH19" s="215">
        <v>-0.23655614729731442</v>
      </c>
      <c r="BI19" s="216">
        <v>-0.52343274497869752</v>
      </c>
      <c r="BJ19" s="215">
        <v>-0.56366250611845325</v>
      </c>
      <c r="BK19" s="212">
        <v>-0.28304426412337041</v>
      </c>
      <c r="BL19" s="215">
        <v>-0.3321259822782589</v>
      </c>
      <c r="BM19" s="215">
        <v>-0.42991374037539426</v>
      </c>
      <c r="BN19" s="215">
        <v>-0.48120833386041922</v>
      </c>
      <c r="BO19" s="216">
        <v>-0.61117873808074663</v>
      </c>
      <c r="BP19" s="215">
        <v>-0.59374490128895407</v>
      </c>
      <c r="BQ19" s="212">
        <v>-0.65146329269699654</v>
      </c>
      <c r="BR19" s="215">
        <v>-8.2968830289889578E-2</v>
      </c>
      <c r="BS19" s="215">
        <v>-8.2056135458067059E-2</v>
      </c>
      <c r="BT19" s="215">
        <v>0.24465218656310483</v>
      </c>
      <c r="BU19" s="216">
        <v>8.77459931020491E-2</v>
      </c>
      <c r="BV19" s="215">
        <v>3.0082395170500896E-2</v>
      </c>
      <c r="BW19" s="212">
        <v>0.36841902857362607</v>
      </c>
    </row>
    <row r="20" spans="1:75" ht="22.5" customHeight="1">
      <c r="A20" s="426"/>
      <c r="B20" s="742"/>
      <c r="C20" s="213"/>
      <c r="D20" s="213"/>
      <c r="E20" s="213"/>
      <c r="F20" s="837"/>
      <c r="G20" s="837"/>
      <c r="H20" s="127"/>
      <c r="I20" s="213"/>
      <c r="J20" s="213"/>
      <c r="K20" s="213"/>
      <c r="L20" s="213"/>
      <c r="M20" s="213"/>
      <c r="N20" s="201"/>
      <c r="O20" s="213"/>
      <c r="P20" s="213"/>
      <c r="Q20" s="213"/>
      <c r="R20" s="213"/>
      <c r="S20" s="213"/>
      <c r="T20" s="201"/>
      <c r="U20" s="215"/>
      <c r="V20" s="215"/>
      <c r="W20" s="215"/>
      <c r="X20" s="215"/>
      <c r="Y20" s="215"/>
      <c r="Z20" s="212"/>
      <c r="AA20" s="215"/>
      <c r="AB20" s="215"/>
      <c r="AC20" s="215"/>
      <c r="AD20" s="215"/>
      <c r="AE20" s="215"/>
      <c r="AF20" s="212"/>
      <c r="AG20" s="215"/>
      <c r="AH20" s="215"/>
      <c r="AI20" s="215"/>
      <c r="AJ20" s="215"/>
      <c r="AK20" s="215"/>
      <c r="AL20" s="212"/>
      <c r="AM20" s="471" t="s">
        <v>63</v>
      </c>
      <c r="AN20" s="213">
        <v>1864</v>
      </c>
      <c r="AO20" s="213">
        <v>19</v>
      </c>
      <c r="AP20" s="213">
        <v>1281</v>
      </c>
      <c r="AQ20" s="213">
        <v>1044</v>
      </c>
      <c r="AR20" s="213">
        <v>540</v>
      </c>
      <c r="AS20" s="201">
        <f t="shared" si="0"/>
        <v>-32</v>
      </c>
      <c r="AT20" s="213">
        <v>-86</v>
      </c>
      <c r="AU20" s="213">
        <v>-190</v>
      </c>
      <c r="AV20" s="213">
        <v>-461</v>
      </c>
      <c r="AW20" s="213">
        <v>-507</v>
      </c>
      <c r="AX20" s="214">
        <v>-654</v>
      </c>
      <c r="AY20" s="842">
        <v>-669</v>
      </c>
      <c r="AZ20" s="213">
        <v>1950</v>
      </c>
      <c r="BA20" s="213">
        <v>209</v>
      </c>
      <c r="BB20" s="213">
        <v>1742</v>
      </c>
      <c r="BC20" s="213">
        <v>1551</v>
      </c>
      <c r="BD20" s="214">
        <v>1194</v>
      </c>
      <c r="BE20" s="842">
        <v>637</v>
      </c>
      <c r="BF20" s="215">
        <v>0.65205375945373001</v>
      </c>
      <c r="BG20" s="215">
        <v>6.6034129218364443E-3</v>
      </c>
      <c r="BH20" s="215">
        <v>0.44517965310044516</v>
      </c>
      <c r="BI20" s="216">
        <v>0.36120817908175623</v>
      </c>
      <c r="BJ20" s="215">
        <v>0.18615939380985541</v>
      </c>
      <c r="BK20" s="212">
        <v>-1.1011169455015932E-2</v>
      </c>
      <c r="BL20" s="215">
        <v>-3.0084025382521879E-2</v>
      </c>
      <c r="BM20" s="215">
        <v>-6.6034129218364435E-2</v>
      </c>
      <c r="BN20" s="215">
        <v>-0.16020907110016019</v>
      </c>
      <c r="BO20" s="216">
        <v>-0.17541431685292186</v>
      </c>
      <c r="BP20" s="215">
        <v>-0.2254597102808249</v>
      </c>
      <c r="BQ20" s="212">
        <v>-0.23020226141892683</v>
      </c>
      <c r="BR20" s="215">
        <v>0.68213778483625187</v>
      </c>
      <c r="BS20" s="215">
        <v>7.2637542140200878E-2</v>
      </c>
      <c r="BT20" s="215">
        <v>0.60538872420060541</v>
      </c>
      <c r="BU20" s="216">
        <v>0.53662249593467815</v>
      </c>
      <c r="BV20" s="215">
        <v>0.41161910409068031</v>
      </c>
      <c r="BW20" s="212">
        <v>0.21919109196391087</v>
      </c>
    </row>
    <row r="21" spans="1:75" ht="22.5" customHeight="1">
      <c r="A21" s="1057" t="s">
        <v>64</v>
      </c>
      <c r="B21" s="1058"/>
      <c r="C21" s="213">
        <v>11076</v>
      </c>
      <c r="D21" s="213">
        <v>-1577</v>
      </c>
      <c r="E21" s="213">
        <v>5972</v>
      </c>
      <c r="F21" s="213">
        <v>13713</v>
      </c>
      <c r="G21" s="213">
        <v>21387</v>
      </c>
      <c r="H21" s="201">
        <f>SUM(H23:H50)</f>
        <v>24340</v>
      </c>
      <c r="I21" s="213">
        <v>-9414</v>
      </c>
      <c r="J21" s="219">
        <v>-12186</v>
      </c>
      <c r="K21" s="219">
        <v>-15290</v>
      </c>
      <c r="L21" s="219">
        <v>-15792</v>
      </c>
      <c r="M21" s="220">
        <v>-16329</v>
      </c>
      <c r="N21" s="201">
        <f>SUM(N23:N50)</f>
        <v>-17283</v>
      </c>
      <c r="O21" s="213">
        <v>20490</v>
      </c>
      <c r="P21" s="213">
        <v>10609</v>
      </c>
      <c r="Q21" s="213">
        <v>21262</v>
      </c>
      <c r="R21" s="213">
        <v>29505</v>
      </c>
      <c r="S21" s="213">
        <v>37716</v>
      </c>
      <c r="T21" s="201">
        <f>SUM(T23:T50)</f>
        <v>41623</v>
      </c>
      <c r="U21" s="215">
        <v>0.40403657194885995</v>
      </c>
      <c r="V21" s="215">
        <v>-5.7295201445132483E-2</v>
      </c>
      <c r="W21" s="215">
        <v>0.21709771760210989</v>
      </c>
      <c r="X21" s="215">
        <v>0.49742328715793305</v>
      </c>
      <c r="Y21" s="215">
        <v>0.77194894821188798</v>
      </c>
      <c r="Z21" s="845">
        <v>0.8718055436660318</v>
      </c>
      <c r="AA21" s="215">
        <v>-0.34340919901828892</v>
      </c>
      <c r="AB21" s="215">
        <v>-0.44273895041875999</v>
      </c>
      <c r="AC21" s="215">
        <v>-0.55583122942670138</v>
      </c>
      <c r="AD21" s="215">
        <v>-0.57283661859535329</v>
      </c>
      <c r="AE21" s="215">
        <v>-0.58938394236461011</v>
      </c>
      <c r="AF21" s="212">
        <v>-0.61903924450205539</v>
      </c>
      <c r="AG21" s="215">
        <v>0.74744577096714881</v>
      </c>
      <c r="AH21" s="215">
        <v>0.38544374897362749</v>
      </c>
      <c r="AI21" s="215">
        <v>0.77292894702881121</v>
      </c>
      <c r="AJ21" s="215">
        <v>1.0702599057532864</v>
      </c>
      <c r="AK21" s="215">
        <v>1.3613328905765001</v>
      </c>
      <c r="AL21" s="212">
        <v>1.4908447881680873</v>
      </c>
      <c r="AM21" s="217"/>
      <c r="AN21" s="213"/>
      <c r="AO21" s="213"/>
      <c r="AP21" s="213"/>
      <c r="AQ21" s="213"/>
      <c r="AR21" s="213"/>
      <c r="AS21" s="201"/>
      <c r="AT21" s="213"/>
      <c r="AU21" s="213"/>
      <c r="AV21" s="213"/>
      <c r="AW21" s="213"/>
      <c r="AX21" s="213"/>
      <c r="AY21" s="201"/>
      <c r="AZ21" s="213"/>
      <c r="BA21" s="213"/>
      <c r="BB21" s="213"/>
      <c r="BC21" s="213"/>
      <c r="BD21" s="213"/>
      <c r="BE21" s="201"/>
      <c r="BF21" s="843"/>
      <c r="BG21" s="843"/>
      <c r="BH21" s="844"/>
      <c r="BI21" s="844"/>
      <c r="BJ21" s="844"/>
      <c r="BK21" s="846"/>
      <c r="BL21" s="843"/>
      <c r="BM21" s="843"/>
      <c r="BN21" s="844"/>
      <c r="BO21" s="844"/>
      <c r="BP21" s="844"/>
      <c r="BQ21" s="846"/>
      <c r="BR21" s="843"/>
      <c r="BS21" s="843"/>
      <c r="BT21" s="844"/>
      <c r="BU21" s="844"/>
      <c r="BV21" s="844"/>
      <c r="BW21" s="846"/>
    </row>
    <row r="22" spans="1:75" ht="22.5" customHeight="1">
      <c r="A22" s="426"/>
      <c r="B22" s="742"/>
      <c r="C22" s="837"/>
      <c r="D22" s="837"/>
      <c r="E22" s="837"/>
      <c r="F22" s="837"/>
      <c r="G22" s="837"/>
      <c r="H22" s="127"/>
      <c r="I22" s="213"/>
      <c r="J22" s="213"/>
      <c r="K22" s="213"/>
      <c r="L22" s="213"/>
      <c r="M22" s="213"/>
      <c r="N22" s="201"/>
      <c r="O22" s="213"/>
      <c r="P22" s="213"/>
      <c r="Q22" s="213"/>
      <c r="R22" s="213"/>
      <c r="S22" s="213"/>
      <c r="T22" s="201"/>
      <c r="U22" s="215"/>
      <c r="V22" s="215"/>
      <c r="W22" s="215"/>
      <c r="X22" s="215"/>
      <c r="Y22" s="215"/>
      <c r="Z22" s="212"/>
      <c r="AA22" s="215"/>
      <c r="AB22" s="215"/>
      <c r="AC22" s="215"/>
      <c r="AD22" s="215"/>
      <c r="AE22" s="215"/>
      <c r="AF22" s="212"/>
      <c r="AG22" s="215"/>
      <c r="AH22" s="215"/>
      <c r="AI22" s="215"/>
      <c r="AJ22" s="215"/>
      <c r="AK22" s="215"/>
      <c r="AL22" s="212"/>
      <c r="AM22" s="471" t="s">
        <v>65</v>
      </c>
      <c r="AN22" s="213">
        <v>-1261</v>
      </c>
      <c r="AO22" s="213">
        <v>-1397</v>
      </c>
      <c r="AP22" s="213">
        <v>-1661</v>
      </c>
      <c r="AQ22" s="213">
        <v>-1450</v>
      </c>
      <c r="AR22" s="213">
        <v>-1422</v>
      </c>
      <c r="AS22" s="201">
        <f t="shared" si="0"/>
        <v>-1587</v>
      </c>
      <c r="AT22" s="213">
        <v>-1069</v>
      </c>
      <c r="AU22" s="213">
        <v>-1327</v>
      </c>
      <c r="AV22" s="213">
        <v>-1573</v>
      </c>
      <c r="AW22" s="213">
        <v>-1807</v>
      </c>
      <c r="AX22" s="214">
        <v>-1864</v>
      </c>
      <c r="AY22" s="842">
        <v>-2079</v>
      </c>
      <c r="AZ22" s="213">
        <v>-192</v>
      </c>
      <c r="BA22" s="213">
        <v>-70</v>
      </c>
      <c r="BB22" s="213">
        <v>-88</v>
      </c>
      <c r="BC22" s="213">
        <v>357</v>
      </c>
      <c r="BD22" s="214">
        <v>442</v>
      </c>
      <c r="BE22" s="842">
        <v>492</v>
      </c>
      <c r="BF22" s="215">
        <v>-0.47423308499716066</v>
      </c>
      <c r="BG22" s="215">
        <v>-0.52788295130780449</v>
      </c>
      <c r="BH22" s="215">
        <v>-0.63097114854983005</v>
      </c>
      <c r="BI22" s="216">
        <v>-0.55431524863906045</v>
      </c>
      <c r="BJ22" s="215">
        <v>-0.54664134638301798</v>
      </c>
      <c r="BK22" s="212">
        <v>-0.61342342063762023</v>
      </c>
      <c r="BL22" s="215">
        <v>-0.4020263028247143</v>
      </c>
      <c r="BM22" s="215">
        <v>-0.50143212339689092</v>
      </c>
      <c r="BN22" s="215">
        <v>-0.5975422135273224</v>
      </c>
      <c r="BO22" s="216">
        <v>-0.69079148571778093</v>
      </c>
      <c r="BP22" s="215">
        <v>-0.71655377613076332</v>
      </c>
      <c r="BQ22" s="212">
        <v>-0.80359627694115476</v>
      </c>
      <c r="BR22" s="215">
        <v>-7.2206782172446332E-2</v>
      </c>
      <c r="BS22" s="215">
        <v>-2.6450827910913615E-2</v>
      </c>
      <c r="BT22" s="215">
        <v>-3.3428935022507551E-2</v>
      </c>
      <c r="BU22" s="216">
        <v>0.13647623707872042</v>
      </c>
      <c r="BV22" s="215">
        <v>0.1699124297477454</v>
      </c>
      <c r="BW22" s="212">
        <v>0.19017285630353445</v>
      </c>
    </row>
    <row r="23" spans="1:75" ht="22.5" customHeight="1">
      <c r="A23" s="426"/>
      <c r="B23" s="471" t="s">
        <v>517</v>
      </c>
      <c r="C23" s="213">
        <v>136</v>
      </c>
      <c r="D23" s="213">
        <v>-66</v>
      </c>
      <c r="E23" s="213">
        <v>-12</v>
      </c>
      <c r="F23" s="213">
        <v>615</v>
      </c>
      <c r="G23" s="213">
        <v>808</v>
      </c>
      <c r="H23" s="201">
        <f>SUM(N23,T23)</f>
        <v>1061</v>
      </c>
      <c r="I23" s="213">
        <v>-324</v>
      </c>
      <c r="J23" s="213">
        <v>-402</v>
      </c>
      <c r="K23" s="213">
        <v>-383</v>
      </c>
      <c r="L23" s="213">
        <v>-462</v>
      </c>
      <c r="M23" s="213">
        <v>-503</v>
      </c>
      <c r="N23" s="201">
        <v>-564</v>
      </c>
      <c r="O23" s="213">
        <v>460</v>
      </c>
      <c r="P23" s="213">
        <v>336</v>
      </c>
      <c r="Q23" s="213">
        <v>371</v>
      </c>
      <c r="R23" s="213">
        <v>1077</v>
      </c>
      <c r="S23" s="214">
        <v>1311</v>
      </c>
      <c r="T23" s="842">
        <v>1625</v>
      </c>
      <c r="U23" s="215">
        <v>0.12619701581174375</v>
      </c>
      <c r="V23" s="215">
        <v>-6.1165480427046261E-2</v>
      </c>
      <c r="W23" s="215">
        <v>-1.1127802815334112E-2</v>
      </c>
      <c r="X23" s="215">
        <v>0.57036336319626058</v>
      </c>
      <c r="Y23" s="215">
        <v>0.74510563347811254</v>
      </c>
      <c r="Z23" s="845">
        <v>0.97117593753718567</v>
      </c>
      <c r="AA23" s="215">
        <v>-0.30064583178680127</v>
      </c>
      <c r="AB23" s="215">
        <v>-0.37255338078291816</v>
      </c>
      <c r="AC23" s="215">
        <v>-0.35516237318941374</v>
      </c>
      <c r="AD23" s="215">
        <v>-0.42846808747426413</v>
      </c>
      <c r="AE23" s="215">
        <v>-0.46384670004887452</v>
      </c>
      <c r="AF23" s="212">
        <v>-0.51625186500562936</v>
      </c>
      <c r="AG23" s="215">
        <v>0.42684284759854502</v>
      </c>
      <c r="AH23" s="215">
        <v>0.31138790035587188</v>
      </c>
      <c r="AI23" s="215">
        <v>0.34403457037407964</v>
      </c>
      <c r="AJ23" s="215">
        <v>0.9988314506705247</v>
      </c>
      <c r="AK23" s="215">
        <v>1.2089523335269869</v>
      </c>
      <c r="AL23" s="212">
        <v>1.4874278025428151</v>
      </c>
      <c r="AM23" s="471" t="s">
        <v>66</v>
      </c>
      <c r="AN23" s="213">
        <v>-517</v>
      </c>
      <c r="AO23" s="213">
        <v>-909</v>
      </c>
      <c r="AP23" s="213">
        <v>-306</v>
      </c>
      <c r="AQ23" s="213">
        <v>304</v>
      </c>
      <c r="AR23" s="213">
        <v>269</v>
      </c>
      <c r="AS23" s="201">
        <f t="shared" si="0"/>
        <v>391</v>
      </c>
      <c r="AT23" s="213">
        <v>-414</v>
      </c>
      <c r="AU23" s="213">
        <v>-424</v>
      </c>
      <c r="AV23" s="213">
        <v>-564</v>
      </c>
      <c r="AW23" s="213">
        <v>-624</v>
      </c>
      <c r="AX23" s="214">
        <v>-570</v>
      </c>
      <c r="AY23" s="842">
        <v>-691</v>
      </c>
      <c r="AZ23" s="213">
        <v>-103</v>
      </c>
      <c r="BA23" s="213">
        <v>-485</v>
      </c>
      <c r="BB23" s="213">
        <v>258</v>
      </c>
      <c r="BC23" s="213">
        <v>928</v>
      </c>
      <c r="BD23" s="214">
        <v>839</v>
      </c>
      <c r="BE23" s="842">
        <v>1082</v>
      </c>
      <c r="BF23" s="215">
        <v>-0.51367140926794375</v>
      </c>
      <c r="BG23" s="215">
        <v>-0.90781076789405879</v>
      </c>
      <c r="BH23" s="215">
        <v>-0.30839934691903004</v>
      </c>
      <c r="BI23" s="216">
        <v>0.3073314731691536</v>
      </c>
      <c r="BJ23" s="215">
        <v>0.27111469461802057</v>
      </c>
      <c r="BK23" s="212">
        <v>0.39300827227130636</v>
      </c>
      <c r="BL23" s="215">
        <v>-0.41133455210237657</v>
      </c>
      <c r="BM23" s="215">
        <v>-0.42344528667445647</v>
      </c>
      <c r="BN23" s="215">
        <v>-0.5684223256938985</v>
      </c>
      <c r="BO23" s="216">
        <v>-0.63083828703142053</v>
      </c>
      <c r="BP23" s="215">
        <v>-0.57448095142108446</v>
      </c>
      <c r="BQ23" s="212">
        <v>-0.69454914613675878</v>
      </c>
      <c r="BR23" s="215">
        <v>-0.10233685716556713</v>
      </c>
      <c r="BS23" s="215">
        <v>-0.48436548121960232</v>
      </c>
      <c r="BT23" s="215">
        <v>0.26002297877486846</v>
      </c>
      <c r="BU23" s="216">
        <v>0.93816976020057419</v>
      </c>
      <c r="BV23" s="215">
        <v>0.84559564603910509</v>
      </c>
      <c r="BW23" s="212">
        <v>1.0875574184080652</v>
      </c>
    </row>
    <row r="24" spans="1:75" ht="22.5" customHeight="1">
      <c r="A24" s="426"/>
      <c r="B24" s="471" t="s">
        <v>518</v>
      </c>
      <c r="C24" s="213">
        <v>1840</v>
      </c>
      <c r="D24" s="213">
        <v>516</v>
      </c>
      <c r="E24" s="213">
        <v>504</v>
      </c>
      <c r="F24" s="213">
        <v>1627</v>
      </c>
      <c r="G24" s="213">
        <v>1280</v>
      </c>
      <c r="H24" s="201">
        <f>SUM(N24,T24)</f>
        <v>508</v>
      </c>
      <c r="I24" s="213">
        <v>283</v>
      </c>
      <c r="J24" s="213">
        <v>182</v>
      </c>
      <c r="K24" s="213">
        <v>56</v>
      </c>
      <c r="L24" s="213">
        <v>-8</v>
      </c>
      <c r="M24" s="213">
        <v>-2</v>
      </c>
      <c r="N24" s="201">
        <v>71</v>
      </c>
      <c r="O24" s="213">
        <v>1557</v>
      </c>
      <c r="P24" s="213">
        <v>334</v>
      </c>
      <c r="Q24" s="213">
        <v>448</v>
      </c>
      <c r="R24" s="213">
        <v>1635</v>
      </c>
      <c r="S24" s="214">
        <v>1282</v>
      </c>
      <c r="T24" s="842">
        <v>437</v>
      </c>
      <c r="U24" s="215">
        <v>2.3745612223828205</v>
      </c>
      <c r="V24" s="215">
        <v>0.65046389673255345</v>
      </c>
      <c r="W24" s="215">
        <v>0.63123090025549822</v>
      </c>
      <c r="X24" s="215">
        <v>2.0249415044556183</v>
      </c>
      <c r="Y24" s="215">
        <v>1.5614516620921013</v>
      </c>
      <c r="Z24" s="845">
        <v>0.61017356314936033</v>
      </c>
      <c r="AA24" s="215">
        <v>0.36521784018170556</v>
      </c>
      <c r="AB24" s="215">
        <v>0.22942718838241224</v>
      </c>
      <c r="AC24" s="215">
        <v>7.013676669505535E-2</v>
      </c>
      <c r="AD24" s="215">
        <v>-9.9566884054363512E-3</v>
      </c>
      <c r="AE24" s="215">
        <v>-2.4397682220189082E-3</v>
      </c>
      <c r="AF24" s="212">
        <v>8.5280163353552332E-2</v>
      </c>
      <c r="AG24" s="215">
        <v>2.0093433822011151</v>
      </c>
      <c r="AH24" s="215">
        <v>0.42103670835014118</v>
      </c>
      <c r="AI24" s="215">
        <v>0.5610941335604428</v>
      </c>
      <c r="AJ24" s="215">
        <v>2.0348981928610543</v>
      </c>
      <c r="AK24" s="215">
        <v>1.56389143031412</v>
      </c>
      <c r="AL24" s="212">
        <v>0.52489339979580807</v>
      </c>
      <c r="AM24" s="471" t="s">
        <v>67</v>
      </c>
      <c r="AN24" s="213">
        <v>-1204</v>
      </c>
      <c r="AO24" s="213">
        <v>-1002</v>
      </c>
      <c r="AP24" s="213">
        <v>-724</v>
      </c>
      <c r="AQ24" s="213">
        <v>-887</v>
      </c>
      <c r="AR24" s="213">
        <v>-1514</v>
      </c>
      <c r="AS24" s="201">
        <f t="shared" si="0"/>
        <v>-1093</v>
      </c>
      <c r="AT24" s="213">
        <v>-620</v>
      </c>
      <c r="AU24" s="213">
        <v>-619</v>
      </c>
      <c r="AV24" s="213">
        <v>-753</v>
      </c>
      <c r="AW24" s="213">
        <v>-824</v>
      </c>
      <c r="AX24" s="214">
        <v>-950</v>
      </c>
      <c r="AY24" s="842">
        <v>-894</v>
      </c>
      <c r="AZ24" s="213">
        <v>-584</v>
      </c>
      <c r="BA24" s="213">
        <v>-383</v>
      </c>
      <c r="BB24" s="213">
        <v>29</v>
      </c>
      <c r="BC24" s="213">
        <v>-63</v>
      </c>
      <c r="BD24" s="214">
        <v>-564</v>
      </c>
      <c r="BE24" s="842">
        <v>-199</v>
      </c>
      <c r="BF24" s="215">
        <v>-1.0955114965014603</v>
      </c>
      <c r="BG24" s="215">
        <v>-0.92181160820246733</v>
      </c>
      <c r="BH24" s="215">
        <v>-0.67225642311299294</v>
      </c>
      <c r="BI24" s="216">
        <v>-0.82918119525487743</v>
      </c>
      <c r="BJ24" s="215">
        <v>-1.4271440152329242</v>
      </c>
      <c r="BK24" s="212">
        <v>-1.0452128676892476</v>
      </c>
      <c r="BL24" s="215">
        <v>-0.56413382710208093</v>
      </c>
      <c r="BM24" s="215">
        <v>-0.56946246055621486</v>
      </c>
      <c r="BN24" s="215">
        <v>-0.6991838212763587</v>
      </c>
      <c r="BO24" s="216">
        <v>-0.7702878296392548</v>
      </c>
      <c r="BP24" s="215">
        <v>-0.89549987745791149</v>
      </c>
      <c r="BQ24" s="212">
        <v>-0.85491336112917415</v>
      </c>
      <c r="BR24" s="215">
        <v>-0.53137766939937947</v>
      </c>
      <c r="BS24" s="215">
        <v>-0.35234914764625247</v>
      </c>
      <c r="BT24" s="215">
        <v>2.6927398163365739E-2</v>
      </c>
      <c r="BU24" s="216">
        <v>-5.8893365615622625E-2</v>
      </c>
      <c r="BV24" s="215">
        <v>-0.53164413777501274</v>
      </c>
      <c r="BW24" s="212">
        <v>-0.19029950656007344</v>
      </c>
    </row>
    <row r="25" spans="1:75" ht="22.5" customHeight="1">
      <c r="A25" s="426"/>
      <c r="B25" s="471" t="s">
        <v>519</v>
      </c>
      <c r="C25" s="213">
        <v>-281</v>
      </c>
      <c r="D25" s="213">
        <v>-487</v>
      </c>
      <c r="E25" s="213">
        <v>-77</v>
      </c>
      <c r="F25" s="213">
        <v>-637</v>
      </c>
      <c r="G25" s="213">
        <v>-437</v>
      </c>
      <c r="H25" s="201">
        <f>SUM(N25,T25)</f>
        <v>-390</v>
      </c>
      <c r="I25" s="213">
        <v>-313</v>
      </c>
      <c r="J25" s="213">
        <v>-415</v>
      </c>
      <c r="K25" s="213">
        <v>-459</v>
      </c>
      <c r="L25" s="213">
        <v>-490</v>
      </c>
      <c r="M25" s="213">
        <v>-471</v>
      </c>
      <c r="N25" s="201">
        <v>-512</v>
      </c>
      <c r="O25" s="213">
        <v>32</v>
      </c>
      <c r="P25" s="213">
        <v>-72</v>
      </c>
      <c r="Q25" s="213">
        <v>382</v>
      </c>
      <c r="R25" s="213">
        <v>-147</v>
      </c>
      <c r="S25" s="214">
        <v>34</v>
      </c>
      <c r="T25" s="842">
        <v>122</v>
      </c>
      <c r="U25" s="215">
        <v>-0.42879814441799424</v>
      </c>
      <c r="V25" s="215">
        <v>-0.74634871496222277</v>
      </c>
      <c r="W25" s="215">
        <v>-0.11889321227842628</v>
      </c>
      <c r="X25" s="215">
        <v>-0.98474191104858788</v>
      </c>
      <c r="Y25" s="215">
        <v>-0.68227946916471516</v>
      </c>
      <c r="Z25" s="845">
        <v>-0.61308223161932307</v>
      </c>
      <c r="AA25" s="215">
        <v>-0.47762924983214305</v>
      </c>
      <c r="AB25" s="215">
        <v>-0.63600557845856764</v>
      </c>
      <c r="AC25" s="215">
        <v>-0.70872707059477491</v>
      </c>
      <c r="AD25" s="215">
        <v>-0.75749377772968296</v>
      </c>
      <c r="AE25" s="215">
        <v>-0.73536299765807978</v>
      </c>
      <c r="AF25" s="212">
        <v>-0.80486692971562424</v>
      </c>
      <c r="AG25" s="215">
        <v>4.8831105414148812E-2</v>
      </c>
      <c r="AH25" s="215">
        <v>-0.11034313650365511</v>
      </c>
      <c r="AI25" s="215">
        <v>0.5898338583163486</v>
      </c>
      <c r="AJ25" s="215">
        <v>-0.22724813331890487</v>
      </c>
      <c r="AK25" s="215">
        <v>5.3083528493364569E-2</v>
      </c>
      <c r="AL25" s="212">
        <v>0.19178469809630105</v>
      </c>
      <c r="AM25" s="471" t="s">
        <v>68</v>
      </c>
      <c r="AN25" s="213">
        <v>-1098</v>
      </c>
      <c r="AO25" s="213">
        <v>-1600</v>
      </c>
      <c r="AP25" s="213">
        <v>-1181</v>
      </c>
      <c r="AQ25" s="213">
        <v>-1874</v>
      </c>
      <c r="AR25" s="213">
        <v>-1474</v>
      </c>
      <c r="AS25" s="201">
        <f t="shared" si="0"/>
        <v>-1060</v>
      </c>
      <c r="AT25" s="213">
        <v>-921</v>
      </c>
      <c r="AU25" s="213">
        <v>-1177</v>
      </c>
      <c r="AV25" s="213">
        <v>-1447</v>
      </c>
      <c r="AW25" s="213">
        <v>-1590</v>
      </c>
      <c r="AX25" s="214">
        <v>-1638</v>
      </c>
      <c r="AY25" s="842">
        <v>-1710</v>
      </c>
      <c r="AZ25" s="213">
        <v>-177</v>
      </c>
      <c r="BA25" s="213">
        <v>-423</v>
      </c>
      <c r="BB25" s="213">
        <v>266</v>
      </c>
      <c r="BC25" s="213">
        <v>-284</v>
      </c>
      <c r="BD25" s="214">
        <v>164</v>
      </c>
      <c r="BE25" s="842">
        <v>650</v>
      </c>
      <c r="BF25" s="215">
        <v>-0.47567267827978044</v>
      </c>
      <c r="BG25" s="215">
        <v>-0.69646067391275956</v>
      </c>
      <c r="BH25" s="215">
        <v>-0.51768047586276422</v>
      </c>
      <c r="BI25" s="216">
        <v>-0.82572526349183972</v>
      </c>
      <c r="BJ25" s="215">
        <v>-0.65488408462843994</v>
      </c>
      <c r="BK25" s="212">
        <v>-0.47405234253412282</v>
      </c>
      <c r="BL25" s="215">
        <v>-0.39899320281937867</v>
      </c>
      <c r="BM25" s="215">
        <v>-0.51233388324707385</v>
      </c>
      <c r="BN25" s="215">
        <v>-0.63427912664980513</v>
      </c>
      <c r="BO25" s="216">
        <v>-0.70058867073213715</v>
      </c>
      <c r="BP25" s="215">
        <v>-0.72774771412576977</v>
      </c>
      <c r="BQ25" s="212">
        <v>-0.76474481672957551</v>
      </c>
      <c r="BR25" s="215">
        <v>-7.6679475460401769E-2</v>
      </c>
      <c r="BS25" s="215">
        <v>-0.18412679066568582</v>
      </c>
      <c r="BT25" s="215">
        <v>0.11659865078704089</v>
      </c>
      <c r="BU25" s="216">
        <v>-0.12513659275970249</v>
      </c>
      <c r="BV25" s="215">
        <v>7.2863629497329815E-2</v>
      </c>
      <c r="BW25" s="212">
        <v>0.29069247419545269</v>
      </c>
    </row>
    <row r="26" spans="1:75" ht="22.5" customHeight="1">
      <c r="A26" s="426"/>
      <c r="B26" s="471" t="s">
        <v>513</v>
      </c>
      <c r="C26" s="213">
        <v>2288</v>
      </c>
      <c r="D26" s="213">
        <v>1055</v>
      </c>
      <c r="E26" s="213">
        <v>1485</v>
      </c>
      <c r="F26" s="213">
        <v>2378</v>
      </c>
      <c r="G26" s="213">
        <v>2480</v>
      </c>
      <c r="H26" s="201">
        <f>SUM(N26,T26)</f>
        <v>2340</v>
      </c>
      <c r="I26" s="213">
        <v>411</v>
      </c>
      <c r="J26" s="213">
        <v>284</v>
      </c>
      <c r="K26" s="213">
        <v>126</v>
      </c>
      <c r="L26" s="213">
        <v>238</v>
      </c>
      <c r="M26" s="213">
        <v>170</v>
      </c>
      <c r="N26" s="201">
        <v>102</v>
      </c>
      <c r="O26" s="213">
        <v>1877</v>
      </c>
      <c r="P26" s="213">
        <v>771</v>
      </c>
      <c r="Q26" s="213">
        <v>1359</v>
      </c>
      <c r="R26" s="213">
        <v>2140</v>
      </c>
      <c r="S26" s="214">
        <v>2310</v>
      </c>
      <c r="T26" s="842">
        <v>2238</v>
      </c>
      <c r="U26" s="215">
        <v>2.2090486029312375</v>
      </c>
      <c r="V26" s="215">
        <v>0.99658045379834126</v>
      </c>
      <c r="W26" s="215">
        <v>1.3889278599287298</v>
      </c>
      <c r="X26" s="215">
        <v>2.1936864633493847</v>
      </c>
      <c r="Y26" s="215">
        <v>2.2386712402960822</v>
      </c>
      <c r="Z26" s="845">
        <v>2.0660427335334628</v>
      </c>
      <c r="AA26" s="215">
        <v>0.39681773418039279</v>
      </c>
      <c r="AB26" s="215">
        <v>0.26827379040637811</v>
      </c>
      <c r="AC26" s="215">
        <v>0.1178484244788013</v>
      </c>
      <c r="AD26" s="215">
        <v>0.21955314477592663</v>
      </c>
      <c r="AE26" s="215">
        <v>0.15345730276223146</v>
      </c>
      <c r="AF26" s="212">
        <v>9.0058273000176589E-2</v>
      </c>
      <c r="AG26" s="215">
        <v>1.812230868750845</v>
      </c>
      <c r="AH26" s="215">
        <v>0.72830666339196315</v>
      </c>
      <c r="AI26" s="215">
        <v>1.2710794354499284</v>
      </c>
      <c r="AJ26" s="215">
        <v>1.974133318573458</v>
      </c>
      <c r="AK26" s="215">
        <v>2.085213937533851</v>
      </c>
      <c r="AL26" s="212">
        <v>1.9759844605332861</v>
      </c>
      <c r="AM26" s="471" t="s">
        <v>69</v>
      </c>
      <c r="AN26" s="213">
        <v>-1133</v>
      </c>
      <c r="AO26" s="213">
        <v>-1338</v>
      </c>
      <c r="AP26" s="213">
        <v>-1422</v>
      </c>
      <c r="AQ26" s="213">
        <v>-1356</v>
      </c>
      <c r="AR26" s="213">
        <v>-1228</v>
      </c>
      <c r="AS26" s="201">
        <f t="shared" si="0"/>
        <v>-1347</v>
      </c>
      <c r="AT26" s="213">
        <v>-730</v>
      </c>
      <c r="AU26" s="213">
        <v>-895</v>
      </c>
      <c r="AV26" s="213">
        <v>-918</v>
      </c>
      <c r="AW26" s="213">
        <v>-1005</v>
      </c>
      <c r="AX26" s="214">
        <v>-1070</v>
      </c>
      <c r="AY26" s="842">
        <v>-1127</v>
      </c>
      <c r="AZ26" s="213">
        <v>-403</v>
      </c>
      <c r="BA26" s="213">
        <v>-443</v>
      </c>
      <c r="BB26" s="213">
        <v>-504</v>
      </c>
      <c r="BC26" s="213">
        <v>-351</v>
      </c>
      <c r="BD26" s="214">
        <v>-158</v>
      </c>
      <c r="BE26" s="842">
        <v>-220</v>
      </c>
      <c r="BF26" s="215">
        <v>-1.101872112813032</v>
      </c>
      <c r="BG26" s="215">
        <v>-1.3157377178145775</v>
      </c>
      <c r="BH26" s="215">
        <v>-1.4169838770751539</v>
      </c>
      <c r="BI26" s="216">
        <v>-1.3706384183075242</v>
      </c>
      <c r="BJ26" s="215">
        <v>-1.2585061900467327</v>
      </c>
      <c r="BK26" s="212">
        <v>-1.3980570432183335</v>
      </c>
      <c r="BL26" s="215">
        <v>-0.70994407974714324</v>
      </c>
      <c r="BM26" s="215">
        <v>-0.88010856311214258</v>
      </c>
      <c r="BN26" s="215">
        <v>-0.914761743428264</v>
      </c>
      <c r="BO26" s="216">
        <v>-1.015849270205798</v>
      </c>
      <c r="BP26" s="215">
        <v>-1.096581126506518</v>
      </c>
      <c r="BQ26" s="212">
        <v>-1.1697181052019761</v>
      </c>
      <c r="BR26" s="215">
        <v>-0.39192803306588864</v>
      </c>
      <c r="BS26" s="215">
        <v>-0.4356291547024348</v>
      </c>
      <c r="BT26" s="215">
        <v>-0.50222213364688995</v>
      </c>
      <c r="BU26" s="216">
        <v>-0.3547891481017264</v>
      </c>
      <c r="BV26" s="215">
        <v>-0.1619250635402148</v>
      </c>
      <c r="BW26" s="212">
        <v>-0.22833893801635735</v>
      </c>
    </row>
    <row r="27" spans="1:75" ht="22.5" customHeight="1">
      <c r="A27" s="426"/>
      <c r="B27" s="471" t="s">
        <v>520</v>
      </c>
      <c r="C27" s="213">
        <v>-167</v>
      </c>
      <c r="D27" s="213">
        <v>-970</v>
      </c>
      <c r="E27" s="213">
        <v>-509</v>
      </c>
      <c r="F27" s="213">
        <v>187</v>
      </c>
      <c r="G27" s="213">
        <v>663</v>
      </c>
      <c r="H27" s="201">
        <f>SUM(N27,T27)</f>
        <v>490</v>
      </c>
      <c r="I27" s="213">
        <v>-492</v>
      </c>
      <c r="J27" s="213">
        <v>-541</v>
      </c>
      <c r="K27" s="213">
        <v>-573</v>
      </c>
      <c r="L27" s="213">
        <v>-552</v>
      </c>
      <c r="M27" s="213">
        <v>-605</v>
      </c>
      <c r="N27" s="201">
        <v>-670</v>
      </c>
      <c r="O27" s="213">
        <v>325</v>
      </c>
      <c r="P27" s="213">
        <v>-429</v>
      </c>
      <c r="Q27" s="213">
        <v>64</v>
      </c>
      <c r="R27" s="213">
        <v>739</v>
      </c>
      <c r="S27" s="214">
        <v>1268</v>
      </c>
      <c r="T27" s="842">
        <v>1160</v>
      </c>
      <c r="U27" s="215">
        <v>-0.20588053997411082</v>
      </c>
      <c r="V27" s="215">
        <v>-1.198300143301873</v>
      </c>
      <c r="W27" s="215">
        <v>-0.63642501687964192</v>
      </c>
      <c r="X27" s="215">
        <v>0.2353118826208962</v>
      </c>
      <c r="Y27" s="215">
        <v>0.83232901476348298</v>
      </c>
      <c r="Z27" s="845">
        <v>0.61006735641629006</v>
      </c>
      <c r="AA27" s="215">
        <v>-0.60654626148061397</v>
      </c>
      <c r="AB27" s="215">
        <v>-0.66833028610960121</v>
      </c>
      <c r="AC27" s="215">
        <v>-0.71644702293130602</v>
      </c>
      <c r="AD27" s="215">
        <v>-0.69461047704136203</v>
      </c>
      <c r="AE27" s="215">
        <v>-0.75951591844933208</v>
      </c>
      <c r="AF27" s="212">
        <v>-0.83417373224268232</v>
      </c>
      <c r="AG27" s="215">
        <v>0.40066572150650309</v>
      </c>
      <c r="AH27" s="215">
        <v>-0.52996985719227163</v>
      </c>
      <c r="AI27" s="215">
        <v>8.0022006051664207E-2</v>
      </c>
      <c r="AJ27" s="215">
        <v>0.92992235966225822</v>
      </c>
      <c r="AK27" s="215">
        <v>1.5918449332128151</v>
      </c>
      <c r="AL27" s="212">
        <v>1.4442410886589723</v>
      </c>
      <c r="AM27" s="217"/>
      <c r="AN27" s="213"/>
      <c r="AO27" s="213"/>
      <c r="AP27" s="213"/>
      <c r="AQ27" s="213"/>
      <c r="AR27" s="213"/>
      <c r="AS27" s="201"/>
      <c r="AT27" s="213"/>
      <c r="AU27" s="213"/>
      <c r="AV27" s="213"/>
      <c r="AW27" s="213"/>
      <c r="AX27" s="213"/>
      <c r="AY27" s="201"/>
      <c r="AZ27" s="213"/>
      <c r="BA27" s="213"/>
      <c r="BB27" s="213"/>
      <c r="BC27" s="213"/>
      <c r="BD27" s="213"/>
      <c r="BE27" s="201"/>
      <c r="BF27" s="843"/>
      <c r="BG27" s="843"/>
      <c r="BH27" s="844"/>
      <c r="BI27" s="844"/>
      <c r="BJ27" s="844"/>
      <c r="BK27" s="846"/>
      <c r="BL27" s="843"/>
      <c r="BM27" s="843"/>
      <c r="BN27" s="844"/>
      <c r="BO27" s="844"/>
      <c r="BP27" s="844"/>
      <c r="BQ27" s="846"/>
      <c r="BR27" s="843"/>
      <c r="BS27" s="843"/>
      <c r="BT27" s="844"/>
      <c r="BU27" s="844"/>
      <c r="BV27" s="844"/>
      <c r="BW27" s="846"/>
    </row>
    <row r="28" spans="1:75" ht="22.5" customHeight="1">
      <c r="A28" s="426"/>
      <c r="B28" s="742"/>
      <c r="C28" s="213"/>
      <c r="D28" s="213"/>
      <c r="E28" s="213"/>
      <c r="F28" s="213"/>
      <c r="G28" s="213"/>
      <c r="H28" s="201"/>
      <c r="I28" s="213"/>
      <c r="J28" s="213"/>
      <c r="K28" s="213"/>
      <c r="L28" s="213"/>
      <c r="M28" s="213"/>
      <c r="N28" s="201"/>
      <c r="O28" s="213"/>
      <c r="P28" s="213"/>
      <c r="Q28" s="213"/>
      <c r="R28" s="213"/>
      <c r="S28" s="214"/>
      <c r="T28" s="842"/>
      <c r="U28" s="215"/>
      <c r="V28" s="215"/>
      <c r="W28" s="215"/>
      <c r="X28" s="215"/>
      <c r="Y28" s="215"/>
      <c r="Z28" s="212"/>
      <c r="AA28" s="215"/>
      <c r="AB28" s="215"/>
      <c r="AC28" s="215"/>
      <c r="AD28" s="215"/>
      <c r="AE28" s="215"/>
      <c r="AF28" s="212"/>
      <c r="AG28" s="215"/>
      <c r="AH28" s="215"/>
      <c r="AI28" s="215"/>
      <c r="AJ28" s="215"/>
      <c r="AK28" s="215"/>
      <c r="AL28" s="212"/>
      <c r="AM28" s="471" t="s">
        <v>70</v>
      </c>
      <c r="AN28" s="213">
        <v>-712</v>
      </c>
      <c r="AO28" s="213">
        <v>-995</v>
      </c>
      <c r="AP28" s="213">
        <v>-918</v>
      </c>
      <c r="AQ28" s="213">
        <v>-397</v>
      </c>
      <c r="AR28" s="213">
        <v>-438</v>
      </c>
      <c r="AS28" s="201">
        <f t="shared" si="0"/>
        <v>-339</v>
      </c>
      <c r="AT28" s="213">
        <v>-581</v>
      </c>
      <c r="AU28" s="213">
        <v>-791</v>
      </c>
      <c r="AV28" s="213">
        <v>-897</v>
      </c>
      <c r="AW28" s="213">
        <v>-889</v>
      </c>
      <c r="AX28" s="214">
        <v>-1002</v>
      </c>
      <c r="AY28" s="842">
        <v>-1113</v>
      </c>
      <c r="AZ28" s="213">
        <v>-131</v>
      </c>
      <c r="BA28" s="213">
        <v>-204</v>
      </c>
      <c r="BB28" s="213">
        <v>-21</v>
      </c>
      <c r="BC28" s="213">
        <v>492</v>
      </c>
      <c r="BD28" s="214">
        <v>564</v>
      </c>
      <c r="BE28" s="842">
        <v>774</v>
      </c>
      <c r="BF28" s="215">
        <v>-0.60159015825538853</v>
      </c>
      <c r="BG28" s="215">
        <v>-0.84579355836825609</v>
      </c>
      <c r="BH28" s="215">
        <v>-0.78699655367522237</v>
      </c>
      <c r="BI28" s="216">
        <v>-0.34304576247753354</v>
      </c>
      <c r="BJ28" s="215">
        <v>-0.37977646946614529</v>
      </c>
      <c r="BK28" s="212">
        <v>-0.29505714012167839</v>
      </c>
      <c r="BL28" s="215">
        <v>-0.49090432857637745</v>
      </c>
      <c r="BM28" s="215">
        <v>-0.67238462780833219</v>
      </c>
      <c r="BN28" s="215">
        <v>-0.76899336453886113</v>
      </c>
      <c r="BO28" s="216">
        <v>-0.76818056131618973</v>
      </c>
      <c r="BP28" s="215">
        <v>-0.86880370412118169</v>
      </c>
      <c r="BQ28" s="212">
        <v>-0.96872742464728046</v>
      </c>
      <c r="BR28" s="215">
        <v>-0.1106858296790111</v>
      </c>
      <c r="BS28" s="215">
        <v>-0.17340893055992382</v>
      </c>
      <c r="BT28" s="215">
        <v>-1.8003189136361297E-2</v>
      </c>
      <c r="BU28" s="216">
        <v>0.42513479883865618</v>
      </c>
      <c r="BV28" s="215">
        <v>0.48902723465503639</v>
      </c>
      <c r="BW28" s="212">
        <v>0.67367028452560207</v>
      </c>
    </row>
    <row r="29" spans="1:75" ht="22.5" customHeight="1">
      <c r="A29" s="426"/>
      <c r="B29" s="471" t="s">
        <v>521</v>
      </c>
      <c r="C29" s="213">
        <v>-706</v>
      </c>
      <c r="D29" s="213">
        <v>-727</v>
      </c>
      <c r="E29" s="213">
        <v>-1011</v>
      </c>
      <c r="F29" s="213">
        <v>-880</v>
      </c>
      <c r="G29" s="213">
        <v>138</v>
      </c>
      <c r="H29" s="201">
        <f>SUM(N29,T29)</f>
        <v>-35</v>
      </c>
      <c r="I29" s="213">
        <v>-503</v>
      </c>
      <c r="J29" s="213">
        <v>-542</v>
      </c>
      <c r="K29" s="213">
        <v>-652</v>
      </c>
      <c r="L29" s="213">
        <v>-664</v>
      </c>
      <c r="M29" s="213">
        <v>-701</v>
      </c>
      <c r="N29" s="201">
        <v>-691</v>
      </c>
      <c r="O29" s="213">
        <v>-203</v>
      </c>
      <c r="P29" s="213">
        <v>-185</v>
      </c>
      <c r="Q29" s="213">
        <v>-359</v>
      </c>
      <c r="R29" s="213">
        <v>-216</v>
      </c>
      <c r="S29" s="214">
        <v>839</v>
      </c>
      <c r="T29" s="842">
        <v>656</v>
      </c>
      <c r="U29" s="215">
        <v>-1.124400770835656</v>
      </c>
      <c r="V29" s="215">
        <v>-1.17101299872751</v>
      </c>
      <c r="W29" s="215">
        <v>-1.6477606102092706</v>
      </c>
      <c r="X29" s="215">
        <v>-1.4582815477670064</v>
      </c>
      <c r="Y29" s="215">
        <v>0.23206928445303962</v>
      </c>
      <c r="Z29" s="212">
        <v>-5.8721876415616665E-2</v>
      </c>
      <c r="AA29" s="215">
        <v>-0.80109573332908623</v>
      </c>
      <c r="AB29" s="215">
        <v>-0.87302482160978045</v>
      </c>
      <c r="AC29" s="215">
        <v>-1.0626507595019232</v>
      </c>
      <c r="AD29" s="215">
        <v>-1.1003397133151047</v>
      </c>
      <c r="AE29" s="215">
        <v>-1.1788446985621797</v>
      </c>
      <c r="AF29" s="212">
        <v>-1.1593376172340317</v>
      </c>
      <c r="AG29" s="215">
        <v>-0.32330503750656964</v>
      </c>
      <c r="AH29" s="215">
        <v>-0.29798817711772951</v>
      </c>
      <c r="AI29" s="215">
        <v>-0.58510985070734722</v>
      </c>
      <c r="AJ29" s="215">
        <v>-0.35794183445190159</v>
      </c>
      <c r="AK29" s="215">
        <v>1.4109139830152193</v>
      </c>
      <c r="AL29" s="212">
        <v>1.1006157408184152</v>
      </c>
      <c r="AM29" s="471" t="s">
        <v>71</v>
      </c>
      <c r="AN29" s="213">
        <v>-629</v>
      </c>
      <c r="AO29" s="213">
        <v>-1018</v>
      </c>
      <c r="AP29" s="213">
        <v>-1112</v>
      </c>
      <c r="AQ29" s="213">
        <v>-936</v>
      </c>
      <c r="AR29" s="213">
        <v>-619</v>
      </c>
      <c r="AS29" s="201">
        <f t="shared" si="0"/>
        <v>-795</v>
      </c>
      <c r="AT29" s="213">
        <v>-353</v>
      </c>
      <c r="AU29" s="213">
        <v>-539</v>
      </c>
      <c r="AV29" s="213">
        <v>-567</v>
      </c>
      <c r="AW29" s="213">
        <v>-637</v>
      </c>
      <c r="AX29" s="214">
        <v>-797</v>
      </c>
      <c r="AY29" s="842">
        <v>-799</v>
      </c>
      <c r="AZ29" s="213">
        <v>-276</v>
      </c>
      <c r="BA29" s="213">
        <v>-479</v>
      </c>
      <c r="BB29" s="213">
        <v>-545</v>
      </c>
      <c r="BC29" s="213">
        <v>-299</v>
      </c>
      <c r="BD29" s="214">
        <v>178</v>
      </c>
      <c r="BE29" s="842">
        <v>4</v>
      </c>
      <c r="BF29" s="215">
        <v>-0.5241841394713157</v>
      </c>
      <c r="BG29" s="215">
        <v>-0.85283202225070587</v>
      </c>
      <c r="BH29" s="215">
        <v>-0.93959391291857131</v>
      </c>
      <c r="BI29" s="216">
        <v>-0.79838276312085776</v>
      </c>
      <c r="BJ29" s="215">
        <v>-0.53223961960774202</v>
      </c>
      <c r="BK29" s="212">
        <v>-0.68722878235161911</v>
      </c>
      <c r="BL29" s="215">
        <v>-0.29417647254908497</v>
      </c>
      <c r="BM29" s="215">
        <v>-0.45154858545494153</v>
      </c>
      <c r="BN29" s="215">
        <v>-0.47909150056189748</v>
      </c>
      <c r="BO29" s="216">
        <v>-0.54334382490169486</v>
      </c>
      <c r="BP29" s="215">
        <v>-0.68529075416376484</v>
      </c>
      <c r="BQ29" s="212">
        <v>-0.69068653723137574</v>
      </c>
      <c r="BR29" s="215">
        <v>-0.23000766692223071</v>
      </c>
      <c r="BS29" s="215">
        <v>-0.40128343679576434</v>
      </c>
      <c r="BT29" s="215">
        <v>-0.46050241235667394</v>
      </c>
      <c r="BU29" s="216">
        <v>-0.25503893821916285</v>
      </c>
      <c r="BV29" s="215">
        <v>0.15305113455602276</v>
      </c>
      <c r="BW29" s="212">
        <v>3.457754879756574E-3</v>
      </c>
    </row>
    <row r="30" spans="1:75" ht="22.5" customHeight="1">
      <c r="A30" s="426"/>
      <c r="B30" s="471" t="s">
        <v>522</v>
      </c>
      <c r="C30" s="213">
        <v>1197</v>
      </c>
      <c r="D30" s="213">
        <v>939</v>
      </c>
      <c r="E30" s="213">
        <v>1223</v>
      </c>
      <c r="F30" s="213">
        <v>981</v>
      </c>
      <c r="G30" s="213">
        <v>1977</v>
      </c>
      <c r="H30" s="201">
        <f>SUM(N30,T30)</f>
        <v>1372</v>
      </c>
      <c r="I30" s="213">
        <v>121</v>
      </c>
      <c r="J30" s="213">
        <v>111</v>
      </c>
      <c r="K30" s="213">
        <v>-6</v>
      </c>
      <c r="L30" s="213">
        <v>-3</v>
      </c>
      <c r="M30" s="213">
        <v>-49</v>
      </c>
      <c r="N30" s="201">
        <v>-21</v>
      </c>
      <c r="O30" s="213">
        <v>1076</v>
      </c>
      <c r="P30" s="213">
        <v>828</v>
      </c>
      <c r="Q30" s="213">
        <v>1229</v>
      </c>
      <c r="R30" s="213">
        <v>984</v>
      </c>
      <c r="S30" s="214">
        <v>2026</v>
      </c>
      <c r="T30" s="842">
        <v>1393</v>
      </c>
      <c r="U30" s="215">
        <v>1.4786722832330668</v>
      </c>
      <c r="V30" s="215">
        <v>1.1430588693577446</v>
      </c>
      <c r="W30" s="215">
        <v>1.4719510874143968</v>
      </c>
      <c r="X30" s="215">
        <v>1.1635630411576325</v>
      </c>
      <c r="Y30" s="215">
        <v>2.3179467939172951</v>
      </c>
      <c r="Z30" s="212">
        <v>1.5721684924600083</v>
      </c>
      <c r="AA30" s="215">
        <v>0.14947313807117887</v>
      </c>
      <c r="AB30" s="215">
        <v>0.13512197497200173</v>
      </c>
      <c r="AC30" s="215">
        <v>-7.2213462996618006E-3</v>
      </c>
      <c r="AD30" s="215">
        <v>-3.5582967619499466E-3</v>
      </c>
      <c r="AE30" s="215">
        <v>-5.7450375772355823E-2</v>
      </c>
      <c r="AF30" s="212">
        <v>-2.4063803456020532E-2</v>
      </c>
      <c r="AG30" s="215">
        <v>1.3291991451618881</v>
      </c>
      <c r="AH30" s="215">
        <v>1.0079368943857427</v>
      </c>
      <c r="AI30" s="215">
        <v>1.4791724337140588</v>
      </c>
      <c r="AJ30" s="215">
        <v>1.1671213379195826</v>
      </c>
      <c r="AK30" s="215">
        <v>2.3753971696896512</v>
      </c>
      <c r="AL30" s="212">
        <v>1.5962322959160287</v>
      </c>
      <c r="AM30" s="471" t="s">
        <v>72</v>
      </c>
      <c r="AN30" s="213">
        <v>-649</v>
      </c>
      <c r="AO30" s="213">
        <v>-616</v>
      </c>
      <c r="AP30" s="213">
        <v>-731</v>
      </c>
      <c r="AQ30" s="213">
        <v>-1161</v>
      </c>
      <c r="AR30" s="213">
        <v>-224</v>
      </c>
      <c r="AS30" s="201">
        <f t="shared" si="0"/>
        <v>-1062</v>
      </c>
      <c r="AT30" s="213">
        <v>-396</v>
      </c>
      <c r="AU30" s="213">
        <v>-420</v>
      </c>
      <c r="AV30" s="213">
        <v>-695</v>
      </c>
      <c r="AW30" s="213">
        <v>-879</v>
      </c>
      <c r="AX30" s="214">
        <v>-920</v>
      </c>
      <c r="AY30" s="842">
        <v>-1054</v>
      </c>
      <c r="AZ30" s="213">
        <v>-253</v>
      </c>
      <c r="BA30" s="213">
        <v>-196</v>
      </c>
      <c r="BB30" s="213">
        <v>-36</v>
      </c>
      <c r="BC30" s="213">
        <v>-282</v>
      </c>
      <c r="BD30" s="214">
        <v>696</v>
      </c>
      <c r="BE30" s="842">
        <v>-8</v>
      </c>
      <c r="BF30" s="215">
        <v>-0.35053795964222445</v>
      </c>
      <c r="BG30" s="215">
        <v>-0.33388438711076179</v>
      </c>
      <c r="BH30" s="215">
        <v>-0.39754403711136133</v>
      </c>
      <c r="BI30" s="216">
        <v>-0.63391355624959045</v>
      </c>
      <c r="BJ30" s="215">
        <v>-0.12308571491370263</v>
      </c>
      <c r="BK30" s="212">
        <v>-0.58427732816909939</v>
      </c>
      <c r="BL30" s="215">
        <v>-0.21388756859525557</v>
      </c>
      <c r="BM30" s="215">
        <v>-0.22764844575733759</v>
      </c>
      <c r="BN30" s="215">
        <v>-0.37796594499643787</v>
      </c>
      <c r="BO30" s="216">
        <v>-0.47993972088147291</v>
      </c>
      <c r="BP30" s="215">
        <v>-0.50553061482413575</v>
      </c>
      <c r="BQ30" s="212">
        <v>-0.57987599236368237</v>
      </c>
      <c r="BR30" s="215">
        <v>-0.13665039104696883</v>
      </c>
      <c r="BS30" s="215">
        <v>-0.10623594135342421</v>
      </c>
      <c r="BT30" s="215">
        <v>-1.9578092114923402E-2</v>
      </c>
      <c r="BU30" s="216">
        <v>-0.1539738353681176</v>
      </c>
      <c r="BV30" s="215">
        <v>0.38244489991043312</v>
      </c>
      <c r="BW30" s="212">
        <v>-4.4013358054169434E-3</v>
      </c>
    </row>
    <row r="31" spans="1:75" ht="22.5" customHeight="1">
      <c r="A31" s="426"/>
      <c r="B31" s="471" t="s">
        <v>523</v>
      </c>
      <c r="C31" s="213">
        <v>870</v>
      </c>
      <c r="D31" s="213">
        <v>1359</v>
      </c>
      <c r="E31" s="213">
        <v>2250</v>
      </c>
      <c r="F31" s="213">
        <v>2742</v>
      </c>
      <c r="G31" s="213">
        <v>2718</v>
      </c>
      <c r="H31" s="201">
        <f>SUM(N31,T31)</f>
        <v>1241</v>
      </c>
      <c r="I31" s="213">
        <v>-86</v>
      </c>
      <c r="J31" s="213">
        <v>-160</v>
      </c>
      <c r="K31" s="213">
        <v>-180</v>
      </c>
      <c r="L31" s="213">
        <v>-202</v>
      </c>
      <c r="M31" s="213">
        <v>-282</v>
      </c>
      <c r="N31" s="201">
        <v>-215</v>
      </c>
      <c r="O31" s="213">
        <v>956</v>
      </c>
      <c r="P31" s="213">
        <v>1519</v>
      </c>
      <c r="Q31" s="213">
        <v>2430</v>
      </c>
      <c r="R31" s="213">
        <v>2944</v>
      </c>
      <c r="S31" s="214">
        <v>3000</v>
      </c>
      <c r="T31" s="842">
        <v>1456</v>
      </c>
      <c r="U31" s="215">
        <v>1.1656885601736473</v>
      </c>
      <c r="V31" s="215">
        <v>1.7999046408137316</v>
      </c>
      <c r="W31" s="215">
        <v>2.9272862105304243</v>
      </c>
      <c r="X31" s="215">
        <v>3.4659284820446703</v>
      </c>
      <c r="Y31" s="215">
        <v>3.3205057724024192</v>
      </c>
      <c r="Z31" s="212">
        <v>1.4673713833019995</v>
      </c>
      <c r="AA31" s="215">
        <v>-0.11522898410911916</v>
      </c>
      <c r="AB31" s="215">
        <v>-0.21190930281839374</v>
      </c>
      <c r="AC31" s="215">
        <v>-0.23418289684243393</v>
      </c>
      <c r="AD31" s="215">
        <v>-0.25533098226587286</v>
      </c>
      <c r="AE31" s="215">
        <v>-0.3445116364302731</v>
      </c>
      <c r="AF31" s="212">
        <v>-0.25421824932307002</v>
      </c>
      <c r="AG31" s="215">
        <v>1.2809175442827665</v>
      </c>
      <c r="AH31" s="215">
        <v>2.0118139436321254</v>
      </c>
      <c r="AI31" s="215">
        <v>3.161469107372858</v>
      </c>
      <c r="AJ31" s="215">
        <v>3.7212594643105432</v>
      </c>
      <c r="AK31" s="215">
        <v>3.6650174088326923</v>
      </c>
      <c r="AL31" s="212">
        <v>1.7215896326250695</v>
      </c>
      <c r="AM31" s="471" t="s">
        <v>73</v>
      </c>
      <c r="AN31" s="213">
        <v>446</v>
      </c>
      <c r="AO31" s="213">
        <v>550</v>
      </c>
      <c r="AP31" s="213">
        <v>-103</v>
      </c>
      <c r="AQ31" s="213">
        <v>101</v>
      </c>
      <c r="AR31" s="213">
        <v>330</v>
      </c>
      <c r="AS31" s="201">
        <f t="shared" si="0"/>
        <v>951</v>
      </c>
      <c r="AT31" s="213">
        <v>-133</v>
      </c>
      <c r="AU31" s="213">
        <v>-255</v>
      </c>
      <c r="AV31" s="213">
        <v>-473</v>
      </c>
      <c r="AW31" s="213">
        <v>-554</v>
      </c>
      <c r="AX31" s="214">
        <v>-555</v>
      </c>
      <c r="AY31" s="842">
        <v>-472</v>
      </c>
      <c r="AZ31" s="213">
        <v>579</v>
      </c>
      <c r="BA31" s="213">
        <v>805</v>
      </c>
      <c r="BB31" s="213">
        <v>370</v>
      </c>
      <c r="BC31" s="213">
        <v>655</v>
      </c>
      <c r="BD31" s="214">
        <v>885</v>
      </c>
      <c r="BE31" s="842">
        <v>1423</v>
      </c>
      <c r="BF31" s="215">
        <v>0.32692674202108163</v>
      </c>
      <c r="BG31" s="215">
        <v>0.40184703509951197</v>
      </c>
      <c r="BH31" s="215">
        <v>-7.4953790624226801E-2</v>
      </c>
      <c r="BI31" s="216">
        <v>7.3553508356698105E-2</v>
      </c>
      <c r="BJ31" s="215">
        <v>0.24014670780695113</v>
      </c>
      <c r="BK31" s="212">
        <v>0.69040117317381267</v>
      </c>
      <c r="BL31" s="215">
        <v>-9.7491606925569199E-2</v>
      </c>
      <c r="BM31" s="215">
        <v>-0.1863108980915919</v>
      </c>
      <c r="BN31" s="215">
        <v>-0.34420527150737168</v>
      </c>
      <c r="BO31" s="216">
        <v>-0.40345191712485895</v>
      </c>
      <c r="BP31" s="215">
        <v>-0.40388309949350876</v>
      </c>
      <c r="BQ31" s="212">
        <v>-0.34265967795798064</v>
      </c>
      <c r="BR31" s="215">
        <v>0.42441834894665087</v>
      </c>
      <c r="BS31" s="215">
        <v>0.58815793319110377</v>
      </c>
      <c r="BT31" s="215">
        <v>0.26925148088314482</v>
      </c>
      <c r="BU31" s="216">
        <v>0.477005425481557</v>
      </c>
      <c r="BV31" s="215">
        <v>0.64402980730045989</v>
      </c>
      <c r="BW31" s="212">
        <v>1.0330608511317931</v>
      </c>
    </row>
    <row r="32" spans="1:75" ht="22.5" customHeight="1">
      <c r="A32" s="426"/>
      <c r="B32" s="471" t="s">
        <v>524</v>
      </c>
      <c r="C32" s="213">
        <v>12</v>
      </c>
      <c r="D32" s="213">
        <v>-292</v>
      </c>
      <c r="E32" s="213">
        <v>-136</v>
      </c>
      <c r="F32" s="213">
        <v>429</v>
      </c>
      <c r="G32" s="213">
        <v>622</v>
      </c>
      <c r="H32" s="201">
        <f>SUM(N32,T32)</f>
        <v>303</v>
      </c>
      <c r="I32" s="213">
        <v>-338</v>
      </c>
      <c r="J32" s="213">
        <v>-373</v>
      </c>
      <c r="K32" s="213">
        <v>-650</v>
      </c>
      <c r="L32" s="213">
        <v>-671</v>
      </c>
      <c r="M32" s="213">
        <v>-530</v>
      </c>
      <c r="N32" s="201">
        <v>-735</v>
      </c>
      <c r="O32" s="213">
        <v>350</v>
      </c>
      <c r="P32" s="213">
        <v>81</v>
      </c>
      <c r="Q32" s="213">
        <v>514</v>
      </c>
      <c r="R32" s="213">
        <v>1100</v>
      </c>
      <c r="S32" s="214">
        <v>1152</v>
      </c>
      <c r="T32" s="842">
        <v>1038</v>
      </c>
      <c r="U32" s="215">
        <v>1.2519300588407129E-2</v>
      </c>
      <c r="V32" s="215">
        <v>-0.30459818075607109</v>
      </c>
      <c r="W32" s="215">
        <v>-0.14230109237015026</v>
      </c>
      <c r="X32" s="215">
        <v>0.44951590594744117</v>
      </c>
      <c r="Y32" s="215">
        <v>0.64882908256402239</v>
      </c>
      <c r="Z32" s="212">
        <v>0.31403194212691865</v>
      </c>
      <c r="AA32" s="215">
        <v>-0.35262696657346743</v>
      </c>
      <c r="AB32" s="215">
        <v>-0.38909288158224148</v>
      </c>
      <c r="AC32" s="215">
        <v>-0.6801155150043946</v>
      </c>
      <c r="AD32" s="215">
        <v>-0.70308898109727991</v>
      </c>
      <c r="AE32" s="215">
        <v>-0.55286079382464925</v>
      </c>
      <c r="AF32" s="212">
        <v>-0.76176065169401064</v>
      </c>
      <c r="AG32" s="215">
        <v>0.36514626716187459</v>
      </c>
      <c r="AH32" s="215">
        <v>8.4494700826170416E-2</v>
      </c>
      <c r="AI32" s="215">
        <v>0.53781442263424439</v>
      </c>
      <c r="AJ32" s="215">
        <v>1.1526048870447212</v>
      </c>
      <c r="AK32" s="215">
        <v>1.2016898763886716</v>
      </c>
      <c r="AL32" s="212">
        <v>1.0757925938209294</v>
      </c>
      <c r="AM32" s="471" t="s">
        <v>74</v>
      </c>
      <c r="AN32" s="213">
        <v>-282</v>
      </c>
      <c r="AO32" s="213">
        <v>-501</v>
      </c>
      <c r="AP32" s="213">
        <v>-590</v>
      </c>
      <c r="AQ32" s="213">
        <v>-465</v>
      </c>
      <c r="AR32" s="213">
        <v>-241</v>
      </c>
      <c r="AS32" s="201">
        <f t="shared" si="0"/>
        <v>-300</v>
      </c>
      <c r="AT32" s="213">
        <v>-302</v>
      </c>
      <c r="AU32" s="213">
        <v>-362</v>
      </c>
      <c r="AV32" s="213">
        <v>-456</v>
      </c>
      <c r="AW32" s="213">
        <v>-388</v>
      </c>
      <c r="AX32" s="214">
        <v>-475</v>
      </c>
      <c r="AY32" s="842">
        <v>-453</v>
      </c>
      <c r="AZ32" s="213">
        <v>20</v>
      </c>
      <c r="BA32" s="213">
        <v>-139</v>
      </c>
      <c r="BB32" s="213">
        <v>-134</v>
      </c>
      <c r="BC32" s="213">
        <v>-77</v>
      </c>
      <c r="BD32" s="214">
        <v>234</v>
      </c>
      <c r="BE32" s="842">
        <v>153</v>
      </c>
      <c r="BF32" s="215">
        <v>-0.40835831269820588</v>
      </c>
      <c r="BG32" s="215">
        <v>-0.72846237731733909</v>
      </c>
      <c r="BH32" s="215">
        <v>-0.86416498227729444</v>
      </c>
      <c r="BI32" s="216">
        <v>-0.68701613379823889</v>
      </c>
      <c r="BJ32" s="215">
        <v>-0.35852958240973531</v>
      </c>
      <c r="BK32" s="212">
        <v>-0.44790826838663444</v>
      </c>
      <c r="BL32" s="215">
        <v>-0.43731989515907149</v>
      </c>
      <c r="BM32" s="215">
        <v>-0.52635405307161032</v>
      </c>
      <c r="BN32" s="215">
        <v>-0.66789700325160384</v>
      </c>
      <c r="BO32" s="216">
        <v>-0.57325217185745525</v>
      </c>
      <c r="BP32" s="215">
        <v>-0.70664544250881434</v>
      </c>
      <c r="BQ32" s="212">
        <v>-0.67634148526381799</v>
      </c>
      <c r="BR32" s="215">
        <v>2.8961582460865661E-2</v>
      </c>
      <c r="BS32" s="215">
        <v>-0.2021083242457288</v>
      </c>
      <c r="BT32" s="215">
        <v>-0.1962679790256906</v>
      </c>
      <c r="BU32" s="216">
        <v>-0.11376396194078364</v>
      </c>
      <c r="BV32" s="215">
        <v>0.34811586009907908</v>
      </c>
      <c r="BW32" s="212">
        <v>0.22843321687718354</v>
      </c>
    </row>
    <row r="33" spans="1:75" ht="22.5" customHeight="1">
      <c r="A33" s="426"/>
      <c r="B33" s="471" t="s">
        <v>525</v>
      </c>
      <c r="C33" s="213">
        <v>362</v>
      </c>
      <c r="D33" s="213">
        <v>-1081</v>
      </c>
      <c r="E33" s="213">
        <v>-233</v>
      </c>
      <c r="F33" s="213">
        <v>328</v>
      </c>
      <c r="G33" s="213">
        <v>402</v>
      </c>
      <c r="H33" s="201">
        <f>SUM(N33,T33)</f>
        <v>1461</v>
      </c>
      <c r="I33" s="213">
        <v>-520</v>
      </c>
      <c r="J33" s="213">
        <v>-888</v>
      </c>
      <c r="K33" s="213">
        <v>-1024</v>
      </c>
      <c r="L33" s="213">
        <v>-981</v>
      </c>
      <c r="M33" s="213">
        <v>-1033</v>
      </c>
      <c r="N33" s="201">
        <v>-1142</v>
      </c>
      <c r="O33" s="213">
        <v>882</v>
      </c>
      <c r="P33" s="213">
        <v>-193</v>
      </c>
      <c r="Q33" s="213">
        <v>791</v>
      </c>
      <c r="R33" s="213">
        <v>1309</v>
      </c>
      <c r="S33" s="214">
        <v>1435</v>
      </c>
      <c r="T33" s="842">
        <v>2603</v>
      </c>
      <c r="U33" s="215">
        <v>0.2047997827538216</v>
      </c>
      <c r="V33" s="215">
        <v>-0.61032068654019866</v>
      </c>
      <c r="W33" s="215">
        <v>-0.13235703452075961</v>
      </c>
      <c r="X33" s="215">
        <v>0.18656928660000227</v>
      </c>
      <c r="Y33" s="215">
        <v>0.22823532083527312</v>
      </c>
      <c r="Z33" s="212">
        <v>0.8275932387728282</v>
      </c>
      <c r="AA33" s="215">
        <v>-0.29418753323753383</v>
      </c>
      <c r="AB33" s="215">
        <v>-0.50135501355013556</v>
      </c>
      <c r="AC33" s="215">
        <v>-0.5816892847607632</v>
      </c>
      <c r="AD33" s="215">
        <v>-0.55800143339817754</v>
      </c>
      <c r="AE33" s="215">
        <v>-0.58648528960904756</v>
      </c>
      <c r="AF33" s="212">
        <v>-0.64689355145692662</v>
      </c>
      <c r="AG33" s="215">
        <v>0.49898731599135543</v>
      </c>
      <c r="AH33" s="215">
        <v>-0.10896567299006324</v>
      </c>
      <c r="AI33" s="215">
        <v>0.44933225024000367</v>
      </c>
      <c r="AJ33" s="215">
        <v>0.74457071999817981</v>
      </c>
      <c r="AK33" s="215">
        <v>0.81472061044432065</v>
      </c>
      <c r="AL33" s="212">
        <v>1.4744867902297549</v>
      </c>
      <c r="AM33" s="217"/>
      <c r="AN33" s="218"/>
      <c r="AO33" s="218"/>
      <c r="AP33" s="218"/>
      <c r="AQ33" s="218"/>
      <c r="AR33" s="218"/>
      <c r="AS33" s="847"/>
      <c r="AT33" s="843"/>
      <c r="AU33" s="843"/>
      <c r="AV33" s="843"/>
      <c r="AW33" s="843"/>
      <c r="AX33" s="843"/>
      <c r="AY33" s="847"/>
      <c r="AZ33" s="843"/>
      <c r="BA33" s="843"/>
      <c r="BB33" s="843"/>
      <c r="BC33" s="843"/>
      <c r="BD33" s="843"/>
      <c r="BE33" s="847"/>
      <c r="BF33" s="843"/>
      <c r="BG33" s="843"/>
      <c r="BH33" s="843"/>
      <c r="BI33" s="843"/>
      <c r="BJ33" s="843"/>
      <c r="BK33" s="847"/>
      <c r="BL33" s="843"/>
      <c r="BM33" s="843"/>
      <c r="BN33" s="843"/>
      <c r="BO33" s="843"/>
      <c r="BP33" s="843"/>
      <c r="BQ33" s="847"/>
      <c r="BR33" s="843"/>
      <c r="BS33" s="843"/>
      <c r="BT33" s="843"/>
      <c r="BU33" s="843"/>
      <c r="BV33" s="843"/>
      <c r="BW33" s="847"/>
    </row>
    <row r="34" spans="1:75" ht="22.5" customHeight="1">
      <c r="A34" s="426"/>
      <c r="B34" s="742"/>
      <c r="C34" s="213"/>
      <c r="D34" s="213"/>
      <c r="E34" s="213"/>
      <c r="F34" s="213"/>
      <c r="G34" s="213"/>
      <c r="H34" s="201"/>
      <c r="I34" s="213"/>
      <c r="J34" s="213"/>
      <c r="K34" s="213"/>
      <c r="L34" s="213"/>
      <c r="M34" s="213"/>
      <c r="N34" s="201"/>
      <c r="O34" s="213"/>
      <c r="P34" s="213"/>
      <c r="Q34" s="213"/>
      <c r="R34" s="213"/>
      <c r="S34" s="214"/>
      <c r="T34" s="842"/>
      <c r="U34" s="215"/>
      <c r="V34" s="215"/>
      <c r="W34" s="215"/>
      <c r="X34" s="215"/>
      <c r="Y34" s="215"/>
      <c r="Z34" s="212"/>
      <c r="AA34" s="215"/>
      <c r="AB34" s="215"/>
      <c r="AC34" s="215"/>
      <c r="AD34" s="215"/>
      <c r="AE34" s="215"/>
      <c r="AF34" s="212"/>
      <c r="AG34" s="215"/>
      <c r="AH34" s="215"/>
      <c r="AI34" s="215"/>
      <c r="AJ34" s="215"/>
      <c r="AK34" s="215"/>
      <c r="AL34" s="212"/>
      <c r="AM34" s="471" t="s">
        <v>75</v>
      </c>
      <c r="AN34" s="213">
        <v>-815</v>
      </c>
      <c r="AO34" s="213">
        <v>-805</v>
      </c>
      <c r="AP34" s="213">
        <v>-374</v>
      </c>
      <c r="AQ34" s="213">
        <v>-796</v>
      </c>
      <c r="AR34" s="213">
        <v>-1020</v>
      </c>
      <c r="AS34" s="201">
        <f t="shared" si="0"/>
        <v>-601</v>
      </c>
      <c r="AT34" s="213">
        <v>-572</v>
      </c>
      <c r="AU34" s="213">
        <v>-767</v>
      </c>
      <c r="AV34" s="213">
        <v>-768</v>
      </c>
      <c r="AW34" s="213">
        <v>-807</v>
      </c>
      <c r="AX34" s="214">
        <v>-886</v>
      </c>
      <c r="AY34" s="842">
        <v>-979</v>
      </c>
      <c r="AZ34" s="213">
        <v>-243</v>
      </c>
      <c r="BA34" s="213">
        <v>-38</v>
      </c>
      <c r="BB34" s="213">
        <v>394</v>
      </c>
      <c r="BC34" s="213">
        <v>11</v>
      </c>
      <c r="BD34" s="214">
        <v>-134</v>
      </c>
      <c r="BE34" s="842">
        <v>378</v>
      </c>
      <c r="BF34" s="215">
        <v>-0.74394574216574927</v>
      </c>
      <c r="BG34" s="215">
        <v>-0.74032519128899354</v>
      </c>
      <c r="BH34" s="215">
        <v>-0.34651768259350879</v>
      </c>
      <c r="BI34" s="216">
        <v>-0.7400727056351516</v>
      </c>
      <c r="BJ34" s="215">
        <v>-0.95540506364683719</v>
      </c>
      <c r="BK34" s="212">
        <v>-0.56836988490746254</v>
      </c>
      <c r="BL34" s="215">
        <v>-0.52213124480835416</v>
      </c>
      <c r="BM34" s="215">
        <v>-0.70537816362566219</v>
      </c>
      <c r="BN34" s="215">
        <v>-0.71156572254495931</v>
      </c>
      <c r="BO34" s="216">
        <v>-0.75029984101453184</v>
      </c>
      <c r="BP34" s="215">
        <v>-0.82989106508931154</v>
      </c>
      <c r="BQ34" s="212">
        <v>-0.92584711701232258</v>
      </c>
      <c r="BR34" s="215">
        <v>-0.2218144973573952</v>
      </c>
      <c r="BS34" s="215">
        <v>-3.4947027663331368E-2</v>
      </c>
      <c r="BT34" s="215">
        <v>0.36504803995145046</v>
      </c>
      <c r="BU34" s="216">
        <v>1.0227135379380236E-2</v>
      </c>
      <c r="BV34" s="215">
        <v>-0.12551399855752568</v>
      </c>
      <c r="BW34" s="212">
        <v>0.35747723210485999</v>
      </c>
    </row>
    <row r="35" spans="1:75" ht="22.5" customHeight="1">
      <c r="A35" s="426"/>
      <c r="B35" s="471" t="s">
        <v>526</v>
      </c>
      <c r="C35" s="213">
        <v>627</v>
      </c>
      <c r="D35" s="213">
        <v>269</v>
      </c>
      <c r="E35" s="213">
        <v>339</v>
      </c>
      <c r="F35" s="213">
        <v>357</v>
      </c>
      <c r="G35" s="213">
        <v>1349</v>
      </c>
      <c r="H35" s="201">
        <f>SUM(N35,T35)</f>
        <v>1711</v>
      </c>
      <c r="I35" s="213">
        <v>-282</v>
      </c>
      <c r="J35" s="213">
        <v>-390</v>
      </c>
      <c r="K35" s="213">
        <v>-459</v>
      </c>
      <c r="L35" s="213">
        <v>-571</v>
      </c>
      <c r="M35" s="213">
        <v>-487</v>
      </c>
      <c r="N35" s="201">
        <v>-418</v>
      </c>
      <c r="O35" s="213">
        <v>909</v>
      </c>
      <c r="P35" s="213">
        <v>659</v>
      </c>
      <c r="Q35" s="213">
        <v>798</v>
      </c>
      <c r="R35" s="213">
        <v>928</v>
      </c>
      <c r="S35" s="214">
        <v>1836</v>
      </c>
      <c r="T35" s="842">
        <v>2129</v>
      </c>
      <c r="U35" s="215">
        <v>0.74395756950129932</v>
      </c>
      <c r="V35" s="215">
        <v>0.31682095493840245</v>
      </c>
      <c r="W35" s="215">
        <v>0.39800410918696805</v>
      </c>
      <c r="X35" s="215">
        <v>0.41747550108754122</v>
      </c>
      <c r="Y35" s="215">
        <v>1.5709610928019937</v>
      </c>
      <c r="Z35" s="212">
        <v>1.9617060307268976</v>
      </c>
      <c r="AA35" s="215">
        <v>-0.33460292599579966</v>
      </c>
      <c r="AB35" s="215">
        <v>-0.45933149600734929</v>
      </c>
      <c r="AC35" s="215">
        <v>-0.53889051951863809</v>
      </c>
      <c r="AD35" s="215">
        <v>-0.66772692190752392</v>
      </c>
      <c r="AE35" s="215">
        <v>-0.56712976441406293</v>
      </c>
      <c r="AF35" s="212">
        <v>-0.47924787892685161</v>
      </c>
      <c r="AG35" s="215">
        <v>1.0785604954970989</v>
      </c>
      <c r="AH35" s="215">
        <v>0.7761524509457518</v>
      </c>
      <c r="AI35" s="215">
        <v>0.93689462870560603</v>
      </c>
      <c r="AJ35" s="215">
        <v>1.085202422995065</v>
      </c>
      <c r="AK35" s="215">
        <v>2.1380908572160569</v>
      </c>
      <c r="AL35" s="212">
        <v>2.4409539096537491</v>
      </c>
      <c r="AM35" s="471" t="s">
        <v>76</v>
      </c>
      <c r="AN35" s="213">
        <v>-807</v>
      </c>
      <c r="AO35" s="213">
        <v>-1090</v>
      </c>
      <c r="AP35" s="213">
        <v>-1453</v>
      </c>
      <c r="AQ35" s="213">
        <v>-1011</v>
      </c>
      <c r="AR35" s="213">
        <v>-780</v>
      </c>
      <c r="AS35" s="201">
        <f t="shared" si="0"/>
        <v>-1041</v>
      </c>
      <c r="AT35" s="213">
        <v>-670</v>
      </c>
      <c r="AU35" s="213">
        <v>-849</v>
      </c>
      <c r="AV35" s="213">
        <v>-1055</v>
      </c>
      <c r="AW35" s="213">
        <v>-1012</v>
      </c>
      <c r="AX35" s="214">
        <v>-1126</v>
      </c>
      <c r="AY35" s="842">
        <v>-1185</v>
      </c>
      <c r="AZ35" s="213">
        <v>-137</v>
      </c>
      <c r="BA35" s="213">
        <v>-241</v>
      </c>
      <c r="BB35" s="213">
        <v>-398</v>
      </c>
      <c r="BC35" s="213">
        <v>1</v>
      </c>
      <c r="BD35" s="214">
        <v>346</v>
      </c>
      <c r="BE35" s="842">
        <v>144</v>
      </c>
      <c r="BF35" s="215">
        <v>-0.66931517529090745</v>
      </c>
      <c r="BG35" s="215">
        <v>-0.91012324237667408</v>
      </c>
      <c r="BH35" s="215">
        <v>-1.2243625393936328</v>
      </c>
      <c r="BI35" s="216">
        <v>-0.86247344759044875</v>
      </c>
      <c r="BJ35" s="215">
        <v>-0.6711986920230617</v>
      </c>
      <c r="BK35" s="212">
        <v>-0.90184527419215099</v>
      </c>
      <c r="BL35" s="215">
        <v>-0.55568917898997272</v>
      </c>
      <c r="BM35" s="215">
        <v>-0.70889415851173976</v>
      </c>
      <c r="BN35" s="215">
        <v>-0.88899000623556979</v>
      </c>
      <c r="BO35" s="216">
        <v>-0.86332653705394091</v>
      </c>
      <c r="BP35" s="215">
        <v>-0.96893554771534296</v>
      </c>
      <c r="BQ35" s="212">
        <v>-1.0265962054925062</v>
      </c>
      <c r="BR35" s="215">
        <v>-0.11362599630093471</v>
      </c>
      <c r="BS35" s="215">
        <v>-0.20122908386493438</v>
      </c>
      <c r="BT35" s="215">
        <v>-0.33537253315806326</v>
      </c>
      <c r="BU35" s="216">
        <v>8.5308946349203644E-4</v>
      </c>
      <c r="BV35" s="215">
        <v>0.29773685569228125</v>
      </c>
      <c r="BW35" s="212">
        <v>0.12475093130035518</v>
      </c>
    </row>
    <row r="36" spans="1:75" ht="22.5" customHeight="1">
      <c r="A36" s="426"/>
      <c r="B36" s="471" t="s">
        <v>527</v>
      </c>
      <c r="C36" s="213">
        <v>-979</v>
      </c>
      <c r="D36" s="213">
        <v>-645</v>
      </c>
      <c r="E36" s="213">
        <v>77</v>
      </c>
      <c r="F36" s="213">
        <v>48</v>
      </c>
      <c r="G36" s="213">
        <v>493</v>
      </c>
      <c r="H36" s="201">
        <f>SUM(N36,T36)</f>
        <v>1169</v>
      </c>
      <c r="I36" s="213">
        <v>-1074</v>
      </c>
      <c r="J36" s="213">
        <v>-1132</v>
      </c>
      <c r="K36" s="213">
        <v>-1326</v>
      </c>
      <c r="L36" s="213">
        <v>-1369</v>
      </c>
      <c r="M36" s="213">
        <v>-1215</v>
      </c>
      <c r="N36" s="201">
        <v>-1401</v>
      </c>
      <c r="O36" s="213">
        <v>95</v>
      </c>
      <c r="P36" s="213">
        <v>487</v>
      </c>
      <c r="Q36" s="213">
        <v>1403</v>
      </c>
      <c r="R36" s="213">
        <v>1417</v>
      </c>
      <c r="S36" s="214">
        <v>1708</v>
      </c>
      <c r="T36" s="842">
        <v>2570</v>
      </c>
      <c r="U36" s="215">
        <v>-0.7631267148914942</v>
      </c>
      <c r="V36" s="215">
        <v>-0.50664132150908425</v>
      </c>
      <c r="W36" s="215">
        <v>6.0790753489547156E-2</v>
      </c>
      <c r="X36" s="215">
        <v>3.7872511657632495E-2</v>
      </c>
      <c r="Y36" s="215">
        <v>0.38883499357199758</v>
      </c>
      <c r="Z36" s="212">
        <v>0.91843308558947845</v>
      </c>
      <c r="AA36" s="215">
        <v>-0.83717884759291583</v>
      </c>
      <c r="AB36" s="215">
        <v>-0.88917515650896639</v>
      </c>
      <c r="AC36" s="215">
        <v>-1.0468641445083056</v>
      </c>
      <c r="AD36" s="215">
        <v>-1.0801555929020601</v>
      </c>
      <c r="AE36" s="215">
        <v>-0.95828502472611976</v>
      </c>
      <c r="AF36" s="212">
        <v>-1.100705520026398</v>
      </c>
      <c r="AG36" s="215">
        <v>7.4052132701421802E-2</v>
      </c>
      <c r="AH36" s="215">
        <v>0.38253383499988219</v>
      </c>
      <c r="AI36" s="215">
        <v>1.1076548979978527</v>
      </c>
      <c r="AJ36" s="215">
        <v>1.1180281045596925</v>
      </c>
      <c r="AK36" s="215">
        <v>1.3471200182981173</v>
      </c>
      <c r="AL36" s="212">
        <v>2.0191386056158769</v>
      </c>
      <c r="AM36" s="471" t="s">
        <v>77</v>
      </c>
      <c r="AN36" s="213">
        <v>512</v>
      </c>
      <c r="AO36" s="213">
        <v>-135</v>
      </c>
      <c r="AP36" s="213">
        <v>-178</v>
      </c>
      <c r="AQ36" s="213">
        <v>-84</v>
      </c>
      <c r="AR36" s="213">
        <v>65</v>
      </c>
      <c r="AS36" s="201">
        <f t="shared" si="0"/>
        <v>-33</v>
      </c>
      <c r="AT36" s="213">
        <v>-13</v>
      </c>
      <c r="AU36" s="213">
        <v>-41</v>
      </c>
      <c r="AV36" s="213">
        <v>-205</v>
      </c>
      <c r="AW36" s="213">
        <v>-252</v>
      </c>
      <c r="AX36" s="214">
        <v>-242</v>
      </c>
      <c r="AY36" s="842">
        <v>-375</v>
      </c>
      <c r="AZ36" s="213">
        <v>525</v>
      </c>
      <c r="BA36" s="213">
        <v>-94</v>
      </c>
      <c r="BB36" s="213">
        <v>27</v>
      </c>
      <c r="BC36" s="213">
        <v>168</v>
      </c>
      <c r="BD36" s="214">
        <v>307</v>
      </c>
      <c r="BE36" s="842">
        <v>342</v>
      </c>
      <c r="BF36" s="215">
        <v>0.58888479941111516</v>
      </c>
      <c r="BG36" s="215">
        <v>-0.15436333699231614</v>
      </c>
      <c r="BH36" s="215">
        <v>-0.20384558124620653</v>
      </c>
      <c r="BI36" s="216">
        <v>-9.6393284601172788E-2</v>
      </c>
      <c r="BJ36" s="215">
        <v>7.4662010820248342E-2</v>
      </c>
      <c r="BK36" s="212">
        <v>-3.7877048804003485E-2</v>
      </c>
      <c r="BL36" s="215">
        <v>-1.4952153110047847E-2</v>
      </c>
      <c r="BM36" s="215">
        <v>-4.6880717160629345E-2</v>
      </c>
      <c r="BN36" s="215">
        <v>-0.23476597840152999</v>
      </c>
      <c r="BO36" s="216">
        <v>-0.28917985380351835</v>
      </c>
      <c r="BP36" s="215">
        <v>-0.2779724095153861</v>
      </c>
      <c r="BQ36" s="212">
        <v>-0.4304210091364033</v>
      </c>
      <c r="BR36" s="215">
        <v>0.60383695252116298</v>
      </c>
      <c r="BS36" s="215">
        <v>-0.1074826198316868</v>
      </c>
      <c r="BT36" s="215">
        <v>3.0920397155323458E-2</v>
      </c>
      <c r="BU36" s="216">
        <v>0.19278656920234558</v>
      </c>
      <c r="BV36" s="215">
        <v>0.35263442033563447</v>
      </c>
      <c r="BW36" s="212">
        <v>0.3925439603323998</v>
      </c>
    </row>
    <row r="37" spans="1:75" ht="22.5" customHeight="1">
      <c r="A37" s="426"/>
      <c r="B37" s="471" t="s">
        <v>528</v>
      </c>
      <c r="C37" s="213">
        <v>-269</v>
      </c>
      <c r="D37" s="213">
        <v>-462</v>
      </c>
      <c r="E37" s="213">
        <v>-336</v>
      </c>
      <c r="F37" s="213">
        <v>328</v>
      </c>
      <c r="G37" s="213">
        <v>792</v>
      </c>
      <c r="H37" s="201">
        <f>SUM(N37,T37)</f>
        <v>738</v>
      </c>
      <c r="I37" s="213">
        <v>-579</v>
      </c>
      <c r="J37" s="213">
        <v>-720</v>
      </c>
      <c r="K37" s="213">
        <v>-651</v>
      </c>
      <c r="L37" s="213">
        <v>-708</v>
      </c>
      <c r="M37" s="213">
        <v>-755</v>
      </c>
      <c r="N37" s="201">
        <v>-748</v>
      </c>
      <c r="O37" s="213">
        <v>310</v>
      </c>
      <c r="P37" s="213">
        <v>258</v>
      </c>
      <c r="Q37" s="213">
        <v>315</v>
      </c>
      <c r="R37" s="213">
        <v>1036</v>
      </c>
      <c r="S37" s="214">
        <v>1547</v>
      </c>
      <c r="T37" s="842">
        <v>1486</v>
      </c>
      <c r="U37" s="215">
        <v>-0.29909160653331707</v>
      </c>
      <c r="V37" s="215">
        <v>-0.51522248243559721</v>
      </c>
      <c r="W37" s="215">
        <v>-0.37664783427495291</v>
      </c>
      <c r="X37" s="215">
        <v>0.36907012332343142</v>
      </c>
      <c r="Y37" s="215">
        <v>0.88789237668161436</v>
      </c>
      <c r="Z37" s="212">
        <v>0.82007289536847727</v>
      </c>
      <c r="AA37" s="215">
        <v>-0.64376966610702802</v>
      </c>
      <c r="AB37" s="215">
        <v>-0.80294412847106056</v>
      </c>
      <c r="AC37" s="215">
        <v>-0.72975517890772124</v>
      </c>
      <c r="AD37" s="215">
        <v>-0.79665136375911427</v>
      </c>
      <c r="AE37" s="215">
        <v>-0.8464125560538116</v>
      </c>
      <c r="AF37" s="212">
        <v>-0.83118499422170855</v>
      </c>
      <c r="AG37" s="215">
        <v>0.34467805957371106</v>
      </c>
      <c r="AH37" s="215">
        <v>0.28772164603546335</v>
      </c>
      <c r="AI37" s="215">
        <v>0.35310734463276838</v>
      </c>
      <c r="AJ37" s="215">
        <v>1.1657214870825459</v>
      </c>
      <c r="AK37" s="215">
        <v>1.7343049327354261</v>
      </c>
      <c r="AL37" s="212">
        <v>1.6512578895901859</v>
      </c>
      <c r="AM37" s="471" t="s">
        <v>78</v>
      </c>
      <c r="AN37" s="213">
        <v>-332</v>
      </c>
      <c r="AO37" s="213">
        <v>-411</v>
      </c>
      <c r="AP37" s="213">
        <v>-98</v>
      </c>
      <c r="AQ37" s="213">
        <v>-544</v>
      </c>
      <c r="AR37" s="213">
        <v>-542</v>
      </c>
      <c r="AS37" s="201">
        <f t="shared" si="0"/>
        <v>-352</v>
      </c>
      <c r="AT37" s="213">
        <v>-173</v>
      </c>
      <c r="AU37" s="213">
        <v>-227</v>
      </c>
      <c r="AV37" s="213">
        <v>-280</v>
      </c>
      <c r="AW37" s="213">
        <v>-341</v>
      </c>
      <c r="AX37" s="214">
        <v>-329</v>
      </c>
      <c r="AY37" s="842">
        <v>-364</v>
      </c>
      <c r="AZ37" s="213">
        <v>-159</v>
      </c>
      <c r="BA37" s="213">
        <v>-184</v>
      </c>
      <c r="BB37" s="213">
        <v>182</v>
      </c>
      <c r="BC37" s="213">
        <v>-203</v>
      </c>
      <c r="BD37" s="214">
        <v>-213</v>
      </c>
      <c r="BE37" s="842">
        <v>12</v>
      </c>
      <c r="BF37" s="215">
        <v>-0.59320671109761114</v>
      </c>
      <c r="BG37" s="215">
        <v>-0.7387435966567808</v>
      </c>
      <c r="BH37" s="215">
        <v>-0.17745907576416053</v>
      </c>
      <c r="BI37" s="216">
        <v>-0.98683017088125391</v>
      </c>
      <c r="BJ37" s="215">
        <v>-0.9930013557583085</v>
      </c>
      <c r="BK37" s="212">
        <v>-0.6513693560325684</v>
      </c>
      <c r="BL37" s="215">
        <v>-0.30911072596351419</v>
      </c>
      <c r="BM37" s="215">
        <v>-0.40801653635301516</v>
      </c>
      <c r="BN37" s="215">
        <v>-0.50702593075474434</v>
      </c>
      <c r="BO37" s="216">
        <v>-0.61858288285019769</v>
      </c>
      <c r="BP37" s="215">
        <v>-0.60276281558022793</v>
      </c>
      <c r="BQ37" s="212">
        <v>-0.67357512953367882</v>
      </c>
      <c r="BR37" s="215">
        <v>-0.2840959851340969</v>
      </c>
      <c r="BS37" s="215">
        <v>-0.33072706030376559</v>
      </c>
      <c r="BT37" s="215">
        <v>0.3295668549905838</v>
      </c>
      <c r="BU37" s="216">
        <v>-0.36824728803105616</v>
      </c>
      <c r="BV37" s="215">
        <v>-0.39023854017808068</v>
      </c>
      <c r="BW37" s="212">
        <v>2.2205773501110287E-2</v>
      </c>
    </row>
    <row r="38" spans="1:75" ht="22.5" customHeight="1">
      <c r="A38" s="426"/>
      <c r="B38" s="471" t="s">
        <v>529</v>
      </c>
      <c r="C38" s="213">
        <v>497</v>
      </c>
      <c r="D38" s="213">
        <v>-281</v>
      </c>
      <c r="E38" s="213">
        <v>-693</v>
      </c>
      <c r="F38" s="213">
        <v>-660</v>
      </c>
      <c r="G38" s="213">
        <v>561</v>
      </c>
      <c r="H38" s="201">
        <f>SUM(N38,T38)</f>
        <v>1104</v>
      </c>
      <c r="I38" s="213">
        <v>-319</v>
      </c>
      <c r="J38" s="213">
        <v>-480</v>
      </c>
      <c r="K38" s="213">
        <v>-732</v>
      </c>
      <c r="L38" s="213">
        <v>-787</v>
      </c>
      <c r="M38" s="213">
        <v>-864</v>
      </c>
      <c r="N38" s="201">
        <v>-934</v>
      </c>
      <c r="O38" s="213">
        <v>816</v>
      </c>
      <c r="P38" s="213">
        <v>199</v>
      </c>
      <c r="Q38" s="213">
        <v>39</v>
      </c>
      <c r="R38" s="213">
        <v>127</v>
      </c>
      <c r="S38" s="214">
        <v>1425</v>
      </c>
      <c r="T38" s="842">
        <v>2038</v>
      </c>
      <c r="U38" s="215">
        <v>0.29487498961707781</v>
      </c>
      <c r="V38" s="215">
        <v>-0.16622989416893927</v>
      </c>
      <c r="W38" s="215">
        <v>-0.41063746578021115</v>
      </c>
      <c r="X38" s="215">
        <v>-0.39269585705870808</v>
      </c>
      <c r="Y38" s="215">
        <v>0.33510743150009858</v>
      </c>
      <c r="Z38" s="212">
        <v>0.65726022504018577</v>
      </c>
      <c r="AA38" s="215">
        <v>-0.18926583840613245</v>
      </c>
      <c r="AB38" s="215">
        <v>-0.28395142064445145</v>
      </c>
      <c r="AC38" s="215">
        <v>-0.43374693355139188</v>
      </c>
      <c r="AD38" s="215">
        <v>-0.46826005985636848</v>
      </c>
      <c r="AE38" s="215">
        <v>-0.51610128487715723</v>
      </c>
      <c r="AF38" s="212">
        <v>-0.55605167589450499</v>
      </c>
      <c r="AG38" s="215">
        <v>0.48414082802321023</v>
      </c>
      <c r="AH38" s="215">
        <v>0.11772152647551214</v>
      </c>
      <c r="AI38" s="215">
        <v>2.3109467771180715E-2</v>
      </c>
      <c r="AJ38" s="215">
        <v>7.5564202797660476E-2</v>
      </c>
      <c r="AK38" s="215">
        <v>0.85120871637725581</v>
      </c>
      <c r="AL38" s="212">
        <v>1.2133119009346907</v>
      </c>
      <c r="AM38" s="471" t="s">
        <v>79</v>
      </c>
      <c r="AN38" s="213">
        <v>-299</v>
      </c>
      <c r="AO38" s="213">
        <v>-515</v>
      </c>
      <c r="AP38" s="213">
        <v>-280</v>
      </c>
      <c r="AQ38" s="213">
        <v>-657</v>
      </c>
      <c r="AR38" s="213">
        <v>-441</v>
      </c>
      <c r="AS38" s="201">
        <f t="shared" si="0"/>
        <v>-271</v>
      </c>
      <c r="AT38" s="213">
        <v>-247</v>
      </c>
      <c r="AU38" s="213">
        <v>-322</v>
      </c>
      <c r="AV38" s="213">
        <v>-383</v>
      </c>
      <c r="AW38" s="213">
        <v>-392</v>
      </c>
      <c r="AX38" s="214">
        <v>-476</v>
      </c>
      <c r="AY38" s="842">
        <v>-439</v>
      </c>
      <c r="AZ38" s="213">
        <v>-52</v>
      </c>
      <c r="BA38" s="213">
        <v>-193</v>
      </c>
      <c r="BB38" s="213">
        <v>103</v>
      </c>
      <c r="BC38" s="213">
        <v>-265</v>
      </c>
      <c r="BD38" s="214">
        <v>35</v>
      </c>
      <c r="BE38" s="842">
        <v>168</v>
      </c>
      <c r="BF38" s="215">
        <v>-0.46728241674090049</v>
      </c>
      <c r="BG38" s="215">
        <v>-0.80862956914960427</v>
      </c>
      <c r="BH38" s="215">
        <v>-0.44322732813068871</v>
      </c>
      <c r="BI38" s="216">
        <v>-1.0446313580207656</v>
      </c>
      <c r="BJ38" s="215">
        <v>-0.70859309724275343</v>
      </c>
      <c r="BK38" s="212">
        <v>-0.43854680799417423</v>
      </c>
      <c r="BL38" s="215">
        <v>-0.38601590948161346</v>
      </c>
      <c r="BM38" s="215">
        <v>-0.50558975003140305</v>
      </c>
      <c r="BN38" s="215">
        <v>-0.60627166669304922</v>
      </c>
      <c r="BO38" s="216">
        <v>-0.62328081026505333</v>
      </c>
      <c r="BP38" s="215">
        <v>-0.7648306446429719</v>
      </c>
      <c r="BQ38" s="212">
        <v>-0.71041346387248161</v>
      </c>
      <c r="BR38" s="215">
        <v>-8.1266507259287052E-2</v>
      </c>
      <c r="BS38" s="215">
        <v>-0.30303981911820121</v>
      </c>
      <c r="BT38" s="215">
        <v>0.1630443385623605</v>
      </c>
      <c r="BU38" s="216">
        <v>-0.42135054775571207</v>
      </c>
      <c r="BV38" s="215">
        <v>5.6237547400218524E-2</v>
      </c>
      <c r="BW38" s="212">
        <v>0.27186665587830727</v>
      </c>
    </row>
    <row r="39" spans="1:75" ht="22.5" customHeight="1">
      <c r="A39" s="426"/>
      <c r="B39" s="471" t="s">
        <v>531</v>
      </c>
      <c r="C39" s="213">
        <v>448</v>
      </c>
      <c r="D39" s="213">
        <v>301</v>
      </c>
      <c r="E39" s="213">
        <v>267</v>
      </c>
      <c r="F39" s="213">
        <v>2</v>
      </c>
      <c r="G39" s="213">
        <v>594</v>
      </c>
      <c r="H39" s="201">
        <f>SUM(N39,T39)</f>
        <v>1108</v>
      </c>
      <c r="I39" s="213">
        <v>-298</v>
      </c>
      <c r="J39" s="213">
        <v>-337</v>
      </c>
      <c r="K39" s="213">
        <v>-453</v>
      </c>
      <c r="L39" s="213">
        <v>-532</v>
      </c>
      <c r="M39" s="213">
        <v>-554</v>
      </c>
      <c r="N39" s="201">
        <v>-602</v>
      </c>
      <c r="O39" s="213">
        <v>746</v>
      </c>
      <c r="P39" s="213">
        <v>638</v>
      </c>
      <c r="Q39" s="213">
        <v>720</v>
      </c>
      <c r="R39" s="213">
        <v>534</v>
      </c>
      <c r="S39" s="214">
        <v>1148</v>
      </c>
      <c r="T39" s="842">
        <v>1710</v>
      </c>
      <c r="U39" s="215">
        <v>0.40525749228834795</v>
      </c>
      <c r="V39" s="215">
        <v>0.27118338663903779</v>
      </c>
      <c r="W39" s="215">
        <v>0.23990080506037953</v>
      </c>
      <c r="X39" s="215">
        <v>1.7927090522843595E-3</v>
      </c>
      <c r="Y39" s="215">
        <v>0.53242504369649979</v>
      </c>
      <c r="Z39" s="212">
        <v>0.98788327285371658</v>
      </c>
      <c r="AA39" s="215">
        <v>-0.2695685997810886</v>
      </c>
      <c r="AB39" s="215">
        <v>-0.30361728005766025</v>
      </c>
      <c r="AC39" s="215">
        <v>-0.40702271420356523</v>
      </c>
      <c r="AD39" s="215">
        <v>-0.47686060790763962</v>
      </c>
      <c r="AE39" s="215">
        <v>-0.49657150540043921</v>
      </c>
      <c r="AF39" s="212">
        <v>-0.53673802369849943</v>
      </c>
      <c r="AG39" s="215">
        <v>0.67482609206943656</v>
      </c>
      <c r="AH39" s="215">
        <v>0.57480066669669805</v>
      </c>
      <c r="AI39" s="215">
        <v>0.64692351926394476</v>
      </c>
      <c r="AJ39" s="215">
        <v>0.47865331695992397</v>
      </c>
      <c r="AK39" s="215">
        <v>1.0289965490969391</v>
      </c>
      <c r="AL39" s="212">
        <v>1.5246212965522161</v>
      </c>
      <c r="AM39" s="217"/>
      <c r="AN39" s="213"/>
      <c r="AO39" s="213"/>
      <c r="AP39" s="213"/>
      <c r="AQ39" s="213"/>
      <c r="AR39" s="213"/>
      <c r="AS39" s="201"/>
      <c r="AT39" s="213"/>
      <c r="AU39" s="213"/>
      <c r="AV39" s="213"/>
      <c r="AW39" s="213"/>
      <c r="AX39" s="213"/>
      <c r="AY39" s="201"/>
      <c r="AZ39" s="213"/>
      <c r="BA39" s="213"/>
      <c r="BB39" s="213"/>
      <c r="BC39" s="213"/>
      <c r="BD39" s="213"/>
      <c r="BE39" s="201"/>
      <c r="BF39" s="843"/>
      <c r="BG39" s="843"/>
      <c r="BH39" s="844"/>
      <c r="BI39" s="844"/>
      <c r="BJ39" s="844"/>
      <c r="BK39" s="846"/>
      <c r="BL39" s="843"/>
      <c r="BM39" s="843"/>
      <c r="BN39" s="844"/>
      <c r="BO39" s="844"/>
      <c r="BP39" s="844"/>
      <c r="BQ39" s="846"/>
      <c r="BR39" s="843"/>
      <c r="BS39" s="843"/>
      <c r="BT39" s="844"/>
      <c r="BU39" s="844"/>
      <c r="BV39" s="844"/>
      <c r="BW39" s="846"/>
    </row>
    <row r="40" spans="1:75" ht="22.5" customHeight="1">
      <c r="A40" s="426"/>
      <c r="B40" s="742"/>
      <c r="C40" s="213"/>
      <c r="D40" s="213"/>
      <c r="E40" s="213"/>
      <c r="F40" s="213"/>
      <c r="G40" s="213"/>
      <c r="H40" s="201"/>
      <c r="I40" s="213"/>
      <c r="J40" s="213"/>
      <c r="K40" s="213"/>
      <c r="L40" s="213"/>
      <c r="M40" s="213"/>
      <c r="N40" s="201"/>
      <c r="O40" s="213"/>
      <c r="P40" s="213"/>
      <c r="Q40" s="213"/>
      <c r="R40" s="213"/>
      <c r="S40" s="214"/>
      <c r="T40" s="842"/>
      <c r="U40" s="215"/>
      <c r="V40" s="215"/>
      <c r="W40" s="215"/>
      <c r="X40" s="215"/>
      <c r="Y40" s="215"/>
      <c r="Z40" s="212"/>
      <c r="AA40" s="215"/>
      <c r="AB40" s="215"/>
      <c r="AC40" s="215"/>
      <c r="AD40" s="215"/>
      <c r="AE40" s="215"/>
      <c r="AF40" s="212"/>
      <c r="AG40" s="215"/>
      <c r="AH40" s="215"/>
      <c r="AI40" s="215"/>
      <c r="AJ40" s="215"/>
      <c r="AK40" s="215"/>
      <c r="AL40" s="212"/>
      <c r="AM40" s="471" t="s">
        <v>80</v>
      </c>
      <c r="AN40" s="213">
        <v>-1862</v>
      </c>
      <c r="AO40" s="213">
        <v>-3767</v>
      </c>
      <c r="AP40" s="213">
        <v>-2174</v>
      </c>
      <c r="AQ40" s="213">
        <v>-1744</v>
      </c>
      <c r="AR40" s="213">
        <v>-898</v>
      </c>
      <c r="AS40" s="201">
        <f t="shared" si="0"/>
        <v>192</v>
      </c>
      <c r="AT40" s="213">
        <v>-2355</v>
      </c>
      <c r="AU40" s="213">
        <v>-2955</v>
      </c>
      <c r="AV40" s="213">
        <v>-3381</v>
      </c>
      <c r="AW40" s="213">
        <v>-3325</v>
      </c>
      <c r="AX40" s="214">
        <v>-3567</v>
      </c>
      <c r="AY40" s="842">
        <v>-3922</v>
      </c>
      <c r="AZ40" s="213">
        <v>493</v>
      </c>
      <c r="BA40" s="213">
        <v>-812</v>
      </c>
      <c r="BB40" s="213">
        <v>1207</v>
      </c>
      <c r="BC40" s="213">
        <v>1581</v>
      </c>
      <c r="BD40" s="214">
        <v>2669</v>
      </c>
      <c r="BE40" s="842">
        <v>4114</v>
      </c>
      <c r="BF40" s="215">
        <v>-0.37555314419869223</v>
      </c>
      <c r="BG40" s="215">
        <v>-0.76264323602056927</v>
      </c>
      <c r="BH40" s="215">
        <v>-0.44351688077474682</v>
      </c>
      <c r="BI40" s="216">
        <v>-0.3573777815118474</v>
      </c>
      <c r="BJ40" s="215">
        <v>-0.18467676424921081</v>
      </c>
      <c r="BK40" s="212">
        <v>3.9558510539664617E-2</v>
      </c>
      <c r="BL40" s="215">
        <v>-0.47498799924163271</v>
      </c>
      <c r="BM40" s="215">
        <v>-0.59825079969227035</v>
      </c>
      <c r="BN40" s="215">
        <v>-0.68975647373478344</v>
      </c>
      <c r="BO40" s="216">
        <v>-0.68135385523330994</v>
      </c>
      <c r="BP40" s="215">
        <v>-0.73356572168923717</v>
      </c>
      <c r="BQ40" s="212">
        <v>-0.80806499133627419</v>
      </c>
      <c r="BR40" s="215">
        <v>9.9434855042940529E-2</v>
      </c>
      <c r="BS40" s="215">
        <v>-0.16439243632829897</v>
      </c>
      <c r="BT40" s="215">
        <v>0.24623959296003656</v>
      </c>
      <c r="BU40" s="216">
        <v>0.32397607372146253</v>
      </c>
      <c r="BV40" s="215">
        <v>0.54888895744002641</v>
      </c>
      <c r="BW40" s="212">
        <v>0.84762350187593871</v>
      </c>
    </row>
    <row r="41" spans="1:75" ht="22.5" customHeight="1">
      <c r="A41" s="426"/>
      <c r="B41" s="471" t="s">
        <v>532</v>
      </c>
      <c r="C41" s="213">
        <v>-410</v>
      </c>
      <c r="D41" s="213">
        <v>-584</v>
      </c>
      <c r="E41" s="213">
        <v>-392</v>
      </c>
      <c r="F41" s="213">
        <v>8</v>
      </c>
      <c r="G41" s="213">
        <v>410</v>
      </c>
      <c r="H41" s="201">
        <f>SUM(N41,T41)</f>
        <v>711</v>
      </c>
      <c r="I41" s="213">
        <v>-642</v>
      </c>
      <c r="J41" s="213">
        <v>-793</v>
      </c>
      <c r="K41" s="213">
        <v>-1062</v>
      </c>
      <c r="L41" s="213">
        <v>-1124</v>
      </c>
      <c r="M41" s="213">
        <v>-1048</v>
      </c>
      <c r="N41" s="201">
        <v>-1213</v>
      </c>
      <c r="O41" s="213">
        <v>232</v>
      </c>
      <c r="P41" s="213">
        <v>209</v>
      </c>
      <c r="Q41" s="213">
        <v>670</v>
      </c>
      <c r="R41" s="213">
        <v>1132</v>
      </c>
      <c r="S41" s="214">
        <v>1458</v>
      </c>
      <c r="T41" s="842">
        <v>1924</v>
      </c>
      <c r="U41" s="215">
        <v>-0.26716015273741411</v>
      </c>
      <c r="V41" s="215">
        <v>-0.38155969057077144</v>
      </c>
      <c r="W41" s="215">
        <v>-0.25709638491001624</v>
      </c>
      <c r="X41" s="215">
        <v>5.2603892688058915E-3</v>
      </c>
      <c r="Y41" s="215">
        <v>0.26958076902845723</v>
      </c>
      <c r="Z41" s="212">
        <v>0.46623562276226571</v>
      </c>
      <c r="AA41" s="215">
        <v>-0.41833370257907287</v>
      </c>
      <c r="AB41" s="215">
        <v>-0.51811101818942085</v>
      </c>
      <c r="AC41" s="215">
        <v>-0.69652132850621762</v>
      </c>
      <c r="AD41" s="215">
        <v>-0.73908469226722773</v>
      </c>
      <c r="AE41" s="215">
        <v>-0.68907474619956866</v>
      </c>
      <c r="AF41" s="212">
        <v>-0.79542026780679098</v>
      </c>
      <c r="AG41" s="215">
        <v>0.15117354984165873</v>
      </c>
      <c r="AH41" s="215">
        <v>0.13655132761864938</v>
      </c>
      <c r="AI41" s="215">
        <v>0.43942494359620121</v>
      </c>
      <c r="AJ41" s="215">
        <v>0.74434508153603363</v>
      </c>
      <c r="AK41" s="215">
        <v>0.95865551522802595</v>
      </c>
      <c r="AL41" s="212">
        <v>1.2616558905690567</v>
      </c>
      <c r="AM41" s="471" t="s">
        <v>81</v>
      </c>
      <c r="AN41" s="213">
        <v>-530</v>
      </c>
      <c r="AO41" s="213">
        <v>-723</v>
      </c>
      <c r="AP41" s="213">
        <v>-662</v>
      </c>
      <c r="AQ41" s="213">
        <v>-798</v>
      </c>
      <c r="AR41" s="213">
        <v>-729</v>
      </c>
      <c r="AS41" s="201">
        <f t="shared" si="0"/>
        <v>-685</v>
      </c>
      <c r="AT41" s="213">
        <v>-291</v>
      </c>
      <c r="AU41" s="213">
        <v>-276</v>
      </c>
      <c r="AV41" s="213">
        <v>-333</v>
      </c>
      <c r="AW41" s="213">
        <v>-391</v>
      </c>
      <c r="AX41" s="214">
        <v>-394</v>
      </c>
      <c r="AY41" s="842">
        <v>-519</v>
      </c>
      <c r="AZ41" s="213">
        <v>-239</v>
      </c>
      <c r="BA41" s="213">
        <v>-447</v>
      </c>
      <c r="BB41" s="213">
        <v>-329</v>
      </c>
      <c r="BC41" s="213">
        <v>-407</v>
      </c>
      <c r="BD41" s="214">
        <v>-335</v>
      </c>
      <c r="BE41" s="842">
        <v>-166</v>
      </c>
      <c r="BF41" s="215">
        <v>-0.87412587412587417</v>
      </c>
      <c r="BG41" s="215">
        <v>-1.2029549765398821</v>
      </c>
      <c r="BH41" s="215">
        <v>-1.1148722612371378</v>
      </c>
      <c r="BI41" s="216">
        <v>-1.3590612599417544</v>
      </c>
      <c r="BJ41" s="215">
        <v>-1.2586543275954349</v>
      </c>
      <c r="BK41" s="212">
        <v>-1.1977618464766568</v>
      </c>
      <c r="BL41" s="215">
        <v>-0.47994458371816862</v>
      </c>
      <c r="BM41" s="215">
        <v>-0.45921932714385544</v>
      </c>
      <c r="BN41" s="215">
        <v>-0.56080432476127928</v>
      </c>
      <c r="BO41" s="216">
        <v>-0.66590595568574695</v>
      </c>
      <c r="BP41" s="215">
        <v>-0.68026036361125009</v>
      </c>
      <c r="BQ41" s="212">
        <v>-0.90750131141807999</v>
      </c>
      <c r="BR41" s="215">
        <v>-0.3941812904077055</v>
      </c>
      <c r="BS41" s="215">
        <v>-0.74373564939602677</v>
      </c>
      <c r="BT41" s="215">
        <v>-0.5540679364758585</v>
      </c>
      <c r="BU41" s="216">
        <v>-0.69315530425600758</v>
      </c>
      <c r="BV41" s="215">
        <v>-0.57839396398418474</v>
      </c>
      <c r="BW41" s="212">
        <v>-0.29026053505857669</v>
      </c>
    </row>
    <row r="42" spans="1:75" ht="22.5" customHeight="1">
      <c r="A42" s="426"/>
      <c r="B42" s="471" t="s">
        <v>533</v>
      </c>
      <c r="C42" s="213">
        <v>965</v>
      </c>
      <c r="D42" s="213">
        <v>-572</v>
      </c>
      <c r="E42" s="213">
        <v>107</v>
      </c>
      <c r="F42" s="213">
        <v>496</v>
      </c>
      <c r="G42" s="213">
        <v>1178</v>
      </c>
      <c r="H42" s="201">
        <f>SUM(N42,T42)</f>
        <v>1698</v>
      </c>
      <c r="I42" s="213">
        <v>-801</v>
      </c>
      <c r="J42" s="213">
        <v>-961</v>
      </c>
      <c r="K42" s="213">
        <v>-1136</v>
      </c>
      <c r="L42" s="213">
        <v>-1127</v>
      </c>
      <c r="M42" s="213">
        <v>-1225</v>
      </c>
      <c r="N42" s="201">
        <v>-1199</v>
      </c>
      <c r="O42" s="213">
        <v>1766</v>
      </c>
      <c r="P42" s="213">
        <v>389</v>
      </c>
      <c r="Q42" s="213">
        <v>1243</v>
      </c>
      <c r="R42" s="213">
        <v>1623</v>
      </c>
      <c r="S42" s="214">
        <v>2403</v>
      </c>
      <c r="T42" s="842">
        <v>2897</v>
      </c>
      <c r="U42" s="215">
        <v>0.76053718356924438</v>
      </c>
      <c r="V42" s="215">
        <v>-0.44740279548529904</v>
      </c>
      <c r="W42" s="215">
        <v>8.4068606268218132E-2</v>
      </c>
      <c r="X42" s="215">
        <v>0.38937386170947685</v>
      </c>
      <c r="Y42" s="215">
        <v>0.92117610259618388</v>
      </c>
      <c r="Z42" s="212">
        <v>1.3156875203396923</v>
      </c>
      <c r="AA42" s="215">
        <v>-0.63128526843416033</v>
      </c>
      <c r="AB42" s="215">
        <v>-0.75166798332407758</v>
      </c>
      <c r="AC42" s="215">
        <v>-0.89254146467939999</v>
      </c>
      <c r="AD42" s="215">
        <v>-0.88472649626326705</v>
      </c>
      <c r="AE42" s="215">
        <v>-0.95792930872693138</v>
      </c>
      <c r="AF42" s="212">
        <v>-0.92903965658851051</v>
      </c>
      <c r="AG42" s="215">
        <v>1.3918224520034046</v>
      </c>
      <c r="AH42" s="215">
        <v>0.30426518783877854</v>
      </c>
      <c r="AI42" s="215">
        <v>0.9766100709476182</v>
      </c>
      <c r="AJ42" s="215">
        <v>1.2741003579727439</v>
      </c>
      <c r="AK42" s="215">
        <v>1.8791054113231151</v>
      </c>
      <c r="AL42" s="212">
        <v>2.2447271769282029</v>
      </c>
      <c r="AM42" s="471" t="s">
        <v>82</v>
      </c>
      <c r="AN42" s="213">
        <v>-189</v>
      </c>
      <c r="AO42" s="213">
        <v>-453</v>
      </c>
      <c r="AP42" s="213">
        <v>-231</v>
      </c>
      <c r="AQ42" s="213">
        <v>-408</v>
      </c>
      <c r="AR42" s="213">
        <v>-634</v>
      </c>
      <c r="AS42" s="201">
        <f t="shared" si="0"/>
        <v>-113</v>
      </c>
      <c r="AT42" s="213">
        <v>-151</v>
      </c>
      <c r="AU42" s="213">
        <v>-268</v>
      </c>
      <c r="AV42" s="213">
        <v>-284</v>
      </c>
      <c r="AW42" s="213">
        <v>-292</v>
      </c>
      <c r="AX42" s="214">
        <v>-323</v>
      </c>
      <c r="AY42" s="842">
        <v>-312</v>
      </c>
      <c r="AZ42" s="213">
        <v>-38</v>
      </c>
      <c r="BA42" s="213">
        <v>-185</v>
      </c>
      <c r="BB42" s="213">
        <v>53</v>
      </c>
      <c r="BC42" s="213">
        <v>-116</v>
      </c>
      <c r="BD42" s="214">
        <v>-311</v>
      </c>
      <c r="BE42" s="842">
        <v>199</v>
      </c>
      <c r="BF42" s="215">
        <v>-0.34136473648087273</v>
      </c>
      <c r="BG42" s="215">
        <v>-0.82099425485256528</v>
      </c>
      <c r="BH42" s="215">
        <v>-0.42211826620861048</v>
      </c>
      <c r="BI42" s="216">
        <v>-0.74872001908502017</v>
      </c>
      <c r="BJ42" s="215">
        <v>-1.172228898955348</v>
      </c>
      <c r="BK42" s="212">
        <v>-0.21140857982077044</v>
      </c>
      <c r="BL42" s="215">
        <v>-0.27273055665932161</v>
      </c>
      <c r="BM42" s="215">
        <v>-0.48570962538738965</v>
      </c>
      <c r="BN42" s="215">
        <v>-0.51896791170236101</v>
      </c>
      <c r="BO42" s="216">
        <v>-0.5358486411098673</v>
      </c>
      <c r="BP42" s="215">
        <v>-0.59720809836368671</v>
      </c>
      <c r="BQ42" s="212">
        <v>-0.58371218499186173</v>
      </c>
      <c r="BR42" s="215">
        <v>-6.8634179821551136E-2</v>
      </c>
      <c r="BS42" s="215">
        <v>-0.33528462946517568</v>
      </c>
      <c r="BT42" s="215">
        <v>9.6849645493750455E-2</v>
      </c>
      <c r="BU42" s="216">
        <v>-0.21287137797515276</v>
      </c>
      <c r="BV42" s="215">
        <v>-0.57502080059166127</v>
      </c>
      <c r="BW42" s="212">
        <v>0.37230360517109129</v>
      </c>
    </row>
    <row r="43" spans="1:75" ht="22.5" customHeight="1">
      <c r="A43" s="426"/>
      <c r="B43" s="471" t="s">
        <v>534</v>
      </c>
      <c r="C43" s="213">
        <v>-1011</v>
      </c>
      <c r="D43" s="213">
        <v>-665</v>
      </c>
      <c r="E43" s="213">
        <v>558</v>
      </c>
      <c r="F43" s="213">
        <v>-222</v>
      </c>
      <c r="G43" s="213">
        <v>165</v>
      </c>
      <c r="H43" s="201">
        <f>SUM(N43,T43)</f>
        <v>75</v>
      </c>
      <c r="I43" s="213">
        <v>-2136</v>
      </c>
      <c r="J43" s="213">
        <v>-2451</v>
      </c>
      <c r="K43" s="213">
        <v>-2680</v>
      </c>
      <c r="L43" s="213">
        <v>-2452</v>
      </c>
      <c r="M43" s="213">
        <v>-2423</v>
      </c>
      <c r="N43" s="201">
        <v>-2545</v>
      </c>
      <c r="O43" s="213">
        <v>1125</v>
      </c>
      <c r="P43" s="213">
        <v>1786</v>
      </c>
      <c r="Q43" s="213">
        <v>3238</v>
      </c>
      <c r="R43" s="213">
        <v>2230</v>
      </c>
      <c r="S43" s="214">
        <v>2588</v>
      </c>
      <c r="T43" s="842">
        <v>2620</v>
      </c>
      <c r="U43" s="215">
        <v>-0.94378372323145576</v>
      </c>
      <c r="V43" s="215">
        <v>-0.62670222691332655</v>
      </c>
      <c r="W43" s="215">
        <v>0.52918081292794417</v>
      </c>
      <c r="X43" s="215">
        <v>-0.20942605939398515</v>
      </c>
      <c r="Y43" s="215">
        <v>0.15598116881889168</v>
      </c>
      <c r="Z43" s="212">
        <v>7.079011203715066E-2</v>
      </c>
      <c r="AA43" s="215">
        <v>-1.9939881630290697</v>
      </c>
      <c r="AB43" s="215">
        <v>-2.3098453506234038</v>
      </c>
      <c r="AC43" s="215">
        <v>-2.5415852663922767</v>
      </c>
      <c r="AD43" s="215">
        <v>-2.3131202596128451</v>
      </c>
      <c r="AE43" s="215">
        <v>-2.2905598305949972</v>
      </c>
      <c r="AF43" s="212">
        <v>-2.4021444684606452</v>
      </c>
      <c r="AG43" s="215">
        <v>1.050204439797614</v>
      </c>
      <c r="AH43" s="215">
        <v>1.6831431237100771</v>
      </c>
      <c r="AI43" s="215">
        <v>3.0707660793202205</v>
      </c>
      <c r="AJ43" s="215">
        <v>2.1036942002188597</v>
      </c>
      <c r="AK43" s="215">
        <v>2.4465409994138887</v>
      </c>
      <c r="AL43" s="212">
        <v>2.472934580497796</v>
      </c>
      <c r="AM43" s="471" t="s">
        <v>83</v>
      </c>
      <c r="AN43" s="213">
        <v>-163</v>
      </c>
      <c r="AO43" s="213">
        <v>-267</v>
      </c>
      <c r="AP43" s="213">
        <v>43</v>
      </c>
      <c r="AQ43" s="213">
        <v>-174</v>
      </c>
      <c r="AR43" s="213">
        <v>-18</v>
      </c>
      <c r="AS43" s="201">
        <f t="shared" si="0"/>
        <v>55</v>
      </c>
      <c r="AT43" s="213">
        <v>-156</v>
      </c>
      <c r="AU43" s="213">
        <v>-297</v>
      </c>
      <c r="AV43" s="213">
        <v>-297</v>
      </c>
      <c r="AW43" s="213">
        <v>-373</v>
      </c>
      <c r="AX43" s="214">
        <v>-343</v>
      </c>
      <c r="AY43" s="842">
        <v>-432</v>
      </c>
      <c r="AZ43" s="213">
        <v>-7</v>
      </c>
      <c r="BA43" s="213">
        <v>30</v>
      </c>
      <c r="BB43" s="213">
        <v>340</v>
      </c>
      <c r="BC43" s="213">
        <v>199</v>
      </c>
      <c r="BD43" s="214">
        <v>325</v>
      </c>
      <c r="BE43" s="842">
        <v>487</v>
      </c>
      <c r="BF43" s="215">
        <v>-0.2167668493004947</v>
      </c>
      <c r="BG43" s="215">
        <v>-0.35584342889128784</v>
      </c>
      <c r="BH43" s="215">
        <v>5.7512773185672633E-2</v>
      </c>
      <c r="BI43" s="216">
        <v>-0.23259233514684061</v>
      </c>
      <c r="BJ43" s="215">
        <v>-2.4117371206538486E-2</v>
      </c>
      <c r="BK43" s="212">
        <v>7.3709744428213417E-2</v>
      </c>
      <c r="BL43" s="215">
        <v>-0.20745784350231394</v>
      </c>
      <c r="BM43" s="215">
        <v>-0.39582583663188198</v>
      </c>
      <c r="BN43" s="215">
        <v>-0.39723938688708776</v>
      </c>
      <c r="BO43" s="216">
        <v>-0.49860310925156065</v>
      </c>
      <c r="BP43" s="215">
        <v>-0.45956990688015004</v>
      </c>
      <c r="BQ43" s="212">
        <v>-0.57895653805433078</v>
      </c>
      <c r="BR43" s="215">
        <v>-9.3090057981807545E-3</v>
      </c>
      <c r="BS43" s="215">
        <v>3.9982407740594139E-2</v>
      </c>
      <c r="BT43" s="215">
        <v>0.45475216007276037</v>
      </c>
      <c r="BU43" s="216">
        <v>0.26601077410472002</v>
      </c>
      <c r="BV43" s="215">
        <v>0.43545253567361158</v>
      </c>
      <c r="BW43" s="212">
        <v>0.65266628248254421</v>
      </c>
    </row>
    <row r="44" spans="1:75" ht="22.5" customHeight="1">
      <c r="A44" s="426"/>
      <c r="B44" s="471" t="s">
        <v>535</v>
      </c>
      <c r="C44" s="213">
        <v>1698</v>
      </c>
      <c r="D44" s="213">
        <v>6</v>
      </c>
      <c r="E44" s="213">
        <v>964</v>
      </c>
      <c r="F44" s="213">
        <v>1295</v>
      </c>
      <c r="G44" s="213">
        <v>1827</v>
      </c>
      <c r="H44" s="201">
        <f>SUM(N44,T44)</f>
        <v>2979</v>
      </c>
      <c r="I44" s="213">
        <v>-195</v>
      </c>
      <c r="J44" s="213">
        <v>-308</v>
      </c>
      <c r="K44" s="213">
        <v>-419</v>
      </c>
      <c r="L44" s="213">
        <v>-560</v>
      </c>
      <c r="M44" s="213">
        <v>-674</v>
      </c>
      <c r="N44" s="201">
        <v>-672</v>
      </c>
      <c r="O44" s="213">
        <v>1893</v>
      </c>
      <c r="P44" s="213">
        <v>314</v>
      </c>
      <c r="Q44" s="213">
        <v>1383</v>
      </c>
      <c r="R44" s="213">
        <v>1855</v>
      </c>
      <c r="S44" s="214">
        <v>2501</v>
      </c>
      <c r="T44" s="842">
        <v>3651</v>
      </c>
      <c r="U44" s="215">
        <v>0.93427090554950321</v>
      </c>
      <c r="V44" s="215">
        <v>3.2707529273238696E-3</v>
      </c>
      <c r="W44" s="215">
        <v>0.52548378304715182</v>
      </c>
      <c r="X44" s="215">
        <v>0.70222434305421499</v>
      </c>
      <c r="Y44" s="215">
        <v>0.98379723115196349</v>
      </c>
      <c r="Z44" s="212">
        <v>1.5884950089582801</v>
      </c>
      <c r="AA44" s="215">
        <v>-0.10729259516027863</v>
      </c>
      <c r="AB44" s="215">
        <v>-0.16789865026929199</v>
      </c>
      <c r="AC44" s="215">
        <v>-0.22840010902153174</v>
      </c>
      <c r="AD44" s="215">
        <v>-0.30366458078020109</v>
      </c>
      <c r="AE44" s="215">
        <v>-0.36293340656618689</v>
      </c>
      <c r="AF44" s="212">
        <v>-0.35833120040952138</v>
      </c>
      <c r="AG44" s="215">
        <v>1.0415635007097819</v>
      </c>
      <c r="AH44" s="215">
        <v>0.17116940319661586</v>
      </c>
      <c r="AI44" s="215">
        <v>0.75388389206868356</v>
      </c>
      <c r="AJ44" s="215">
        <v>1.005888923834416</v>
      </c>
      <c r="AK44" s="215">
        <v>1.3467306377181505</v>
      </c>
      <c r="AL44" s="212">
        <v>1.9468262093678013</v>
      </c>
      <c r="AM44" s="471" t="s">
        <v>84</v>
      </c>
      <c r="AN44" s="213">
        <v>-69</v>
      </c>
      <c r="AO44" s="213">
        <v>-260</v>
      </c>
      <c r="AP44" s="213">
        <v>-152</v>
      </c>
      <c r="AQ44" s="213">
        <v>-308</v>
      </c>
      <c r="AR44" s="213">
        <v>-254</v>
      </c>
      <c r="AS44" s="201">
        <f t="shared" si="0"/>
        <v>-306</v>
      </c>
      <c r="AT44" s="213">
        <v>-35</v>
      </c>
      <c r="AU44" s="213">
        <v>-211</v>
      </c>
      <c r="AV44" s="213">
        <v>-203</v>
      </c>
      <c r="AW44" s="213">
        <v>-223</v>
      </c>
      <c r="AX44" s="214">
        <v>-345</v>
      </c>
      <c r="AY44" s="842">
        <v>-358</v>
      </c>
      <c r="AZ44" s="213">
        <v>-34</v>
      </c>
      <c r="BA44" s="213">
        <v>-49</v>
      </c>
      <c r="BB44" s="213">
        <v>51</v>
      </c>
      <c r="BC44" s="213">
        <v>-85</v>
      </c>
      <c r="BD44" s="214">
        <v>91</v>
      </c>
      <c r="BE44" s="842">
        <v>52</v>
      </c>
      <c r="BF44" s="215">
        <v>-0.11794065363052099</v>
      </c>
      <c r="BG44" s="215">
        <v>-0.44493882091212456</v>
      </c>
      <c r="BH44" s="215">
        <v>-0.26128061882251824</v>
      </c>
      <c r="BI44" s="216">
        <v>-0.53082398359271321</v>
      </c>
      <c r="BJ44" s="215">
        <v>-0.44009356319847526</v>
      </c>
      <c r="BK44" s="212">
        <v>-0.53253511077078364</v>
      </c>
      <c r="BL44" s="215">
        <v>-5.9824969232872963E-2</v>
      </c>
      <c r="BM44" s="215">
        <v>-0.36108496620176261</v>
      </c>
      <c r="BN44" s="215">
        <v>-0.34894714224323164</v>
      </c>
      <c r="BO44" s="216">
        <v>-0.38433035175706187</v>
      </c>
      <c r="BP44" s="215">
        <v>-0.59776487914753529</v>
      </c>
      <c r="BQ44" s="212">
        <v>-0.62303127338542663</v>
      </c>
      <c r="BR44" s="215">
        <v>-5.8115684397648026E-2</v>
      </c>
      <c r="BS44" s="215">
        <v>-8.3853854710361941E-2</v>
      </c>
      <c r="BT44" s="215">
        <v>8.7666523420713363E-2</v>
      </c>
      <c r="BU44" s="216">
        <v>-0.14649363183565137</v>
      </c>
      <c r="BV44" s="215">
        <v>0.15767131594906003</v>
      </c>
      <c r="BW44" s="212">
        <v>9.049616261464298E-2</v>
      </c>
    </row>
    <row r="45" spans="1:75" ht="22.5" customHeight="1">
      <c r="A45" s="426"/>
      <c r="B45" s="471" t="s">
        <v>536</v>
      </c>
      <c r="C45" s="213">
        <v>454</v>
      </c>
      <c r="D45" s="213">
        <v>-472</v>
      </c>
      <c r="E45" s="213">
        <v>-607</v>
      </c>
      <c r="F45" s="213">
        <v>-79</v>
      </c>
      <c r="G45" s="213">
        <v>-267</v>
      </c>
      <c r="H45" s="201">
        <f>SUM(N45,T45)</f>
        <v>-178</v>
      </c>
      <c r="I45" s="213">
        <v>-16</v>
      </c>
      <c r="J45" s="213">
        <v>-164</v>
      </c>
      <c r="K45" s="213">
        <v>-270</v>
      </c>
      <c r="L45" s="213">
        <v>-270</v>
      </c>
      <c r="M45" s="213">
        <v>-339</v>
      </c>
      <c r="N45" s="201">
        <v>-432</v>
      </c>
      <c r="O45" s="213">
        <v>470</v>
      </c>
      <c r="P45" s="213">
        <v>-308</v>
      </c>
      <c r="Q45" s="213">
        <v>-337</v>
      </c>
      <c r="R45" s="213">
        <v>191</v>
      </c>
      <c r="S45" s="214">
        <v>72</v>
      </c>
      <c r="T45" s="842">
        <v>254</v>
      </c>
      <c r="U45" s="215">
        <v>0.40450118944733021</v>
      </c>
      <c r="V45" s="215">
        <v>-0.41884445075471871</v>
      </c>
      <c r="W45" s="215">
        <v>-0.54090662009107193</v>
      </c>
      <c r="X45" s="215">
        <v>-7.0780919614378379E-2</v>
      </c>
      <c r="Y45" s="215">
        <v>-0.23939103225054467</v>
      </c>
      <c r="Z45" s="212">
        <v>-0.15997699207305016</v>
      </c>
      <c r="AA45" s="215">
        <v>-1.4255548526778157E-2</v>
      </c>
      <c r="AB45" s="215">
        <v>-0.14553069899104631</v>
      </c>
      <c r="AC45" s="215">
        <v>-0.24060096775055917</v>
      </c>
      <c r="AD45" s="215">
        <v>-0.2419094720997742</v>
      </c>
      <c r="AE45" s="215">
        <v>-0.30394591735181514</v>
      </c>
      <c r="AF45" s="212">
        <v>-0.38825876727841391</v>
      </c>
      <c r="AG45" s="215">
        <v>0.4187567379741084</v>
      </c>
      <c r="AH45" s="215">
        <v>-0.27331375176367234</v>
      </c>
      <c r="AI45" s="215">
        <v>-0.30030565234051276</v>
      </c>
      <c r="AJ45" s="215">
        <v>0.17112855248539582</v>
      </c>
      <c r="AK45" s="215">
        <v>6.4554885101270471E-2</v>
      </c>
      <c r="AL45" s="212">
        <v>0.22828177520536372</v>
      </c>
      <c r="AM45" s="471" t="s">
        <v>85</v>
      </c>
      <c r="AN45" s="213">
        <v>-649</v>
      </c>
      <c r="AO45" s="213">
        <v>-799</v>
      </c>
      <c r="AP45" s="213">
        <v>-788</v>
      </c>
      <c r="AQ45" s="213">
        <v>-761</v>
      </c>
      <c r="AR45" s="213">
        <v>-744</v>
      </c>
      <c r="AS45" s="201">
        <f>SUM(AY45,BE45)</f>
        <v>-634</v>
      </c>
      <c r="AT45" s="213">
        <v>-335</v>
      </c>
      <c r="AU45" s="213">
        <v>-413</v>
      </c>
      <c r="AV45" s="213">
        <v>-443</v>
      </c>
      <c r="AW45" s="213">
        <v>-467</v>
      </c>
      <c r="AX45" s="214">
        <v>-515</v>
      </c>
      <c r="AY45" s="842">
        <v>-512</v>
      </c>
      <c r="AZ45" s="213">
        <v>-314</v>
      </c>
      <c r="BA45" s="213">
        <v>-386</v>
      </c>
      <c r="BB45" s="213">
        <v>-345</v>
      </c>
      <c r="BC45" s="213">
        <v>-294</v>
      </c>
      <c r="BD45" s="214">
        <v>-229</v>
      </c>
      <c r="BE45" s="842">
        <v>-122</v>
      </c>
      <c r="BF45" s="215">
        <v>-1.2504094175673852</v>
      </c>
      <c r="BG45" s="215">
        <v>-1.5589027197877239</v>
      </c>
      <c r="BH45" s="215">
        <v>-1.5617877316420572</v>
      </c>
      <c r="BI45" s="216">
        <v>-1.5322044818491152</v>
      </c>
      <c r="BJ45" s="215">
        <v>-1.5212857318120476</v>
      </c>
      <c r="BK45" s="212">
        <v>-1.3163905153440472</v>
      </c>
      <c r="BL45" s="215">
        <v>-0.64543475328979061</v>
      </c>
      <c r="BM45" s="215">
        <v>-0.80579076754984968</v>
      </c>
      <c r="BN45" s="215">
        <v>-0.87801010801704482</v>
      </c>
      <c r="BO45" s="216">
        <v>-0.94026214589163837</v>
      </c>
      <c r="BP45" s="215">
        <v>-1.0530405267247374</v>
      </c>
      <c r="BQ45" s="212">
        <v>-1.0630787757983473</v>
      </c>
      <c r="BR45" s="215">
        <v>-0.60497466427759483</v>
      </c>
      <c r="BS45" s="215">
        <v>-0.75311195223787408</v>
      </c>
      <c r="BT45" s="215">
        <v>-0.68377762362501238</v>
      </c>
      <c r="BU45" s="216">
        <v>-0.59194233595747681</v>
      </c>
      <c r="BV45" s="215">
        <v>-0.46824520508731038</v>
      </c>
      <c r="BW45" s="212">
        <v>-0.25331173954569991</v>
      </c>
    </row>
    <row r="46" spans="1:75" ht="22.5" customHeight="1">
      <c r="A46" s="426"/>
      <c r="B46" s="742"/>
      <c r="C46" s="213"/>
      <c r="D46" s="213"/>
      <c r="E46" s="213"/>
      <c r="F46" s="213"/>
      <c r="G46" s="213"/>
      <c r="H46" s="201"/>
      <c r="I46" s="213"/>
      <c r="J46" s="213"/>
      <c r="K46" s="213"/>
      <c r="L46" s="213"/>
      <c r="M46" s="213"/>
      <c r="N46" s="201"/>
      <c r="O46" s="213"/>
      <c r="P46" s="213"/>
      <c r="Q46" s="213"/>
      <c r="R46" s="213"/>
      <c r="S46" s="214"/>
      <c r="T46" s="842"/>
      <c r="U46" s="215"/>
      <c r="V46" s="215"/>
      <c r="W46" s="215"/>
      <c r="X46" s="215"/>
      <c r="Y46" s="215"/>
      <c r="Z46" s="212"/>
      <c r="AA46" s="215"/>
      <c r="AB46" s="215"/>
      <c r="AC46" s="215"/>
      <c r="AD46" s="215"/>
      <c r="AE46" s="215"/>
      <c r="AF46" s="212"/>
      <c r="AG46" s="215"/>
      <c r="AH46" s="215"/>
      <c r="AI46" s="215"/>
      <c r="AJ46" s="215"/>
      <c r="AK46" s="215"/>
      <c r="AL46" s="212"/>
      <c r="AM46" s="221"/>
      <c r="AS46" s="848"/>
      <c r="AT46" s="850"/>
      <c r="AU46" s="850"/>
      <c r="AV46" s="850"/>
      <c r="AW46" s="850"/>
      <c r="AX46" s="850"/>
      <c r="AY46" s="848"/>
      <c r="AZ46" s="850"/>
      <c r="BA46" s="850"/>
      <c r="BB46" s="850"/>
      <c r="BC46" s="850"/>
      <c r="BD46" s="850"/>
      <c r="BE46" s="848"/>
      <c r="BF46" s="850"/>
      <c r="BG46" s="850"/>
      <c r="BH46" s="850"/>
      <c r="BI46" s="852"/>
      <c r="BJ46" s="852"/>
      <c r="BK46" s="853"/>
      <c r="BL46" s="850"/>
      <c r="BM46" s="850"/>
      <c r="BN46" s="850"/>
      <c r="BO46" s="852"/>
      <c r="BP46" s="852"/>
      <c r="BQ46" s="853"/>
      <c r="BR46" s="850"/>
      <c r="BS46" s="850"/>
      <c r="BT46" s="850"/>
      <c r="BU46" s="852"/>
      <c r="BV46" s="852"/>
      <c r="BW46" s="853"/>
    </row>
    <row r="47" spans="1:75" ht="22.5" customHeight="1">
      <c r="A47" s="426"/>
      <c r="B47" s="471" t="s">
        <v>537</v>
      </c>
      <c r="C47" s="213">
        <v>-922</v>
      </c>
      <c r="D47" s="213">
        <v>-1340</v>
      </c>
      <c r="E47" s="213">
        <v>-1137</v>
      </c>
      <c r="F47" s="213">
        <v>-436</v>
      </c>
      <c r="G47" s="213">
        <v>-460</v>
      </c>
      <c r="H47" s="201">
        <f>SUM(N47,T47)</f>
        <v>207</v>
      </c>
      <c r="I47" s="213">
        <v>-810</v>
      </c>
      <c r="J47" s="213">
        <v>-933</v>
      </c>
      <c r="K47" s="213">
        <v>-1106</v>
      </c>
      <c r="L47" s="213">
        <v>-1119</v>
      </c>
      <c r="M47" s="213">
        <v>-1130</v>
      </c>
      <c r="N47" s="201">
        <v>-1202</v>
      </c>
      <c r="O47" s="213">
        <v>-112</v>
      </c>
      <c r="P47" s="213">
        <v>-407</v>
      </c>
      <c r="Q47" s="213">
        <v>-31</v>
      </c>
      <c r="R47" s="213">
        <v>683</v>
      </c>
      <c r="S47" s="214">
        <v>670</v>
      </c>
      <c r="T47" s="842">
        <v>1409</v>
      </c>
      <c r="U47" s="215">
        <v>-0.76202125725242575</v>
      </c>
      <c r="V47" s="215">
        <v>-1.1159970684256113</v>
      </c>
      <c r="W47" s="215">
        <v>-0.95761883906613221</v>
      </c>
      <c r="X47" s="215">
        <v>-0.37076406309792087</v>
      </c>
      <c r="Y47" s="215">
        <v>-0.39262882066251847</v>
      </c>
      <c r="Z47" s="212">
        <v>0.17737941199153379</v>
      </c>
      <c r="AA47" s="215">
        <v>-0.66945468370332417</v>
      </c>
      <c r="AB47" s="215">
        <v>-0.7770337797321607</v>
      </c>
      <c r="AC47" s="215">
        <v>-0.93150961830003698</v>
      </c>
      <c r="AD47" s="215">
        <v>-0.95157107019856291</v>
      </c>
      <c r="AE47" s="215">
        <v>-0.96450123336662141</v>
      </c>
      <c r="AF47" s="212">
        <v>-1.0300002570716116</v>
      </c>
      <c r="AG47" s="215">
        <v>-9.2566573549101611E-2</v>
      </c>
      <c r="AH47" s="215">
        <v>-0.3389632886934506</v>
      </c>
      <c r="AI47" s="215">
        <v>-2.6109220766095072E-2</v>
      </c>
      <c r="AJ47" s="215">
        <v>0.58080700710064204</v>
      </c>
      <c r="AK47" s="215">
        <v>0.57187241270410294</v>
      </c>
      <c r="AL47" s="212">
        <v>1.2073796690631455</v>
      </c>
      <c r="AM47" s="471" t="s">
        <v>86</v>
      </c>
      <c r="AN47" s="213">
        <v>337</v>
      </c>
      <c r="AO47" s="213">
        <v>68</v>
      </c>
      <c r="AP47" s="213">
        <v>-193</v>
      </c>
      <c r="AQ47" s="213">
        <v>-88</v>
      </c>
      <c r="AR47" s="213">
        <v>154</v>
      </c>
      <c r="AS47" s="201">
        <f t="shared" si="0"/>
        <v>1116</v>
      </c>
      <c r="AT47" s="213">
        <v>-28</v>
      </c>
      <c r="AU47" s="213">
        <v>16</v>
      </c>
      <c r="AV47" s="213">
        <v>-81</v>
      </c>
      <c r="AW47" s="213">
        <v>-132</v>
      </c>
      <c r="AX47" s="214">
        <v>-100</v>
      </c>
      <c r="AY47" s="842">
        <v>-77</v>
      </c>
      <c r="AZ47" s="213">
        <v>365</v>
      </c>
      <c r="BA47" s="213">
        <v>52</v>
      </c>
      <c r="BB47" s="213">
        <v>-112</v>
      </c>
      <c r="BC47" s="213">
        <v>44</v>
      </c>
      <c r="BD47" s="214">
        <v>254</v>
      </c>
      <c r="BE47" s="842">
        <v>1193</v>
      </c>
      <c r="BF47" s="215">
        <v>1.1016672115070285</v>
      </c>
      <c r="BG47" s="215">
        <v>0.21987260322695379</v>
      </c>
      <c r="BH47" s="215">
        <v>-0.62268107759316016</v>
      </c>
      <c r="BI47" s="216">
        <v>-0.28569573404324394</v>
      </c>
      <c r="BJ47" s="215">
        <v>0.50140001302337689</v>
      </c>
      <c r="BK47" s="212">
        <v>3.6153945833873271</v>
      </c>
      <c r="BL47" s="215">
        <v>-9.1533180778032047E-2</v>
      </c>
      <c r="BM47" s="215">
        <v>5.1734730171047953E-2</v>
      </c>
      <c r="BN47" s="215">
        <v>-0.26133247297951284</v>
      </c>
      <c r="BO47" s="216">
        <v>-0.42854360106486589</v>
      </c>
      <c r="BP47" s="215">
        <v>-0.32558442404115384</v>
      </c>
      <c r="BQ47" s="212">
        <v>-0.24944926785020086</v>
      </c>
      <c r="BR47" s="215">
        <v>1.1932003922850605</v>
      </c>
      <c r="BS47" s="215">
        <v>0.16813787305590583</v>
      </c>
      <c r="BT47" s="215">
        <v>-0.36134860461364737</v>
      </c>
      <c r="BU47" s="216">
        <v>0.14284786702162197</v>
      </c>
      <c r="BV47" s="215">
        <v>0.82698443706453073</v>
      </c>
      <c r="BW47" s="212">
        <v>3.8648438512375276</v>
      </c>
    </row>
    <row r="48" spans="1:75" ht="22.5" customHeight="1">
      <c r="A48" s="426"/>
      <c r="B48" s="471" t="s">
        <v>538</v>
      </c>
      <c r="C48" s="213">
        <v>-1638</v>
      </c>
      <c r="D48" s="213">
        <v>-1986</v>
      </c>
      <c r="E48" s="213">
        <v>-1958</v>
      </c>
      <c r="F48" s="213">
        <v>-1365</v>
      </c>
      <c r="G48" s="213">
        <v>-1447</v>
      </c>
      <c r="H48" s="201">
        <f>SUM(N48,T48)</f>
        <v>-571</v>
      </c>
      <c r="I48" s="213">
        <v>-1190</v>
      </c>
      <c r="J48" s="213">
        <v>-1330</v>
      </c>
      <c r="K48" s="213">
        <v>-1647</v>
      </c>
      <c r="L48" s="213">
        <v>-1809</v>
      </c>
      <c r="M48" s="213">
        <v>-1935</v>
      </c>
      <c r="N48" s="201">
        <v>-1905</v>
      </c>
      <c r="O48" s="213">
        <v>-448</v>
      </c>
      <c r="P48" s="213">
        <v>-656</v>
      </c>
      <c r="Q48" s="213">
        <v>-311</v>
      </c>
      <c r="R48" s="213">
        <v>444</v>
      </c>
      <c r="S48" s="214">
        <v>488</v>
      </c>
      <c r="T48" s="842">
        <v>1334</v>
      </c>
      <c r="U48" s="215">
        <v>-0.8452448526755767</v>
      </c>
      <c r="V48" s="215">
        <v>-1.0335567675590158</v>
      </c>
      <c r="W48" s="215">
        <v>-1.0296267471577465</v>
      </c>
      <c r="X48" s="215">
        <v>-0.72526141290487123</v>
      </c>
      <c r="Y48" s="215">
        <v>-0.77444699560593655</v>
      </c>
      <c r="Z48" s="212">
        <v>-0.30798938488424776</v>
      </c>
      <c r="AA48" s="215">
        <v>-0.61406677331131643</v>
      </c>
      <c r="AB48" s="215">
        <v>-0.69216037303801159</v>
      </c>
      <c r="AC48" s="215">
        <v>-0.86608542010664369</v>
      </c>
      <c r="AD48" s="215">
        <v>-0.96117061973986229</v>
      </c>
      <c r="AE48" s="215">
        <v>-1.0356288434675101</v>
      </c>
      <c r="AF48" s="212">
        <v>-1.0275302595525253</v>
      </c>
      <c r="AG48" s="215">
        <v>-0.2311780793642603</v>
      </c>
      <c r="AH48" s="215">
        <v>-0.34139639452100423</v>
      </c>
      <c r="AI48" s="215">
        <v>-0.16354132705110272</v>
      </c>
      <c r="AJ48" s="215">
        <v>0.23590920683499109</v>
      </c>
      <c r="AK48" s="215">
        <v>0.26118184786157361</v>
      </c>
      <c r="AL48" s="212">
        <v>0.71954087466827765</v>
      </c>
      <c r="AM48" s="471" t="s">
        <v>87</v>
      </c>
      <c r="AN48" s="213">
        <v>-281</v>
      </c>
      <c r="AO48" s="213">
        <v>-255</v>
      </c>
      <c r="AP48" s="213">
        <v>-279</v>
      </c>
      <c r="AQ48" s="213">
        <v>-362</v>
      </c>
      <c r="AR48" s="213">
        <v>-359</v>
      </c>
      <c r="AS48" s="201">
        <f t="shared" si="0"/>
        <v>-322</v>
      </c>
      <c r="AT48" s="213">
        <v>-184</v>
      </c>
      <c r="AU48" s="213">
        <v>-203</v>
      </c>
      <c r="AV48" s="213">
        <v>-217</v>
      </c>
      <c r="AW48" s="213">
        <v>-263</v>
      </c>
      <c r="AX48" s="214">
        <v>-249</v>
      </c>
      <c r="AY48" s="842">
        <v>-239</v>
      </c>
      <c r="AZ48" s="213">
        <v>-97</v>
      </c>
      <c r="BA48" s="213">
        <v>-52</v>
      </c>
      <c r="BB48" s="213">
        <v>-62</v>
      </c>
      <c r="BC48" s="213">
        <v>-99</v>
      </c>
      <c r="BD48" s="214">
        <v>-110</v>
      </c>
      <c r="BE48" s="842">
        <v>-83</v>
      </c>
      <c r="BF48" s="215">
        <v>-1.5140086206896552</v>
      </c>
      <c r="BG48" s="215">
        <v>-1.3950434925324142</v>
      </c>
      <c r="BH48" s="215">
        <v>-1.547936085219707</v>
      </c>
      <c r="BI48" s="216">
        <v>-2.0400112707805014</v>
      </c>
      <c r="BJ48" s="215">
        <v>-2.0652361502617502</v>
      </c>
      <c r="BK48" s="212">
        <v>-1.8914473684210527</v>
      </c>
      <c r="BL48" s="215">
        <v>-0.99137931034482762</v>
      </c>
      <c r="BM48" s="215">
        <v>-1.1105640352316866</v>
      </c>
      <c r="BN48" s="215">
        <v>-1.2039502885042166</v>
      </c>
      <c r="BO48" s="216">
        <v>-1.4821076359537899</v>
      </c>
      <c r="BP48" s="215">
        <v>-1.432433987228902</v>
      </c>
      <c r="BQ48" s="212">
        <v>-1.4039003759398496</v>
      </c>
      <c r="BR48" s="215">
        <v>-0.52262931034482762</v>
      </c>
      <c r="BS48" s="215">
        <v>-0.2844794573007276</v>
      </c>
      <c r="BT48" s="215">
        <v>-0.34398579671549046</v>
      </c>
      <c r="BU48" s="216">
        <v>-0.55790363482671168</v>
      </c>
      <c r="BV48" s="215">
        <v>-0.63280216303284831</v>
      </c>
      <c r="BW48" s="212">
        <v>-0.48754699248120303</v>
      </c>
    </row>
    <row r="49" spans="1:75" ht="22.5" customHeight="1">
      <c r="A49" s="426"/>
      <c r="B49" s="471" t="s">
        <v>515</v>
      </c>
      <c r="C49" s="213">
        <v>2936</v>
      </c>
      <c r="D49" s="213">
        <v>1330</v>
      </c>
      <c r="E49" s="213">
        <v>2032</v>
      </c>
      <c r="F49" s="213">
        <v>2488</v>
      </c>
      <c r="G49" s="213">
        <v>2330</v>
      </c>
      <c r="H49" s="201">
        <f>SUM(N49,T49)</f>
        <v>2901</v>
      </c>
      <c r="I49" s="213">
        <v>317</v>
      </c>
      <c r="J49" s="213">
        <v>188</v>
      </c>
      <c r="K49" s="213">
        <v>147</v>
      </c>
      <c r="L49" s="213">
        <v>146</v>
      </c>
      <c r="M49" s="213">
        <v>42</v>
      </c>
      <c r="N49" s="201">
        <v>144</v>
      </c>
      <c r="O49" s="213">
        <v>2619</v>
      </c>
      <c r="P49" s="213">
        <v>1142</v>
      </c>
      <c r="Q49" s="213">
        <v>1885</v>
      </c>
      <c r="R49" s="213">
        <v>2342</v>
      </c>
      <c r="S49" s="214">
        <v>2288</v>
      </c>
      <c r="T49" s="842">
        <v>2757</v>
      </c>
      <c r="U49" s="215">
        <v>2.1518616241571387</v>
      </c>
      <c r="V49" s="215">
        <v>0.95425324302605907</v>
      </c>
      <c r="W49" s="215">
        <v>1.4441459497107445</v>
      </c>
      <c r="X49" s="215">
        <v>1.7430537067914642</v>
      </c>
      <c r="Y49" s="215">
        <v>1.6043959070689822</v>
      </c>
      <c r="Z49" s="212">
        <v>1.9660332348396541</v>
      </c>
      <c r="AA49" s="215">
        <v>0.23233655819407797</v>
      </c>
      <c r="AB49" s="215">
        <v>0.1348869245781196</v>
      </c>
      <c r="AC49" s="215">
        <v>0.1044731567950194</v>
      </c>
      <c r="AD49" s="215">
        <v>0.10228530594515825</v>
      </c>
      <c r="AE49" s="215">
        <v>2.8920441243303542E-2</v>
      </c>
      <c r="AF49" s="212">
        <v>9.7590067499796679E-2</v>
      </c>
      <c r="AG49" s="215">
        <v>1.9195250659630607</v>
      </c>
      <c r="AH49" s="215">
        <v>0.81936631844793939</v>
      </c>
      <c r="AI49" s="215">
        <v>1.3396727929157251</v>
      </c>
      <c r="AJ49" s="215">
        <v>1.6407684008463059</v>
      </c>
      <c r="AK49" s="215">
        <v>1.5754754658256787</v>
      </c>
      <c r="AL49" s="212">
        <v>1.8684431673398574</v>
      </c>
      <c r="AM49" s="471" t="s">
        <v>88</v>
      </c>
      <c r="AN49" s="213">
        <v>-155</v>
      </c>
      <c r="AO49" s="213">
        <v>-200</v>
      </c>
      <c r="AP49" s="213">
        <v>-209</v>
      </c>
      <c r="AQ49" s="213">
        <v>-168</v>
      </c>
      <c r="AR49" s="213">
        <v>-178</v>
      </c>
      <c r="AS49" s="201">
        <f t="shared" si="0"/>
        <v>-177</v>
      </c>
      <c r="AT49" s="213">
        <v>-121</v>
      </c>
      <c r="AU49" s="213">
        <v>-112</v>
      </c>
      <c r="AV49" s="213">
        <v>-160</v>
      </c>
      <c r="AW49" s="213">
        <v>-115</v>
      </c>
      <c r="AX49" s="214">
        <v>-148</v>
      </c>
      <c r="AY49" s="842">
        <v>-122</v>
      </c>
      <c r="AZ49" s="213">
        <v>-34</v>
      </c>
      <c r="BA49" s="213">
        <v>-88</v>
      </c>
      <c r="BB49" s="213">
        <v>-49</v>
      </c>
      <c r="BC49" s="213">
        <v>-53</v>
      </c>
      <c r="BD49" s="214">
        <v>-30</v>
      </c>
      <c r="BE49" s="842">
        <v>-55</v>
      </c>
      <c r="BF49" s="215">
        <v>-1.6785791639592811</v>
      </c>
      <c r="BG49" s="215">
        <v>-2.2028857803722874</v>
      </c>
      <c r="BH49" s="215">
        <v>-2.3538686789052821</v>
      </c>
      <c r="BI49" s="216">
        <v>-1.9377162629757785</v>
      </c>
      <c r="BJ49" s="215">
        <v>-2.093625029404846</v>
      </c>
      <c r="BK49" s="212">
        <v>-2.126381547333013</v>
      </c>
      <c r="BL49" s="215">
        <v>-1.3103747021875678</v>
      </c>
      <c r="BM49" s="215">
        <v>-1.233616037008481</v>
      </c>
      <c r="BN49" s="215">
        <v>-1.8020047302624169</v>
      </c>
      <c r="BO49" s="216">
        <v>-1.3264129181084199</v>
      </c>
      <c r="BP49" s="215">
        <v>-1.7407668783815573</v>
      </c>
      <c r="BQ49" s="212">
        <v>-1.4656415185007208</v>
      </c>
      <c r="BR49" s="215">
        <v>-0.36820446177171323</v>
      </c>
      <c r="BS49" s="215">
        <v>-0.96926974336380667</v>
      </c>
      <c r="BT49" s="215">
        <v>-0.55186394864286525</v>
      </c>
      <c r="BU49" s="216">
        <v>-0.61130334486735871</v>
      </c>
      <c r="BV49" s="215">
        <v>-0.3528581510232886</v>
      </c>
      <c r="BW49" s="212">
        <v>-0.6607400288322921</v>
      </c>
    </row>
    <row r="50" spans="1:75" ht="22.5" customHeight="1">
      <c r="A50" s="426"/>
      <c r="B50" s="471" t="s">
        <v>539</v>
      </c>
      <c r="C50" s="213">
        <v>3129</v>
      </c>
      <c r="D50" s="213">
        <v>3278</v>
      </c>
      <c r="E50" s="213">
        <v>3267</v>
      </c>
      <c r="F50" s="213">
        <v>3683</v>
      </c>
      <c r="G50" s="213">
        <v>3211</v>
      </c>
      <c r="H50" s="201">
        <f>SUM(N50,T50)</f>
        <v>2337</v>
      </c>
      <c r="I50" s="213">
        <v>372</v>
      </c>
      <c r="J50" s="213">
        <v>369</v>
      </c>
      <c r="K50" s="213">
        <v>249</v>
      </c>
      <c r="L50" s="213">
        <v>285</v>
      </c>
      <c r="M50" s="213">
        <v>284</v>
      </c>
      <c r="N50" s="201">
        <v>221</v>
      </c>
      <c r="O50" s="213">
        <v>2757</v>
      </c>
      <c r="P50" s="213">
        <v>2909</v>
      </c>
      <c r="Q50" s="213">
        <v>3018</v>
      </c>
      <c r="R50" s="213">
        <v>3398</v>
      </c>
      <c r="S50" s="214">
        <v>2927</v>
      </c>
      <c r="T50" s="842">
        <v>2116</v>
      </c>
      <c r="U50" s="215">
        <v>3.1104307285505532</v>
      </c>
      <c r="V50" s="215">
        <v>3.1602491178682293</v>
      </c>
      <c r="W50" s="215">
        <v>3.0531568913311649</v>
      </c>
      <c r="X50" s="215">
        <v>3.3399533875633667</v>
      </c>
      <c r="Y50" s="215">
        <v>2.8178036751671729</v>
      </c>
      <c r="Z50" s="212">
        <v>1.9946229676097813</v>
      </c>
      <c r="AA50" s="215">
        <v>0.36979233973180115</v>
      </c>
      <c r="AB50" s="215">
        <v>0.35574494340859569</v>
      </c>
      <c r="AC50" s="215">
        <v>0.23270158124929907</v>
      </c>
      <c r="AD50" s="215">
        <v>0.25845417199445003</v>
      </c>
      <c r="AE50" s="215">
        <v>0.24922337083384527</v>
      </c>
      <c r="AF50" s="212">
        <v>0.18862288226006058</v>
      </c>
      <c r="AG50" s="215">
        <v>2.740638388818752</v>
      </c>
      <c r="AH50" s="215">
        <v>2.804504174459634</v>
      </c>
      <c r="AI50" s="215">
        <v>2.8204553100818663</v>
      </c>
      <c r="AJ50" s="215">
        <v>3.0814992155689165</v>
      </c>
      <c r="AK50" s="215">
        <v>2.5685803043333277</v>
      </c>
      <c r="AL50" s="212">
        <v>1.8060000853497202</v>
      </c>
      <c r="AM50" s="471" t="s">
        <v>89</v>
      </c>
      <c r="AN50" s="213">
        <v>-178</v>
      </c>
      <c r="AO50" s="213">
        <v>-129</v>
      </c>
      <c r="AP50" s="213">
        <v>-106</v>
      </c>
      <c r="AQ50" s="213">
        <v>-120</v>
      </c>
      <c r="AR50" s="213">
        <v>-211</v>
      </c>
      <c r="AS50" s="201">
        <f t="shared" si="0"/>
        <v>-286</v>
      </c>
      <c r="AT50" s="213">
        <v>-103</v>
      </c>
      <c r="AU50" s="213">
        <v>-74</v>
      </c>
      <c r="AV50" s="213">
        <v>-127</v>
      </c>
      <c r="AW50" s="213">
        <v>-189</v>
      </c>
      <c r="AX50" s="214">
        <v>-130</v>
      </c>
      <c r="AY50" s="842">
        <v>-141</v>
      </c>
      <c r="AZ50" s="213">
        <v>-75</v>
      </c>
      <c r="BA50" s="213">
        <v>-55</v>
      </c>
      <c r="BB50" s="213">
        <v>21</v>
      </c>
      <c r="BC50" s="213">
        <v>69</v>
      </c>
      <c r="BD50" s="214">
        <v>-81</v>
      </c>
      <c r="BE50" s="842">
        <v>-145</v>
      </c>
      <c r="BF50" s="215">
        <v>-1.0630038817557479</v>
      </c>
      <c r="BG50" s="215">
        <v>-0.77865636506307723</v>
      </c>
      <c r="BH50" s="215">
        <v>-0.64484730502494225</v>
      </c>
      <c r="BI50" s="216">
        <v>-0.73475385745775168</v>
      </c>
      <c r="BJ50" s="215">
        <v>-1.301505057981742</v>
      </c>
      <c r="BK50" s="212">
        <v>-1.7873882882319856</v>
      </c>
      <c r="BL50" s="215">
        <v>-0.61510898775753953</v>
      </c>
      <c r="BM50" s="215">
        <v>-0.44667109313695902</v>
      </c>
      <c r="BN50" s="215">
        <v>-0.77260007300158173</v>
      </c>
      <c r="BO50" s="216">
        <v>-1.1572373254959589</v>
      </c>
      <c r="BP50" s="215">
        <v>-0.80187515420676048</v>
      </c>
      <c r="BQ50" s="212">
        <v>-0.88119492531716781</v>
      </c>
      <c r="BR50" s="215">
        <v>-0.44789489399820842</v>
      </c>
      <c r="BS50" s="215">
        <v>-0.33198527192611815</v>
      </c>
      <c r="BT50" s="215">
        <v>0.12775276797663951</v>
      </c>
      <c r="BU50" s="216">
        <v>0.42248346803820719</v>
      </c>
      <c r="BV50" s="215">
        <v>-0.49962990377498151</v>
      </c>
      <c r="BW50" s="212">
        <v>-0.90619336291481778</v>
      </c>
    </row>
    <row r="51" spans="1:75" ht="22.5" customHeight="1">
      <c r="A51" s="426"/>
      <c r="B51" s="742"/>
      <c r="C51" s="837"/>
      <c r="D51" s="837"/>
      <c r="E51" s="837"/>
      <c r="F51" s="837"/>
      <c r="G51" s="837"/>
      <c r="H51" s="127"/>
      <c r="I51" s="837"/>
      <c r="J51" s="837"/>
      <c r="K51" s="837"/>
      <c r="L51" s="837"/>
      <c r="M51" s="837"/>
      <c r="N51" s="127"/>
      <c r="O51" s="837"/>
      <c r="P51" s="837"/>
      <c r="Q51" s="837"/>
      <c r="R51" s="837"/>
      <c r="S51" s="837"/>
      <c r="T51" s="127"/>
      <c r="U51" s="843"/>
      <c r="V51" s="843"/>
      <c r="W51" s="844"/>
      <c r="X51" s="844"/>
      <c r="Y51" s="844"/>
      <c r="Z51" s="846"/>
      <c r="AA51" s="843"/>
      <c r="AB51" s="843"/>
      <c r="AC51" s="844"/>
      <c r="AD51" s="844"/>
      <c r="AE51" s="844"/>
      <c r="AF51" s="846"/>
      <c r="AG51" s="843"/>
      <c r="AH51" s="843"/>
      <c r="AI51" s="844"/>
      <c r="AJ51" s="844"/>
      <c r="AK51" s="844"/>
      <c r="AL51" s="846"/>
      <c r="AM51" s="471" t="s">
        <v>90</v>
      </c>
      <c r="AN51" s="213">
        <v>-198</v>
      </c>
      <c r="AO51" s="213">
        <v>-277</v>
      </c>
      <c r="AP51" s="213">
        <v>-107</v>
      </c>
      <c r="AQ51" s="213">
        <v>-159</v>
      </c>
      <c r="AR51" s="213">
        <v>-273</v>
      </c>
      <c r="AS51" s="201">
        <f>SUM(AY51,BE51)</f>
        <v>-390</v>
      </c>
      <c r="AT51" s="213">
        <v>-120</v>
      </c>
      <c r="AU51" s="213">
        <v>-180</v>
      </c>
      <c r="AV51" s="213">
        <v>-195</v>
      </c>
      <c r="AW51" s="213">
        <v>-165</v>
      </c>
      <c r="AX51" s="214">
        <v>-275</v>
      </c>
      <c r="AY51" s="842">
        <v>-203</v>
      </c>
      <c r="AZ51" s="213">
        <v>-78</v>
      </c>
      <c r="BA51" s="213">
        <v>-97</v>
      </c>
      <c r="BB51" s="213">
        <v>88</v>
      </c>
      <c r="BC51" s="213">
        <v>6</v>
      </c>
      <c r="BD51" s="214">
        <v>2</v>
      </c>
      <c r="BE51" s="842">
        <v>-187</v>
      </c>
      <c r="BF51" s="215">
        <v>-0.45039921748822825</v>
      </c>
      <c r="BG51" s="215">
        <v>-0.63295477915133791</v>
      </c>
      <c r="BH51" s="215">
        <v>-0.24605620199604469</v>
      </c>
      <c r="BI51" s="216">
        <v>-0.36653680352244172</v>
      </c>
      <c r="BJ51" s="215">
        <v>-0.63165201295696438</v>
      </c>
      <c r="BK51" s="212">
        <v>-0.9080960253335506</v>
      </c>
      <c r="BL51" s="215">
        <v>-0.27296922272013829</v>
      </c>
      <c r="BM51" s="215">
        <v>-0.41130635468317989</v>
      </c>
      <c r="BN51" s="215">
        <v>-0.44842018120774507</v>
      </c>
      <c r="BO51" s="216">
        <v>-0.38036838101385467</v>
      </c>
      <c r="BP51" s="215">
        <v>-0.63627950023137436</v>
      </c>
      <c r="BQ51" s="212">
        <v>-0.47267562344284814</v>
      </c>
      <c r="BR51" s="215">
        <v>-0.1774299947680899</v>
      </c>
      <c r="BS51" s="215">
        <v>-0.22164842446815805</v>
      </c>
      <c r="BT51" s="215">
        <v>0.20236397921170032</v>
      </c>
      <c r="BU51" s="216">
        <v>1.3831577491412896E-2</v>
      </c>
      <c r="BV51" s="215">
        <v>4.6274872744099952E-3</v>
      </c>
      <c r="BW51" s="212">
        <v>-0.43542040189070247</v>
      </c>
    </row>
    <row r="52" spans="1:75" ht="22.5" customHeight="1">
      <c r="A52" s="1057" t="s">
        <v>98</v>
      </c>
      <c r="B52" s="1058"/>
      <c r="C52" s="213">
        <v>-2517</v>
      </c>
      <c r="D52" s="213">
        <v>-4563</v>
      </c>
      <c r="E52" s="213">
        <v>-5039</v>
      </c>
      <c r="F52" s="213">
        <v>-4532</v>
      </c>
      <c r="G52" s="213">
        <v>-5167</v>
      </c>
      <c r="H52" s="201">
        <f>SUM(H54:H60)</f>
        <v>-3222</v>
      </c>
      <c r="I52" s="213">
        <v>-2816</v>
      </c>
      <c r="J52" s="213">
        <v>-3790</v>
      </c>
      <c r="K52" s="213">
        <v>-4439</v>
      </c>
      <c r="L52" s="213">
        <v>-5057</v>
      </c>
      <c r="M52" s="213">
        <v>-5571</v>
      </c>
      <c r="N52" s="201">
        <f>SUM(N54:N60)</f>
        <v>-5728</v>
      </c>
      <c r="O52" s="213">
        <v>299</v>
      </c>
      <c r="P52" s="213">
        <v>-773</v>
      </c>
      <c r="Q52" s="213">
        <v>-600</v>
      </c>
      <c r="R52" s="213">
        <v>525</v>
      </c>
      <c r="S52" s="214">
        <v>404</v>
      </c>
      <c r="T52" s="842">
        <f>SUM(T54:T60)</f>
        <v>2506</v>
      </c>
      <c r="U52" s="215">
        <v>-0.30373679523288905</v>
      </c>
      <c r="V52" s="215">
        <v>-0.55231365314993086</v>
      </c>
      <c r="W52" s="215">
        <v>-0.6133169749682934</v>
      </c>
      <c r="X52" s="215">
        <v>-0.55501194647294316</v>
      </c>
      <c r="Y52" s="215">
        <v>-0.63630889120681944</v>
      </c>
      <c r="Z52" s="212">
        <v>-0.39932578142428676</v>
      </c>
      <c r="AA52" s="215">
        <v>-0.33981836129353016</v>
      </c>
      <c r="AB52" s="215">
        <v>-0.45874835534478142</v>
      </c>
      <c r="AC52" s="215">
        <v>-0.54028855961187838</v>
      </c>
      <c r="AD52" s="215">
        <v>-0.61930613709480875</v>
      </c>
      <c r="AE52" s="215">
        <v>-0.68606093147149039</v>
      </c>
      <c r="AF52" s="212">
        <v>-0.7099125003098431</v>
      </c>
      <c r="AG52" s="215">
        <v>3.6081566060641168E-2</v>
      </c>
      <c r="AH52" s="215">
        <v>-9.3565297805149356E-2</v>
      </c>
      <c r="AI52" s="215">
        <v>-7.3028415356415188E-2</v>
      </c>
      <c r="AJ52" s="215">
        <v>6.4294190621865657E-2</v>
      </c>
      <c r="AK52" s="215">
        <v>4.9752040264670998E-2</v>
      </c>
      <c r="AL52" s="212">
        <v>0.31058671888555633</v>
      </c>
      <c r="AM52" s="221"/>
      <c r="AS52" s="848"/>
      <c r="AT52" s="850"/>
      <c r="AU52" s="850"/>
      <c r="AV52" s="850"/>
      <c r="AW52" s="850"/>
      <c r="AX52" s="850"/>
      <c r="AY52" s="848"/>
      <c r="AZ52" s="850"/>
      <c r="BA52" s="850"/>
      <c r="BB52" s="850"/>
      <c r="BC52" s="850"/>
      <c r="BD52" s="850"/>
      <c r="BE52" s="848"/>
      <c r="BF52" s="850"/>
      <c r="BG52" s="850"/>
      <c r="BH52" s="850"/>
      <c r="BI52" s="852"/>
      <c r="BJ52" s="852"/>
      <c r="BK52" s="853"/>
      <c r="BL52" s="850"/>
      <c r="BM52" s="850"/>
      <c r="BN52" s="850"/>
      <c r="BO52" s="852"/>
      <c r="BP52" s="852"/>
      <c r="BQ52" s="853"/>
      <c r="BR52" s="850"/>
      <c r="BS52" s="850"/>
      <c r="BT52" s="850"/>
      <c r="BU52" s="852"/>
      <c r="BV52" s="852"/>
      <c r="BW52" s="853"/>
    </row>
    <row r="53" spans="1:75" ht="22.5" customHeight="1">
      <c r="A53" s="426"/>
      <c r="B53" s="742"/>
      <c r="C53" s="837"/>
      <c r="D53" s="837"/>
      <c r="E53" s="837"/>
      <c r="F53" s="837"/>
      <c r="G53" s="837"/>
      <c r="H53" s="127"/>
      <c r="I53" s="837"/>
      <c r="J53" s="837"/>
      <c r="K53" s="837"/>
      <c r="L53" s="837"/>
      <c r="M53" s="837"/>
      <c r="N53" s="127"/>
      <c r="O53" s="837"/>
      <c r="P53" s="837"/>
      <c r="Q53" s="837"/>
      <c r="R53" s="837"/>
      <c r="S53" s="837"/>
      <c r="T53" s="127"/>
      <c r="U53" s="843"/>
      <c r="V53" s="843"/>
      <c r="W53" s="844"/>
      <c r="X53" s="844"/>
      <c r="Y53" s="844"/>
      <c r="Z53" s="846"/>
      <c r="AA53" s="843"/>
      <c r="AB53" s="843"/>
      <c r="AC53" s="844"/>
      <c r="AD53" s="844"/>
      <c r="AE53" s="844"/>
      <c r="AF53" s="846"/>
      <c r="AG53" s="843"/>
      <c r="AH53" s="843"/>
      <c r="AI53" s="844"/>
      <c r="AJ53" s="844"/>
      <c r="AK53" s="844"/>
      <c r="AL53" s="846"/>
      <c r="AM53" s="471" t="s">
        <v>92</v>
      </c>
      <c r="AN53" s="213">
        <v>-27</v>
      </c>
      <c r="AO53" s="213">
        <v>-182</v>
      </c>
      <c r="AP53" s="213">
        <v>-45</v>
      </c>
      <c r="AQ53" s="213">
        <v>-49</v>
      </c>
      <c r="AR53" s="213">
        <v>46</v>
      </c>
      <c r="AS53" s="201">
        <f t="shared" si="0"/>
        <v>-132</v>
      </c>
      <c r="AT53" s="222">
        <v>-12</v>
      </c>
      <c r="AU53" s="213">
        <v>-19</v>
      </c>
      <c r="AV53" s="213">
        <v>-17</v>
      </c>
      <c r="AW53" s="213">
        <v>-61</v>
      </c>
      <c r="AX53" s="214">
        <v>-42</v>
      </c>
      <c r="AY53" s="842">
        <v>-33</v>
      </c>
      <c r="AZ53" s="213">
        <v>-15</v>
      </c>
      <c r="BA53" s="213">
        <v>-163</v>
      </c>
      <c r="BB53" s="213">
        <v>-28</v>
      </c>
      <c r="BC53" s="213">
        <v>12</v>
      </c>
      <c r="BD53" s="214">
        <v>88</v>
      </c>
      <c r="BE53" s="842">
        <v>-99</v>
      </c>
      <c r="BF53" s="215">
        <v>-0.31911121616830163</v>
      </c>
      <c r="BG53" s="215">
        <v>-2.1579321792743658</v>
      </c>
      <c r="BH53" s="215">
        <v>-0.54532234609791563</v>
      </c>
      <c r="BI53" s="216">
        <v>-0.59705129767271847</v>
      </c>
      <c r="BJ53" s="215">
        <v>0.56386369208139253</v>
      </c>
      <c r="BK53" s="212">
        <v>-1.6089712335446125</v>
      </c>
      <c r="BL53" s="215">
        <v>-0.14182720718591182</v>
      </c>
      <c r="BM53" s="215">
        <v>-0.22527863410007112</v>
      </c>
      <c r="BN53" s="215">
        <v>-0.20601066408143481</v>
      </c>
      <c r="BO53" s="216">
        <v>-0.7432679420007311</v>
      </c>
      <c r="BP53" s="215">
        <v>-0.51483206668301063</v>
      </c>
      <c r="BQ53" s="212">
        <v>-0.40224280838615312</v>
      </c>
      <c r="BR53" s="215">
        <v>-0.17728400898238977</v>
      </c>
      <c r="BS53" s="215">
        <v>-1.9326535451742943</v>
      </c>
      <c r="BT53" s="215">
        <v>-0.33931168201648088</v>
      </c>
      <c r="BU53" s="216">
        <v>0.14621664432801268</v>
      </c>
      <c r="BV53" s="215">
        <v>1.078695758764403</v>
      </c>
      <c r="BW53" s="212">
        <v>-1.2067284251584594</v>
      </c>
    </row>
    <row r="54" spans="1:75" ht="22.5" customHeight="1">
      <c r="A54" s="426"/>
      <c r="B54" s="471" t="s">
        <v>540</v>
      </c>
      <c r="C54" s="213">
        <v>-109</v>
      </c>
      <c r="D54" s="213">
        <v>69</v>
      </c>
      <c r="E54" s="213">
        <v>27</v>
      </c>
      <c r="F54" s="213">
        <v>598</v>
      </c>
      <c r="G54" s="213">
        <v>-74</v>
      </c>
      <c r="H54" s="201">
        <f>SUM(N54,T54)</f>
        <v>781</v>
      </c>
      <c r="I54" s="213">
        <v>-663</v>
      </c>
      <c r="J54" s="213">
        <v>-819</v>
      </c>
      <c r="K54" s="213">
        <v>-941</v>
      </c>
      <c r="L54" s="213">
        <v>-920</v>
      </c>
      <c r="M54" s="213">
        <v>-1024</v>
      </c>
      <c r="N54" s="201">
        <v>-980</v>
      </c>
      <c r="O54" s="213">
        <v>554</v>
      </c>
      <c r="P54" s="213">
        <v>888</v>
      </c>
      <c r="Q54" s="213">
        <v>968</v>
      </c>
      <c r="R54" s="213">
        <v>1518</v>
      </c>
      <c r="S54" s="214">
        <v>950</v>
      </c>
      <c r="T54" s="842">
        <v>1761</v>
      </c>
      <c r="U54" s="537">
        <v>-7.3257119046178876E-2</v>
      </c>
      <c r="V54" s="537">
        <v>4.6407769602238337E-2</v>
      </c>
      <c r="W54" s="537">
        <v>1.8151138479741313E-2</v>
      </c>
      <c r="X54" s="537">
        <v>0.40194114721262553</v>
      </c>
      <c r="Y54" s="537">
        <v>-4.9539417309340195E-2</v>
      </c>
      <c r="Z54" s="845">
        <v>0.52310082919183931</v>
      </c>
      <c r="AA54" s="537">
        <v>-0.44559146722584025</v>
      </c>
      <c r="AB54" s="537">
        <v>-0.55084004788743757</v>
      </c>
      <c r="AC54" s="537">
        <v>-0.63260078923839169</v>
      </c>
      <c r="AD54" s="537">
        <v>-0.6183709957117316</v>
      </c>
      <c r="AE54" s="537">
        <v>-0.68551842330762647</v>
      </c>
      <c r="AF54" s="845">
        <v>-0.65638772420999048</v>
      </c>
      <c r="AG54" s="537">
        <v>0.37233434817966138</v>
      </c>
      <c r="AH54" s="537">
        <v>0.59724781748967593</v>
      </c>
      <c r="AI54" s="537">
        <v>0.65075192771813295</v>
      </c>
      <c r="AJ54" s="537">
        <v>1.0203121429243571</v>
      </c>
      <c r="AK54" s="537">
        <v>0.63597900599828627</v>
      </c>
      <c r="AL54" s="845">
        <v>1.1794885534018298</v>
      </c>
      <c r="AM54" s="471" t="s">
        <v>110</v>
      </c>
      <c r="AN54" s="213">
        <v>-485</v>
      </c>
      <c r="AO54" s="213">
        <v>-205</v>
      </c>
      <c r="AP54" s="213">
        <v>-259</v>
      </c>
      <c r="AQ54" s="213">
        <v>-173</v>
      </c>
      <c r="AR54" s="213">
        <v>-326</v>
      </c>
      <c r="AS54" s="201">
        <f t="shared" si="0"/>
        <v>-210</v>
      </c>
      <c r="AT54" s="213">
        <v>-173</v>
      </c>
      <c r="AU54" s="213">
        <v>-205</v>
      </c>
      <c r="AV54" s="213">
        <v>-209</v>
      </c>
      <c r="AW54" s="213">
        <v>-213</v>
      </c>
      <c r="AX54" s="214">
        <v>-216</v>
      </c>
      <c r="AY54" s="842">
        <v>-215</v>
      </c>
      <c r="AZ54" s="213">
        <v>-312</v>
      </c>
      <c r="BA54" s="213">
        <v>0</v>
      </c>
      <c r="BB54" s="222">
        <v>-50</v>
      </c>
      <c r="BC54" s="222">
        <v>40</v>
      </c>
      <c r="BD54" s="214">
        <v>-110</v>
      </c>
      <c r="BE54" s="842">
        <v>5</v>
      </c>
      <c r="BF54" s="215">
        <v>-3.1853408643110468</v>
      </c>
      <c r="BG54" s="215">
        <v>-1.3906790584085205</v>
      </c>
      <c r="BH54" s="215">
        <v>-1.7817831590533846</v>
      </c>
      <c r="BI54" s="216">
        <v>-1.2117391608881418</v>
      </c>
      <c r="BJ54" s="215">
        <v>-2.311401020986954</v>
      </c>
      <c r="BK54" s="212">
        <v>-1.5241689650166934</v>
      </c>
      <c r="BL54" s="215">
        <v>-1.1362143701563117</v>
      </c>
      <c r="BM54" s="215">
        <v>-1.3906790584085205</v>
      </c>
      <c r="BN54" s="215">
        <v>-1.437809576224546</v>
      </c>
      <c r="BO54" s="216">
        <v>-1.4919100651397352</v>
      </c>
      <c r="BP54" s="215">
        <v>-1.5314804310833805</v>
      </c>
      <c r="BQ54" s="212">
        <v>-1.5604587022789955</v>
      </c>
      <c r="BR54" s="215">
        <v>-2.0491264941547351</v>
      </c>
      <c r="BS54" s="215" t="s">
        <v>208</v>
      </c>
      <c r="BT54" s="215">
        <v>-0.34397358282883872</v>
      </c>
      <c r="BU54" s="216">
        <v>0.28017090425159347</v>
      </c>
      <c r="BV54" s="215">
        <v>-0.77992058990357338</v>
      </c>
      <c r="BW54" s="212">
        <v>3.6289737262302224E-2</v>
      </c>
    </row>
    <row r="55" spans="1:75" ht="22.5" customHeight="1">
      <c r="A55" s="426"/>
      <c r="B55" s="471" t="s">
        <v>541</v>
      </c>
      <c r="C55" s="213">
        <v>-884</v>
      </c>
      <c r="D55" s="213">
        <v>-801</v>
      </c>
      <c r="E55" s="213">
        <v>-1005</v>
      </c>
      <c r="F55" s="213">
        <v>-1048</v>
      </c>
      <c r="G55" s="213">
        <v>-1205</v>
      </c>
      <c r="H55" s="201">
        <f t="shared" ref="H55:H60" si="1">SUM(N55,T55)</f>
        <v>-1070</v>
      </c>
      <c r="I55" s="213">
        <v>-357</v>
      </c>
      <c r="J55" s="213">
        <v>-420</v>
      </c>
      <c r="K55" s="213">
        <v>-602</v>
      </c>
      <c r="L55" s="213">
        <v>-746</v>
      </c>
      <c r="M55" s="213">
        <v>-817</v>
      </c>
      <c r="N55" s="201">
        <v>-949</v>
      </c>
      <c r="O55" s="213">
        <v>-527</v>
      </c>
      <c r="P55" s="213">
        <v>-381</v>
      </c>
      <c r="Q55" s="213">
        <v>-403</v>
      </c>
      <c r="R55" s="213">
        <v>-302</v>
      </c>
      <c r="S55" s="214">
        <v>-388</v>
      </c>
      <c r="T55" s="842">
        <v>-121</v>
      </c>
      <c r="U55" s="537">
        <v>-0.7238781526367507</v>
      </c>
      <c r="V55" s="537">
        <v>-0.66069484311590621</v>
      </c>
      <c r="W55" s="537">
        <v>-0.83447502802341511</v>
      </c>
      <c r="X55" s="537">
        <v>-0.87750146529347739</v>
      </c>
      <c r="Y55" s="537">
        <v>-1.0178912334645469</v>
      </c>
      <c r="Z55" s="845">
        <v>-0.91314848477090216</v>
      </c>
      <c r="AA55" s="537">
        <v>-0.29233540779561085</v>
      </c>
      <c r="AB55" s="537">
        <v>-0.34643175294466988</v>
      </c>
      <c r="AC55" s="537">
        <v>-0.49985469340308053</v>
      </c>
      <c r="AD55" s="537">
        <v>-0.62463367663066227</v>
      </c>
      <c r="AE55" s="537">
        <v>-0.69013870351911599</v>
      </c>
      <c r="AF55" s="845">
        <v>-0.80988589910989361</v>
      </c>
      <c r="AG55" s="537">
        <v>-0.43154274484113986</v>
      </c>
      <c r="AH55" s="537">
        <v>-0.31426309017123627</v>
      </c>
      <c r="AI55" s="537">
        <v>-0.33462033462033464</v>
      </c>
      <c r="AJ55" s="537">
        <v>-0.25286778866281501</v>
      </c>
      <c r="AK55" s="537">
        <v>-0.32775252994543086</v>
      </c>
      <c r="AL55" s="845">
        <v>-0.10326258566100854</v>
      </c>
      <c r="AM55" s="471" t="s">
        <v>94</v>
      </c>
      <c r="AN55" s="213">
        <v>-97</v>
      </c>
      <c r="AO55" s="213">
        <v>-172</v>
      </c>
      <c r="AP55" s="213">
        <v>-133</v>
      </c>
      <c r="AQ55" s="213">
        <v>-115</v>
      </c>
      <c r="AR55" s="213">
        <v>-159</v>
      </c>
      <c r="AS55" s="201">
        <f t="shared" si="0"/>
        <v>-122</v>
      </c>
      <c r="AT55" s="213">
        <v>-37</v>
      </c>
      <c r="AU55" s="213">
        <v>-101</v>
      </c>
      <c r="AV55" s="213">
        <v>-86</v>
      </c>
      <c r="AW55" s="213">
        <v>-77</v>
      </c>
      <c r="AX55" s="214">
        <v>-105</v>
      </c>
      <c r="AY55" s="842">
        <v>-105</v>
      </c>
      <c r="AZ55" s="213">
        <v>-60</v>
      </c>
      <c r="BA55" s="213">
        <v>-71</v>
      </c>
      <c r="BB55" s="213">
        <v>-47</v>
      </c>
      <c r="BC55" s="213">
        <v>-38</v>
      </c>
      <c r="BD55" s="214">
        <v>-54</v>
      </c>
      <c r="BE55" s="842">
        <v>-17</v>
      </c>
      <c r="BF55" s="215">
        <v>-0.74011902945215935</v>
      </c>
      <c r="BG55" s="215">
        <v>-1.3221615804443076</v>
      </c>
      <c r="BH55" s="215">
        <v>-1.0360676170444809</v>
      </c>
      <c r="BI55" s="216">
        <v>-0.90522670025188923</v>
      </c>
      <c r="BJ55" s="215">
        <v>-1.2630073874017</v>
      </c>
      <c r="BK55" s="212">
        <v>-0.9814963797264683</v>
      </c>
      <c r="BL55" s="215">
        <v>-0.28231344422401949</v>
      </c>
      <c r="BM55" s="215">
        <v>-0.77638557921439</v>
      </c>
      <c r="BN55" s="215">
        <v>-0.66993845914154404</v>
      </c>
      <c r="BO55" s="216">
        <v>-0.60610831234256923</v>
      </c>
      <c r="BP55" s="215">
        <v>-0.83406148224640564</v>
      </c>
      <c r="BQ55" s="212">
        <v>-0.84473049074818984</v>
      </c>
      <c r="BR55" s="215">
        <v>-0.45780558522813974</v>
      </c>
      <c r="BS55" s="215">
        <v>-0.54577600122991776</v>
      </c>
      <c r="BT55" s="215">
        <v>-0.36612915790293682</v>
      </c>
      <c r="BU55" s="216">
        <v>-0.29911838790931988</v>
      </c>
      <c r="BV55" s="215">
        <v>-0.42894590515529429</v>
      </c>
      <c r="BW55" s="212">
        <v>-0.13676588897827835</v>
      </c>
    </row>
    <row r="56" spans="1:75" ht="22.5" customHeight="1">
      <c r="A56" s="426"/>
      <c r="B56" s="471" t="s">
        <v>542</v>
      </c>
      <c r="C56" s="213">
        <v>310</v>
      </c>
      <c r="D56" s="213">
        <v>-322</v>
      </c>
      <c r="E56" s="213">
        <v>-97</v>
      </c>
      <c r="F56" s="213">
        <v>-161</v>
      </c>
      <c r="G56" s="213">
        <v>34</v>
      </c>
      <c r="H56" s="201">
        <f t="shared" si="1"/>
        <v>-232</v>
      </c>
      <c r="I56" s="213">
        <v>-362</v>
      </c>
      <c r="J56" s="213">
        <v>-460</v>
      </c>
      <c r="K56" s="213">
        <v>-458</v>
      </c>
      <c r="L56" s="213">
        <v>-535</v>
      </c>
      <c r="M56" s="213">
        <v>-591</v>
      </c>
      <c r="N56" s="201">
        <v>-514</v>
      </c>
      <c r="O56" s="213">
        <v>672</v>
      </c>
      <c r="P56" s="213">
        <v>138</v>
      </c>
      <c r="Q56" s="213">
        <v>361</v>
      </c>
      <c r="R56" s="213">
        <v>374</v>
      </c>
      <c r="S56" s="214">
        <v>625</v>
      </c>
      <c r="T56" s="842">
        <v>282</v>
      </c>
      <c r="U56" s="537">
        <v>0.36585509777772535</v>
      </c>
      <c r="V56" s="537">
        <v>-0.37863198617170141</v>
      </c>
      <c r="W56" s="537">
        <v>-0.11449345498754734</v>
      </c>
      <c r="X56" s="537">
        <v>-0.1902533560219323</v>
      </c>
      <c r="Y56" s="537">
        <v>4.0254312539218358E-2</v>
      </c>
      <c r="Z56" s="845">
        <v>-0.27456596092168956</v>
      </c>
      <c r="AA56" s="537">
        <v>-0.42722433998560183</v>
      </c>
      <c r="AB56" s="537">
        <v>-0.54090283738814482</v>
      </c>
      <c r="AC56" s="537">
        <v>-0.54059796272470817</v>
      </c>
      <c r="AD56" s="537">
        <v>-0.63220835696729061</v>
      </c>
      <c r="AE56" s="537">
        <v>-0.69971466796111914</v>
      </c>
      <c r="AF56" s="845">
        <v>-0.60830562031788116</v>
      </c>
      <c r="AG56" s="537">
        <v>0.79307943776332712</v>
      </c>
      <c r="AH56" s="537">
        <v>0.16227085121644344</v>
      </c>
      <c r="AI56" s="537">
        <v>0.4261045077371608</v>
      </c>
      <c r="AJ56" s="537">
        <v>0.44195500094535833</v>
      </c>
      <c r="AK56" s="537">
        <v>0.73996898050033755</v>
      </c>
      <c r="AL56" s="845">
        <v>0.3337396593961916</v>
      </c>
      <c r="AM56" s="471" t="s">
        <v>95</v>
      </c>
      <c r="AN56" s="213">
        <v>-110</v>
      </c>
      <c r="AO56" s="213">
        <v>-238</v>
      </c>
      <c r="AP56" s="213">
        <v>-124</v>
      </c>
      <c r="AQ56" s="213">
        <v>-203</v>
      </c>
      <c r="AR56" s="213">
        <v>-268</v>
      </c>
      <c r="AS56" s="201">
        <f t="shared" si="0"/>
        <v>-222</v>
      </c>
      <c r="AT56" s="213">
        <v>-72</v>
      </c>
      <c r="AU56" s="213">
        <v>-119</v>
      </c>
      <c r="AV56" s="213">
        <v>-121</v>
      </c>
      <c r="AW56" s="213">
        <v>-152</v>
      </c>
      <c r="AX56" s="214">
        <v>-156</v>
      </c>
      <c r="AY56" s="842">
        <v>-159</v>
      </c>
      <c r="AZ56" s="213">
        <v>-38</v>
      </c>
      <c r="BA56" s="213">
        <v>-119</v>
      </c>
      <c r="BB56" s="213">
        <v>-3</v>
      </c>
      <c r="BC56" s="213">
        <v>-51</v>
      </c>
      <c r="BD56" s="214">
        <v>-112</v>
      </c>
      <c r="BE56" s="842">
        <v>-63</v>
      </c>
      <c r="BF56" s="215">
        <v>-0.69589422407794022</v>
      </c>
      <c r="BG56" s="215">
        <v>-1.5162132891635345</v>
      </c>
      <c r="BH56" s="215">
        <v>-0.80212174138042569</v>
      </c>
      <c r="BI56" s="216">
        <v>-1.3237691555265731</v>
      </c>
      <c r="BJ56" s="215">
        <v>-1.7710811525244514</v>
      </c>
      <c r="BK56" s="212">
        <v>-1.4935414424111948</v>
      </c>
      <c r="BL56" s="215">
        <v>-0.45549440121465173</v>
      </c>
      <c r="BM56" s="215">
        <v>-0.75810664458176724</v>
      </c>
      <c r="BN56" s="215">
        <v>-0.78271557021799609</v>
      </c>
      <c r="BO56" s="216">
        <v>-0.99119660906423213</v>
      </c>
      <c r="BP56" s="215">
        <v>-1.0309278350515463</v>
      </c>
      <c r="BQ56" s="212">
        <v>-1.0696986006458558</v>
      </c>
      <c r="BR56" s="215">
        <v>-0.2403998228632884</v>
      </c>
      <c r="BS56" s="215">
        <v>-0.75810664458176724</v>
      </c>
      <c r="BT56" s="215">
        <v>-1.9406171162429653E-2</v>
      </c>
      <c r="BU56" s="216">
        <v>-0.33257254646234102</v>
      </c>
      <c r="BV56" s="215">
        <v>-0.74015331747290514</v>
      </c>
      <c r="BW56" s="212">
        <v>-0.4238428417653391</v>
      </c>
    </row>
    <row r="57" spans="1:75" ht="22.5" customHeight="1">
      <c r="A57" s="426"/>
      <c r="B57" s="471" t="s">
        <v>513</v>
      </c>
      <c r="C57" s="213">
        <v>-236</v>
      </c>
      <c r="D57" s="213">
        <v>-941</v>
      </c>
      <c r="E57" s="213">
        <v>-562</v>
      </c>
      <c r="F57" s="213">
        <v>-572</v>
      </c>
      <c r="G57" s="213">
        <v>-771</v>
      </c>
      <c r="H57" s="201">
        <f t="shared" si="1"/>
        <v>-349</v>
      </c>
      <c r="I57" s="213">
        <v>-450</v>
      </c>
      <c r="J57" s="213">
        <v>-701</v>
      </c>
      <c r="K57" s="213">
        <v>-652</v>
      </c>
      <c r="L57" s="213">
        <v>-829</v>
      </c>
      <c r="M57" s="213">
        <v>-922</v>
      </c>
      <c r="N57" s="201">
        <v>-813</v>
      </c>
      <c r="O57" s="213">
        <v>214</v>
      </c>
      <c r="P57" s="213">
        <v>-240</v>
      </c>
      <c r="Q57" s="213">
        <v>90</v>
      </c>
      <c r="R57" s="213">
        <v>257</v>
      </c>
      <c r="S57" s="214">
        <v>151</v>
      </c>
      <c r="T57" s="842">
        <v>464</v>
      </c>
      <c r="U57" s="537">
        <v>-0.17402718068593254</v>
      </c>
      <c r="V57" s="537">
        <v>-0.69510618651892886</v>
      </c>
      <c r="W57" s="537">
        <v>-0.41804900545992829</v>
      </c>
      <c r="X57" s="537">
        <v>-0.42727381379227919</v>
      </c>
      <c r="Y57" s="537">
        <v>-0.57839459864966247</v>
      </c>
      <c r="Z57" s="845">
        <v>-0.2633385900444431</v>
      </c>
      <c r="AA57" s="537">
        <v>-0.33183148859605782</v>
      </c>
      <c r="AB57" s="537">
        <v>-0.5178208679593721</v>
      </c>
      <c r="AC57" s="537">
        <v>-0.48499635508874239</v>
      </c>
      <c r="AD57" s="537">
        <v>-0.61924823712202703</v>
      </c>
      <c r="AE57" s="537">
        <v>-0.69167291822955745</v>
      </c>
      <c r="AF57" s="845">
        <v>-0.61345064099178293</v>
      </c>
      <c r="AG57" s="537">
        <v>0.15780430791012529</v>
      </c>
      <c r="AH57" s="537">
        <v>-0.17728531855955679</v>
      </c>
      <c r="AI57" s="537">
        <v>6.6947349628814143E-2</v>
      </c>
      <c r="AJ57" s="537">
        <v>0.19197442332974782</v>
      </c>
      <c r="AK57" s="537">
        <v>0.11327831957989498</v>
      </c>
      <c r="AL57" s="845">
        <v>0.35011205094733983</v>
      </c>
      <c r="AM57" s="223" t="s">
        <v>96</v>
      </c>
      <c r="AN57" s="224">
        <v>-64</v>
      </c>
      <c r="AO57" s="224">
        <v>-90</v>
      </c>
      <c r="AP57" s="224">
        <v>-103</v>
      </c>
      <c r="AQ57" s="224">
        <v>-96</v>
      </c>
      <c r="AR57" s="224">
        <v>-96</v>
      </c>
      <c r="AS57" s="849">
        <f t="shared" si="0"/>
        <v>-156</v>
      </c>
      <c r="AT57" s="224">
        <v>-68</v>
      </c>
      <c r="AU57" s="224">
        <v>-69</v>
      </c>
      <c r="AV57" s="224">
        <v>-64</v>
      </c>
      <c r="AW57" s="224">
        <v>-71</v>
      </c>
      <c r="AX57" s="225">
        <v>-73</v>
      </c>
      <c r="AY57" s="851">
        <v>-85</v>
      </c>
      <c r="AZ57" s="224">
        <v>4</v>
      </c>
      <c r="BA57" s="224">
        <v>-21</v>
      </c>
      <c r="BB57" s="224">
        <v>-39</v>
      </c>
      <c r="BC57" s="224">
        <v>-25</v>
      </c>
      <c r="BD57" s="225">
        <v>-23</v>
      </c>
      <c r="BE57" s="851">
        <v>-71</v>
      </c>
      <c r="BF57" s="226">
        <v>-1.2869495274482203</v>
      </c>
      <c r="BG57" s="226">
        <v>-1.8333672845793441</v>
      </c>
      <c r="BH57" s="226">
        <v>-2.1373728989416891</v>
      </c>
      <c r="BI57" s="227">
        <v>-2.0356234096692112</v>
      </c>
      <c r="BJ57" s="226">
        <v>-2.0779220779220777</v>
      </c>
      <c r="BK57" s="854">
        <v>-3.4482758620689653</v>
      </c>
      <c r="BL57" s="226">
        <v>-1.3673838729137342</v>
      </c>
      <c r="BM57" s="226">
        <v>-1.4055815848441637</v>
      </c>
      <c r="BN57" s="226">
        <v>-1.3280763643909526</v>
      </c>
      <c r="BO57" s="227">
        <v>-1.5055131467345206</v>
      </c>
      <c r="BP57" s="226">
        <v>-1.58008658008658</v>
      </c>
      <c r="BQ57" s="854">
        <v>-1.8788682581786029</v>
      </c>
      <c r="BR57" s="226">
        <v>8.0434345465513771E-2</v>
      </c>
      <c r="BS57" s="226">
        <v>-0.42778569973518027</v>
      </c>
      <c r="BT57" s="226">
        <v>-0.80929653455073658</v>
      </c>
      <c r="BU57" s="227">
        <v>-0.53011026293469043</v>
      </c>
      <c r="BV57" s="226">
        <v>-0.4978354978354978</v>
      </c>
      <c r="BW57" s="854">
        <v>-1.5694076038903624</v>
      </c>
    </row>
    <row r="58" spans="1:75" ht="22.5" customHeight="1">
      <c r="A58" s="426"/>
      <c r="B58" s="471" t="s">
        <v>543</v>
      </c>
      <c r="C58" s="213">
        <v>-1502</v>
      </c>
      <c r="D58" s="213">
        <v>-1891</v>
      </c>
      <c r="E58" s="213">
        <v>-2360</v>
      </c>
      <c r="F58" s="213">
        <v>-2063</v>
      </c>
      <c r="G58" s="213">
        <v>-2166</v>
      </c>
      <c r="H58" s="201">
        <f t="shared" si="1"/>
        <v>-2100</v>
      </c>
      <c r="I58" s="213">
        <v>-833</v>
      </c>
      <c r="J58" s="213">
        <v>-910</v>
      </c>
      <c r="K58" s="213">
        <v>-1145</v>
      </c>
      <c r="L58" s="213">
        <v>-1225</v>
      </c>
      <c r="M58" s="213">
        <v>-1364</v>
      </c>
      <c r="N58" s="201">
        <v>-1496</v>
      </c>
      <c r="O58" s="213">
        <v>-669</v>
      </c>
      <c r="P58" s="213">
        <v>-981</v>
      </c>
      <c r="Q58" s="213">
        <v>-1215</v>
      </c>
      <c r="R58" s="213">
        <v>-838</v>
      </c>
      <c r="S58" s="214">
        <v>-802</v>
      </c>
      <c r="T58" s="842">
        <v>-604</v>
      </c>
      <c r="U58" s="537">
        <v>-1.0731177571695985</v>
      </c>
      <c r="V58" s="537">
        <v>-1.3656979431476775</v>
      </c>
      <c r="W58" s="537">
        <v>-1.7280135898017908</v>
      </c>
      <c r="X58" s="537">
        <v>-1.5371089238747364</v>
      </c>
      <c r="Y58" s="537">
        <v>-1.6390465380249717</v>
      </c>
      <c r="Z58" s="845">
        <v>-1.6155834564254061</v>
      </c>
      <c r="AA58" s="537">
        <v>-0.59514453510138177</v>
      </c>
      <c r="AB58" s="537">
        <v>-0.65721053847931588</v>
      </c>
      <c r="AC58" s="537">
        <v>-0.83837947471315699</v>
      </c>
      <c r="AD58" s="537">
        <v>-0.9127282752043393</v>
      </c>
      <c r="AE58" s="537">
        <v>-1.0321604237608779</v>
      </c>
      <c r="AF58" s="845">
        <v>-1.1509108813392419</v>
      </c>
      <c r="AG58" s="537">
        <v>-0.47797322206821652</v>
      </c>
      <c r="AH58" s="537">
        <v>-0.70848740466836146</v>
      </c>
      <c r="AI58" s="537">
        <v>-0.88963411508863388</v>
      </c>
      <c r="AJ58" s="537">
        <v>-0.62438064867039711</v>
      </c>
      <c r="AK58" s="537">
        <v>-0.60688611426409389</v>
      </c>
      <c r="AL58" s="845">
        <v>-0.46467257508616444</v>
      </c>
      <c r="AM58" s="228"/>
      <c r="AN58" s="229"/>
      <c r="AO58" s="229"/>
      <c r="AP58" s="229"/>
      <c r="AQ58" s="229"/>
      <c r="AR58" s="229"/>
      <c r="AS58" s="229"/>
      <c r="AT58" s="229"/>
      <c r="AU58" s="229"/>
      <c r="AV58" s="229"/>
      <c r="AW58" s="229"/>
      <c r="AX58" s="229"/>
      <c r="AY58" s="230"/>
      <c r="AZ58" s="229"/>
      <c r="BA58" s="229"/>
      <c r="BB58" s="229"/>
      <c r="BC58" s="229"/>
      <c r="BD58" s="229"/>
      <c r="BE58" s="230"/>
      <c r="BF58" s="231"/>
      <c r="BG58" s="231"/>
      <c r="BH58" s="231"/>
      <c r="BI58" s="231"/>
      <c r="BJ58" s="232"/>
      <c r="BK58" s="231"/>
      <c r="BL58" s="231"/>
      <c r="BM58" s="231"/>
      <c r="BN58" s="231"/>
      <c r="BO58" s="231"/>
      <c r="BP58" s="232"/>
      <c r="BQ58" s="231"/>
      <c r="BR58" s="231"/>
      <c r="BS58" s="231"/>
      <c r="BT58" s="231"/>
      <c r="BU58" s="231"/>
      <c r="BV58" s="232"/>
      <c r="BW58" s="231"/>
    </row>
    <row r="59" spans="1:75" ht="22.5" customHeight="1">
      <c r="A59" s="426"/>
      <c r="B59" s="471" t="s">
        <v>515</v>
      </c>
      <c r="C59" s="213">
        <v>113</v>
      </c>
      <c r="D59" s="213">
        <v>-472</v>
      </c>
      <c r="E59" s="213">
        <v>-528</v>
      </c>
      <c r="F59" s="213">
        <v>-1215</v>
      </c>
      <c r="G59" s="213">
        <v>-683</v>
      </c>
      <c r="H59" s="201">
        <f t="shared" si="1"/>
        <v>35</v>
      </c>
      <c r="I59" s="213">
        <v>58</v>
      </c>
      <c r="J59" s="213">
        <v>-232</v>
      </c>
      <c r="K59" s="213">
        <v>-287</v>
      </c>
      <c r="L59" s="213">
        <v>-471</v>
      </c>
      <c r="M59" s="213">
        <v>-504</v>
      </c>
      <c r="N59" s="201">
        <v>-610</v>
      </c>
      <c r="O59" s="213">
        <v>55</v>
      </c>
      <c r="P59" s="213">
        <v>-240</v>
      </c>
      <c r="Q59" s="213">
        <v>-241</v>
      </c>
      <c r="R59" s="213">
        <v>-744</v>
      </c>
      <c r="S59" s="214">
        <v>-179</v>
      </c>
      <c r="T59" s="842">
        <v>645</v>
      </c>
      <c r="U59" s="537">
        <v>7.0782491042569715E-2</v>
      </c>
      <c r="V59" s="537">
        <v>-0.29544871273246243</v>
      </c>
      <c r="W59" s="537">
        <v>-0.33148130709106316</v>
      </c>
      <c r="X59" s="537">
        <v>-0.76532058428919669</v>
      </c>
      <c r="Y59" s="537">
        <v>-0.4335351842683221</v>
      </c>
      <c r="Z59" s="845">
        <v>2.2313032723656277E-2</v>
      </c>
      <c r="AA59" s="537">
        <v>3.6330836110345523E-2</v>
      </c>
      <c r="AB59" s="537">
        <v>-0.1452205537159561</v>
      </c>
      <c r="AC59" s="537">
        <v>-0.18018018018018017</v>
      </c>
      <c r="AD59" s="537">
        <v>-0.29667983144050342</v>
      </c>
      <c r="AE59" s="537">
        <v>-0.3199146894161557</v>
      </c>
      <c r="AF59" s="845">
        <v>-0.38888428461229513</v>
      </c>
      <c r="AG59" s="537">
        <v>3.4451654932224199E-2</v>
      </c>
      <c r="AH59" s="537">
        <v>-0.15022815901650632</v>
      </c>
      <c r="AI59" s="537">
        <v>-0.15130112691088302</v>
      </c>
      <c r="AJ59" s="537">
        <v>-0.46864075284869333</v>
      </c>
      <c r="AK59" s="537">
        <v>-0.11362049485216642</v>
      </c>
      <c r="AL59" s="845">
        <v>0.41119731733595138</v>
      </c>
      <c r="AM59" s="139"/>
      <c r="AN59" s="233"/>
      <c r="AO59" s="233"/>
      <c r="AP59" s="233"/>
      <c r="AQ59" s="233"/>
      <c r="AR59" s="233"/>
      <c r="AS59" s="233"/>
      <c r="AT59" s="233"/>
      <c r="AU59" s="233"/>
      <c r="AV59" s="233"/>
      <c r="AW59" s="233"/>
      <c r="AX59" s="233"/>
      <c r="AY59" s="234"/>
      <c r="AZ59" s="233"/>
      <c r="BA59" s="233"/>
      <c r="BB59" s="233"/>
      <c r="BC59" s="233"/>
      <c r="BD59" s="233"/>
      <c r="BE59" s="234"/>
      <c r="BF59" s="235"/>
      <c r="BG59" s="235"/>
      <c r="BH59" s="235"/>
      <c r="BI59" s="235"/>
      <c r="BJ59" s="236"/>
      <c r="BK59" s="235"/>
      <c r="BL59" s="235"/>
      <c r="BM59" s="235"/>
      <c r="BN59" s="235"/>
      <c r="BO59" s="235"/>
      <c r="BP59" s="236"/>
      <c r="BQ59" s="235"/>
      <c r="BR59" s="235"/>
      <c r="BS59" s="235"/>
      <c r="BT59" s="235"/>
      <c r="BU59" s="235"/>
      <c r="BV59" s="236"/>
      <c r="BW59" s="235"/>
    </row>
    <row r="60" spans="1:75" ht="22.5" customHeight="1">
      <c r="A60" s="426"/>
      <c r="B60" s="471" t="s">
        <v>544</v>
      </c>
      <c r="C60" s="213">
        <v>-209</v>
      </c>
      <c r="D60" s="213">
        <v>-205</v>
      </c>
      <c r="E60" s="213">
        <v>-514</v>
      </c>
      <c r="F60" s="213">
        <v>-71</v>
      </c>
      <c r="G60" s="213">
        <v>-302</v>
      </c>
      <c r="H60" s="201">
        <f t="shared" si="1"/>
        <v>-287</v>
      </c>
      <c r="I60" s="213">
        <v>-209</v>
      </c>
      <c r="J60" s="213">
        <v>-248</v>
      </c>
      <c r="K60" s="213">
        <v>-354</v>
      </c>
      <c r="L60" s="213">
        <v>-331</v>
      </c>
      <c r="M60" s="213">
        <v>-349</v>
      </c>
      <c r="N60" s="201">
        <v>-366</v>
      </c>
      <c r="O60" s="213">
        <v>0</v>
      </c>
      <c r="P60" s="222">
        <v>43</v>
      </c>
      <c r="Q60" s="222">
        <v>-160</v>
      </c>
      <c r="R60" s="220">
        <v>260</v>
      </c>
      <c r="S60" s="214">
        <v>47</v>
      </c>
      <c r="T60" s="842">
        <v>79</v>
      </c>
      <c r="U60" s="537">
        <v>-0.55271996403353341</v>
      </c>
      <c r="V60" s="537">
        <v>-0.54515477076906715</v>
      </c>
      <c r="W60" s="537">
        <v>-1.37436829861761</v>
      </c>
      <c r="X60" s="537">
        <v>-0.19249017215670325</v>
      </c>
      <c r="Y60" s="537">
        <v>-0.82034008800999614</v>
      </c>
      <c r="Z60" s="845">
        <v>-0.78604294478527603</v>
      </c>
      <c r="AA60" s="537">
        <v>-0.55271996403353341</v>
      </c>
      <c r="AB60" s="537">
        <v>-0.65950430805233484</v>
      </c>
      <c r="AC60" s="537">
        <v>-0.9465493729778871</v>
      </c>
      <c r="AD60" s="537">
        <v>-0.89738376033617995</v>
      </c>
      <c r="AE60" s="537">
        <v>-0.94800890965393592</v>
      </c>
      <c r="AF60" s="845">
        <v>-1.002410166520596</v>
      </c>
      <c r="AG60" s="537">
        <v>0</v>
      </c>
      <c r="AH60" s="538">
        <v>0.11434953728326773</v>
      </c>
      <c r="AI60" s="215">
        <v>-0.42781892563972296</v>
      </c>
      <c r="AJ60" s="537">
        <v>0.70489358817947678</v>
      </c>
      <c r="AK60" s="537">
        <v>0.12766882164393981</v>
      </c>
      <c r="AL60" s="845">
        <v>0.21636722173531989</v>
      </c>
      <c r="AM60" s="139"/>
      <c r="AN60" s="233"/>
      <c r="AO60" s="233"/>
      <c r="AP60" s="233"/>
      <c r="AQ60" s="233"/>
      <c r="AR60" s="233"/>
      <c r="AS60" s="233"/>
      <c r="AT60" s="233"/>
      <c r="AU60" s="233"/>
      <c r="AV60" s="233"/>
      <c r="AW60" s="233"/>
      <c r="AX60" s="233"/>
      <c r="AY60" s="234"/>
      <c r="AZ60" s="233"/>
      <c r="BA60" s="233"/>
      <c r="BB60" s="233"/>
      <c r="BC60" s="233"/>
      <c r="BD60" s="233"/>
      <c r="BE60" s="234"/>
      <c r="BF60" s="235"/>
      <c r="BG60" s="235"/>
      <c r="BH60" s="235"/>
      <c r="BI60" s="235"/>
      <c r="BJ60" s="236"/>
      <c r="BK60" s="235"/>
      <c r="BL60" s="235"/>
      <c r="BM60" s="235"/>
      <c r="BN60" s="235"/>
      <c r="BO60" s="235"/>
      <c r="BP60" s="236"/>
      <c r="BQ60" s="235"/>
      <c r="BR60" s="235"/>
      <c r="BS60" s="235"/>
      <c r="BT60" s="235"/>
      <c r="BU60" s="235"/>
      <c r="BV60" s="236"/>
      <c r="BW60" s="235"/>
    </row>
    <row r="61" spans="1:75" ht="6" customHeight="1">
      <c r="A61" s="539"/>
      <c r="B61" s="237"/>
      <c r="C61" s="541"/>
      <c r="D61" s="541"/>
      <c r="E61" s="541"/>
      <c r="F61" s="541"/>
      <c r="G61" s="540"/>
      <c r="H61" s="777"/>
      <c r="I61" s="541"/>
      <c r="J61" s="541"/>
      <c r="K61" s="541"/>
      <c r="L61" s="541"/>
      <c r="M61" s="541"/>
      <c r="N61" s="541"/>
      <c r="O61" s="541"/>
      <c r="P61" s="541"/>
      <c r="Q61" s="541"/>
      <c r="R61" s="541"/>
      <c r="S61" s="541"/>
      <c r="T61" s="541"/>
      <c r="U61" s="541"/>
      <c r="V61" s="541"/>
      <c r="W61" s="778"/>
      <c r="X61" s="778"/>
      <c r="Y61" s="778"/>
      <c r="Z61" s="779"/>
      <c r="AA61" s="541"/>
      <c r="AB61" s="541"/>
      <c r="AC61" s="778"/>
      <c r="AD61" s="778"/>
      <c r="AE61" s="778"/>
      <c r="AF61" s="778"/>
      <c r="AG61" s="541"/>
      <c r="AH61" s="541"/>
      <c r="AI61" s="778"/>
      <c r="AJ61" s="778"/>
      <c r="AK61" s="778"/>
      <c r="AL61" s="778"/>
      <c r="AM61" s="542"/>
      <c r="AN61" s="543"/>
      <c r="AO61" s="543"/>
      <c r="AP61" s="543"/>
      <c r="AQ61" s="543"/>
      <c r="AR61" s="543"/>
      <c r="AS61" s="543"/>
      <c r="AT61" s="543"/>
      <c r="AU61" s="543"/>
      <c r="AV61" s="543"/>
      <c r="AW61" s="543"/>
      <c r="AX61" s="543"/>
      <c r="AY61" s="543"/>
      <c r="AZ61" s="543"/>
      <c r="BA61" s="543"/>
      <c r="BB61" s="543"/>
      <c r="BC61" s="543"/>
      <c r="BD61" s="543"/>
      <c r="BE61" s="543"/>
      <c r="BF61" s="544"/>
      <c r="BG61" s="544"/>
      <c r="BH61" s="545"/>
      <c r="BI61" s="545"/>
      <c r="BJ61" s="545"/>
      <c r="BK61" s="545"/>
      <c r="BL61" s="544"/>
      <c r="BM61" s="544"/>
      <c r="BN61" s="545"/>
      <c r="BO61" s="545"/>
      <c r="BP61" s="545"/>
      <c r="BQ61" s="545"/>
      <c r="BR61" s="544"/>
      <c r="BS61" s="544"/>
      <c r="BT61" s="545"/>
      <c r="BU61" s="545"/>
      <c r="BV61" s="545"/>
      <c r="BW61" s="545"/>
    </row>
    <row r="62" spans="1:75" ht="16.5" customHeight="1">
      <c r="A62" s="379" t="s">
        <v>667</v>
      </c>
      <c r="B62" s="379"/>
      <c r="C62" s="422"/>
      <c r="D62" s="422"/>
      <c r="E62" s="525"/>
      <c r="G62" s="771" t="s">
        <v>658</v>
      </c>
      <c r="H62" s="525"/>
      <c r="I62" s="422"/>
      <c r="J62" s="525"/>
      <c r="L62" s="772" t="s">
        <v>655</v>
      </c>
      <c r="M62" s="525"/>
      <c r="N62" s="525"/>
      <c r="O62" s="525"/>
      <c r="P62" s="525"/>
      <c r="Q62" s="525"/>
      <c r="R62" s="525"/>
      <c r="S62" s="525"/>
      <c r="T62" s="525"/>
      <c r="U62" s="525"/>
      <c r="V62" s="525"/>
      <c r="W62" s="525"/>
      <c r="X62" s="526"/>
      <c r="Y62" s="526"/>
      <c r="Z62" s="526"/>
      <c r="AA62" s="525"/>
      <c r="AB62" s="525"/>
      <c r="AC62" s="525"/>
      <c r="AD62" s="526"/>
      <c r="AE62" s="526"/>
      <c r="AF62" s="526"/>
      <c r="AG62" s="525"/>
      <c r="AH62" s="525"/>
      <c r="AI62" s="525"/>
      <c r="AJ62" s="526"/>
      <c r="AK62" s="526"/>
      <c r="AL62" s="526"/>
      <c r="AM62" s="525"/>
      <c r="AN62" s="525"/>
      <c r="AO62" s="525"/>
      <c r="AP62" s="525"/>
      <c r="AQ62" s="525"/>
      <c r="AR62" s="525"/>
      <c r="AS62" s="525"/>
      <c r="AT62" s="525"/>
      <c r="AU62" s="525"/>
      <c r="AV62" s="525"/>
      <c r="AW62" s="525"/>
      <c r="AX62" s="525"/>
      <c r="AY62" s="525"/>
      <c r="AZ62" s="525"/>
      <c r="BA62" s="525"/>
      <c r="BB62" s="525"/>
      <c r="BC62" s="525"/>
      <c r="BD62" s="525"/>
      <c r="BE62" s="525"/>
      <c r="BF62" s="525"/>
      <c r="BG62" s="525"/>
      <c r="BH62" s="525"/>
      <c r="BI62" s="526"/>
      <c r="BJ62" s="526"/>
      <c r="BK62" s="526"/>
      <c r="BL62" s="525"/>
      <c r="BM62" s="525"/>
      <c r="BN62" s="525"/>
      <c r="BO62" s="526"/>
      <c r="BP62" s="526"/>
      <c r="BQ62" s="526"/>
      <c r="BR62" s="525"/>
      <c r="BS62" s="525"/>
      <c r="BT62" s="525"/>
      <c r="BU62" s="526"/>
      <c r="BV62" s="526"/>
      <c r="BW62" s="526"/>
    </row>
    <row r="63" spans="1:75">
      <c r="A63" s="504"/>
      <c r="B63" s="525"/>
      <c r="C63" s="525"/>
      <c r="D63" s="525"/>
      <c r="E63" s="525"/>
      <c r="F63" s="525"/>
      <c r="G63" s="379"/>
      <c r="H63" s="525"/>
      <c r="I63" s="525"/>
      <c r="J63" s="525"/>
      <c r="K63" s="525"/>
      <c r="L63" s="505"/>
      <c r="M63" s="525"/>
      <c r="N63" s="525"/>
      <c r="O63" s="525"/>
      <c r="P63" s="525"/>
      <c r="Q63" s="525"/>
      <c r="R63" s="525"/>
      <c r="S63" s="525"/>
      <c r="T63" s="525"/>
      <c r="U63" s="525"/>
      <c r="V63" s="525"/>
      <c r="W63" s="525"/>
      <c r="X63" s="526"/>
      <c r="Y63" s="526"/>
      <c r="Z63" s="526"/>
      <c r="AA63" s="525"/>
      <c r="AB63" s="525"/>
      <c r="AC63" s="525"/>
      <c r="AD63" s="526"/>
      <c r="AE63" s="526"/>
      <c r="AF63" s="526"/>
      <c r="AG63" s="525"/>
      <c r="AH63" s="525"/>
      <c r="AI63" s="525"/>
      <c r="AJ63" s="526"/>
      <c r="AK63" s="526"/>
      <c r="AL63" s="526"/>
      <c r="AM63" s="525"/>
      <c r="AN63" s="525"/>
      <c r="AO63" s="525"/>
      <c r="AP63" s="525"/>
      <c r="AQ63" s="525"/>
      <c r="AR63" s="525"/>
      <c r="AS63" s="525"/>
      <c r="AT63" s="525"/>
      <c r="AU63" s="525"/>
      <c r="AV63" s="525"/>
      <c r="AW63" s="525"/>
      <c r="AX63" s="525"/>
      <c r="AY63" s="525"/>
      <c r="AZ63" s="525"/>
      <c r="BA63" s="525"/>
      <c r="BB63" s="525"/>
      <c r="BC63" s="525"/>
      <c r="BD63" s="525"/>
      <c r="BE63" s="525"/>
      <c r="BF63" s="525"/>
      <c r="BG63" s="525"/>
      <c r="BH63" s="525"/>
      <c r="BI63" s="526"/>
      <c r="BJ63" s="526"/>
      <c r="BK63" s="526"/>
      <c r="BL63" s="525"/>
      <c r="BM63" s="525"/>
      <c r="BN63" s="525"/>
      <c r="BO63" s="526"/>
      <c r="BP63" s="526"/>
      <c r="BQ63" s="526"/>
      <c r="BR63" s="525"/>
      <c r="BS63" s="525"/>
      <c r="BT63" s="525"/>
      <c r="BU63" s="526"/>
      <c r="BV63" s="526"/>
      <c r="BW63" s="526"/>
    </row>
  </sheetData>
  <mergeCells count="106">
    <mergeCell ref="I5:N5"/>
    <mergeCell ref="AA5:AF5"/>
    <mergeCell ref="AT5:AY5"/>
    <mergeCell ref="BL5:BQ5"/>
    <mergeCell ref="E7:E8"/>
    <mergeCell ref="A18:B18"/>
    <mergeCell ref="A19:B19"/>
    <mergeCell ref="A21:B21"/>
    <mergeCell ref="A52:B52"/>
    <mergeCell ref="A13:B13"/>
    <mergeCell ref="A14:B14"/>
    <mergeCell ref="A15:B15"/>
    <mergeCell ref="A16:B16"/>
    <mergeCell ref="A17:B17"/>
    <mergeCell ref="P7:P8"/>
    <mergeCell ref="F7:F8"/>
    <mergeCell ref="A5:B8"/>
    <mergeCell ref="AM5:AM8"/>
    <mergeCell ref="C6:H6"/>
    <mergeCell ref="G7:G8"/>
    <mergeCell ref="H7:H8"/>
    <mergeCell ref="I7:I8"/>
    <mergeCell ref="J7:J8"/>
    <mergeCell ref="K7:K8"/>
    <mergeCell ref="BT7:BT8"/>
    <mergeCell ref="BR6:BW6"/>
    <mergeCell ref="AL7:AL8"/>
    <mergeCell ref="BW7:BW8"/>
    <mergeCell ref="A10:B10"/>
    <mergeCell ref="A12:B12"/>
    <mergeCell ref="AN6:AS6"/>
    <mergeCell ref="AT6:AY6"/>
    <mergeCell ref="AZ6:BE6"/>
    <mergeCell ref="BF6:BK6"/>
    <mergeCell ref="BL6:BQ6"/>
    <mergeCell ref="I6:N6"/>
    <mergeCell ref="O6:T6"/>
    <mergeCell ref="U6:Z6"/>
    <mergeCell ref="AA6:AF6"/>
    <mergeCell ref="AG6:AL6"/>
    <mergeCell ref="BO7:BO8"/>
    <mergeCell ref="BP7:BP8"/>
    <mergeCell ref="BH7:BH8"/>
    <mergeCell ref="BB7:BB8"/>
    <mergeCell ref="BC7:BC8"/>
    <mergeCell ref="BD7:BD8"/>
    <mergeCell ref="C7:C8"/>
    <mergeCell ref="D7:D8"/>
    <mergeCell ref="L2:AA2"/>
    <mergeCell ref="AW2:BL2"/>
    <mergeCell ref="AD4:AF4"/>
    <mergeCell ref="AJ4:AL4"/>
    <mergeCell ref="BU4:BW4"/>
    <mergeCell ref="BQ7:BQ8"/>
    <mergeCell ref="BI7:BI8"/>
    <mergeCell ref="BJ7:BJ8"/>
    <mergeCell ref="AY7:AY8"/>
    <mergeCell ref="AW7:AW8"/>
    <mergeCell ref="BE7:BE8"/>
    <mergeCell ref="BF7:BF8"/>
    <mergeCell ref="BG7:BG8"/>
    <mergeCell ref="AZ7:AZ8"/>
    <mergeCell ref="BA7:BA8"/>
    <mergeCell ref="BV7:BV8"/>
    <mergeCell ref="BK7:BK8"/>
    <mergeCell ref="BL7:BL8"/>
    <mergeCell ref="BM7:BM8"/>
    <mergeCell ref="BN7:BN8"/>
    <mergeCell ref="BU7:BU8"/>
    <mergeCell ref="BR7:BR8"/>
    <mergeCell ref="BS7:BS8"/>
    <mergeCell ref="AJ7:AJ8"/>
    <mergeCell ref="Z7:Z8"/>
    <mergeCell ref="L7:L8"/>
    <mergeCell ref="M7:M8"/>
    <mergeCell ref="N7:N8"/>
    <mergeCell ref="O7:O8"/>
    <mergeCell ref="U7:U8"/>
    <mergeCell ref="V7:V8"/>
    <mergeCell ref="W7:W8"/>
    <mergeCell ref="X7:X8"/>
    <mergeCell ref="Y7:Y8"/>
    <mergeCell ref="AX7:AX8"/>
    <mergeCell ref="AN7:AN8"/>
    <mergeCell ref="AO7:AO8"/>
    <mergeCell ref="Q7:Q8"/>
    <mergeCell ref="R7:R8"/>
    <mergeCell ref="S7:S8"/>
    <mergeCell ref="T7:T8"/>
    <mergeCell ref="AS7:AS8"/>
    <mergeCell ref="AT7:AT8"/>
    <mergeCell ref="AU7:AU8"/>
    <mergeCell ref="AV7:AV8"/>
    <mergeCell ref="AA7:AA8"/>
    <mergeCell ref="AP7:AP8"/>
    <mergeCell ref="AQ7:AQ8"/>
    <mergeCell ref="AR7:AR8"/>
    <mergeCell ref="AB7:AB8"/>
    <mergeCell ref="AC7:AC8"/>
    <mergeCell ref="AD7:AD8"/>
    <mergeCell ref="AK7:AK8"/>
    <mergeCell ref="AE7:AE8"/>
    <mergeCell ref="AF7:AF8"/>
    <mergeCell ref="AG7:AG8"/>
    <mergeCell ref="AH7:AH8"/>
    <mergeCell ref="AI7:AI8"/>
  </mergeCells>
  <phoneticPr fontId="1"/>
  <hyperlinks>
    <hyperlink ref="G62" r:id="rId1" display="大阪府総務部統計課「大阪府の推計人口」" xr:uid="{992DA1A8-CCC0-485D-9B23-20E091DC6E4D}"/>
    <hyperlink ref="L62" r:id="rId2" display="、「大阪府推計人口補正値」" xr:uid="{F93D5C7F-366D-44A4-9B05-3F3B666B134E}"/>
    <hyperlink ref="A62:B62" r:id="rId3" display="　　資料　総務省統計局「国勢調査」" xr:uid="{180BB5C3-4FCD-4DA4-A0BC-297B96796063}"/>
  </hyperlinks>
  <printOptions gridLinesSet="0"/>
  <pageMargins left="0.59055118110236227" right="0.59055118110236227" top="0.59055118110236227" bottom="0.19685039370078741" header="0.39370078740157483" footer="0"/>
  <pageSetup paperSize="9" scale="58" firstPageNumber="36" fitToWidth="0" orientation="portrait" r:id="rId4"/>
  <headerFooter differentOddEven="1" scaleWithDoc="0">
    <oddHeader>&amp;L&amp;"ＭＳ ゴシック,標準"&amp;8&amp;P      第 ３ 章  人    口</oddHeader>
    <evenHeader>&amp;R&amp;"ＭＳ ゴシック,標準"&amp;8第 ３ 章  人    口      &amp;P</evenHeader>
  </headerFooter>
  <colBreaks count="3" manualBreakCount="3">
    <brk id="20" max="61" man="1"/>
    <brk id="38" max="61" man="1"/>
    <brk id="57" max="6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76"/>
  <sheetViews>
    <sheetView showGridLines="0" view="pageBreakPreview" zoomScale="75" zoomScaleNormal="75" zoomScaleSheetLayoutView="75" workbookViewId="0"/>
  </sheetViews>
  <sheetFormatPr defaultColWidth="9" defaultRowHeight="13.2"/>
  <cols>
    <col min="1" max="1" width="17" style="7" customWidth="1"/>
    <col min="2" max="2" width="0.33203125" style="7" customWidth="1"/>
    <col min="3" max="6" width="22.77734375" style="7" customWidth="1"/>
    <col min="7" max="7" width="22.77734375" style="8" customWidth="1"/>
    <col min="8" max="16384" width="9" style="7"/>
  </cols>
  <sheetData>
    <row r="1" spans="1:22" ht="16.95" customHeight="1">
      <c r="A1" s="66"/>
      <c r="B1" s="66"/>
      <c r="C1" s="66"/>
      <c r="D1" s="66"/>
      <c r="E1" s="66"/>
      <c r="F1" s="66"/>
      <c r="G1" s="67"/>
    </row>
    <row r="2" spans="1:22" ht="21.75" customHeight="1">
      <c r="A2" s="112" t="s">
        <v>171</v>
      </c>
      <c r="B2" s="113"/>
      <c r="C2" s="380"/>
      <c r="D2" s="1136" t="s">
        <v>170</v>
      </c>
      <c r="E2" s="1136"/>
      <c r="F2" s="1136"/>
      <c r="G2" s="663"/>
    </row>
    <row r="3" spans="1:22" ht="21.75" customHeight="1">
      <c r="A3" s="66" t="s">
        <v>37</v>
      </c>
      <c r="B3" s="66"/>
      <c r="C3" s="380"/>
      <c r="D3" s="1014" t="s">
        <v>169</v>
      </c>
      <c r="E3" s="1014"/>
      <c r="F3" s="1014"/>
      <c r="G3" s="663"/>
    </row>
    <row r="4" spans="1:22" ht="12.75" customHeight="1">
      <c r="A4" s="68"/>
      <c r="B4" s="66"/>
      <c r="C4" s="66"/>
      <c r="D4" s="66"/>
      <c r="E4" s="66"/>
      <c r="F4" s="66"/>
      <c r="G4" s="67"/>
    </row>
    <row r="5" spans="1:22" s="10" customFormat="1" ht="15" customHeight="1" thickBot="1">
      <c r="A5" s="256"/>
      <c r="B5" s="664"/>
      <c r="C5" s="84"/>
      <c r="D5" s="84" t="s">
        <v>37</v>
      </c>
      <c r="E5" s="84" t="s">
        <v>37</v>
      </c>
      <c r="F5" s="84" t="s">
        <v>37</v>
      </c>
      <c r="G5" s="239" t="s">
        <v>168</v>
      </c>
    </row>
    <row r="6" spans="1:22" s="11" customFormat="1" ht="25.5" customHeight="1">
      <c r="A6" s="1130" t="s">
        <v>167</v>
      </c>
      <c r="B6" s="1015"/>
      <c r="C6" s="1128" t="s">
        <v>141</v>
      </c>
      <c r="D6" s="1133" t="s">
        <v>166</v>
      </c>
      <c r="E6" s="1134"/>
      <c r="F6" s="1135"/>
      <c r="G6" s="1126" t="s">
        <v>165</v>
      </c>
    </row>
    <row r="7" spans="1:22" s="11" customFormat="1" ht="18.75" customHeight="1">
      <c r="A7" s="1131"/>
      <c r="B7" s="1132"/>
      <c r="C7" s="1129"/>
      <c r="D7" s="657" t="s">
        <v>133</v>
      </c>
      <c r="E7" s="78" t="s">
        <v>15</v>
      </c>
      <c r="F7" s="78" t="s">
        <v>16</v>
      </c>
      <c r="G7" s="1127"/>
    </row>
    <row r="8" spans="1:22" s="10" customFormat="1" ht="14.25" customHeight="1">
      <c r="A8" s="84"/>
      <c r="B8" s="83"/>
      <c r="C8" s="84" t="s">
        <v>19</v>
      </c>
      <c r="D8" s="84" t="s">
        <v>18</v>
      </c>
      <c r="E8" s="84"/>
      <c r="F8" s="84"/>
      <c r="G8" s="240"/>
    </row>
    <row r="9" spans="1:22" s="9" customFormat="1" ht="15" customHeight="1">
      <c r="A9" s="130" t="s">
        <v>619</v>
      </c>
      <c r="B9" s="665"/>
      <c r="C9" s="89">
        <v>4391310</v>
      </c>
      <c r="D9" s="89">
        <v>8839532</v>
      </c>
      <c r="E9" s="89">
        <v>4261993</v>
      </c>
      <c r="F9" s="89">
        <v>4577539</v>
      </c>
      <c r="G9" s="91">
        <v>2.0129601417344709</v>
      </c>
    </row>
    <row r="10" spans="1:22" s="9" customFormat="1" ht="15" customHeight="1">
      <c r="A10" s="130" t="s">
        <v>558</v>
      </c>
      <c r="B10" s="665"/>
      <c r="C10" s="89">
        <v>4433664</v>
      </c>
      <c r="D10" s="89">
        <v>8800753</v>
      </c>
      <c r="E10" s="89">
        <v>4237852</v>
      </c>
      <c r="F10" s="89">
        <v>4562901</v>
      </c>
      <c r="G10" s="91">
        <v>1.9849842026820255</v>
      </c>
    </row>
    <row r="11" spans="1:22" s="9" customFormat="1" ht="15" customHeight="1">
      <c r="A11" s="130" t="s">
        <v>616</v>
      </c>
      <c r="B11" s="665"/>
      <c r="C11" s="89">
        <v>4462498</v>
      </c>
      <c r="D11" s="89">
        <v>8784421</v>
      </c>
      <c r="E11" s="89">
        <v>4227429</v>
      </c>
      <c r="F11" s="89">
        <v>4556992</v>
      </c>
      <c r="G11" s="91">
        <v>1.9684985853214949</v>
      </c>
      <c r="H11" s="586"/>
      <c r="I11" s="586"/>
      <c r="J11" s="586"/>
      <c r="P11" s="586"/>
      <c r="Q11" s="586"/>
      <c r="R11" s="586"/>
      <c r="S11" s="586"/>
      <c r="T11" s="586"/>
      <c r="U11" s="586"/>
      <c r="V11" s="586"/>
    </row>
    <row r="12" spans="1:22" s="9" customFormat="1" ht="15" customHeight="1">
      <c r="A12" s="130" t="s">
        <v>620</v>
      </c>
      <c r="B12" s="665"/>
      <c r="C12" s="89">
        <v>4512354</v>
      </c>
      <c r="D12" s="89">
        <v>8775708</v>
      </c>
      <c r="E12" s="89">
        <v>4220992</v>
      </c>
      <c r="F12" s="89">
        <v>4554716</v>
      </c>
      <c r="G12" s="91">
        <v>1.9448181592135723</v>
      </c>
    </row>
    <row r="13" spans="1:22" s="9" customFormat="1" ht="22.2" customHeight="1">
      <c r="A13" s="666" t="s">
        <v>621</v>
      </c>
      <c r="B13" s="263"/>
      <c r="C13" s="667">
        <f>SUM(C15:C22)</f>
        <v>4565594</v>
      </c>
      <c r="D13" s="667">
        <f>SUM(D15:D22)</f>
        <v>8771961</v>
      </c>
      <c r="E13" s="667">
        <f>SUM(E15:E22)</f>
        <v>4216807</v>
      </c>
      <c r="F13" s="667">
        <f>SUM(F15:F22)</f>
        <v>4555154</v>
      </c>
      <c r="G13" s="242">
        <f>D13/C13</f>
        <v>1.9213186717872854</v>
      </c>
    </row>
    <row r="14" spans="1:22" s="9" customFormat="1" ht="15" customHeight="1">
      <c r="A14" s="241"/>
      <c r="B14" s="668"/>
      <c r="C14" s="243"/>
      <c r="D14" s="243"/>
      <c r="E14" s="243"/>
      <c r="F14" s="243"/>
      <c r="G14" s="867"/>
    </row>
    <row r="15" spans="1:22" s="9" customFormat="1" ht="16.2" customHeight="1">
      <c r="A15" s="241" t="s">
        <v>48</v>
      </c>
      <c r="B15" s="668"/>
      <c r="C15" s="127">
        <f>C24</f>
        <v>1622994</v>
      </c>
      <c r="D15" s="127">
        <f>D24</f>
        <v>2778917</v>
      </c>
      <c r="E15" s="127">
        <f>E24</f>
        <v>1345204</v>
      </c>
      <c r="F15" s="127">
        <f>F24</f>
        <v>1433713</v>
      </c>
      <c r="G15" s="242">
        <f>D15/C15</f>
        <v>1.7122164345647612</v>
      </c>
    </row>
    <row r="16" spans="1:22" s="9" customFormat="1" ht="16.2" customHeight="1">
      <c r="A16" s="241" t="s">
        <v>50</v>
      </c>
      <c r="B16" s="668"/>
      <c r="C16" s="127">
        <f>SUM(C30,C32,C37,C52,C64)</f>
        <v>545200</v>
      </c>
      <c r="D16" s="127">
        <f>SUM(D30,D32,D37,D52,D64)</f>
        <v>1134728</v>
      </c>
      <c r="E16" s="127">
        <f>SUM(E30,E32,E37,E52,E64)</f>
        <v>542929</v>
      </c>
      <c r="F16" s="127">
        <f>SUM(F30,F32,F37,F52,F64)</f>
        <v>591799</v>
      </c>
      <c r="G16" s="242">
        <f t="shared" ref="G16:G74" si="0">D16/C16</f>
        <v>2.0813059427732941</v>
      </c>
    </row>
    <row r="17" spans="1:7" s="9" customFormat="1" ht="16.5" customHeight="1">
      <c r="A17" s="241" t="s">
        <v>52</v>
      </c>
      <c r="B17" s="668"/>
      <c r="C17" s="127">
        <f>SUM(C27:C28,C48,C65:C66)</f>
        <v>326550</v>
      </c>
      <c r="D17" s="127">
        <f>SUM(D27:D28,D48,D65:D66)</f>
        <v>674862</v>
      </c>
      <c r="E17" s="127">
        <f>SUM(E27:E28,E48,E65:E66)</f>
        <v>320703</v>
      </c>
      <c r="F17" s="127">
        <f>SUM(F27:F28,F48,F65:F66)</f>
        <v>354159</v>
      </c>
      <c r="G17" s="242">
        <f t="shared" si="0"/>
        <v>2.0666421681212679</v>
      </c>
    </row>
    <row r="18" spans="1:7" s="9" customFormat="1" ht="16.5" customHeight="1">
      <c r="A18" s="241" t="s">
        <v>54</v>
      </c>
      <c r="B18" s="668"/>
      <c r="C18" s="127">
        <f>SUM(C34:C36,C42,C45,C51,C58:C60)</f>
        <v>556904</v>
      </c>
      <c r="D18" s="127">
        <f>SUM(D34:D36,D42,D45,D51,D58:D60)</f>
        <v>1120435</v>
      </c>
      <c r="E18" s="127">
        <f>SUM(E34:E36,E42,E45,E51,E58:E60)</f>
        <v>540460</v>
      </c>
      <c r="F18" s="127">
        <f>SUM(F34:F36,F42,F45,F51,F58:F60)</f>
        <v>579975</v>
      </c>
      <c r="G18" s="242">
        <f t="shared" si="0"/>
        <v>2.0118997170068811</v>
      </c>
    </row>
    <row r="19" spans="1:7" s="9" customFormat="1" ht="16.5" customHeight="1">
      <c r="A19" s="241" t="s">
        <v>164</v>
      </c>
      <c r="B19" s="668"/>
      <c r="C19" s="127">
        <f>SUM(C38,C49,C56)</f>
        <v>412799</v>
      </c>
      <c r="D19" s="127">
        <f>SUM(D38,D49,D56)</f>
        <v>803358</v>
      </c>
      <c r="E19" s="127">
        <f>SUM(E38,E49,E56)</f>
        <v>387622</v>
      </c>
      <c r="F19" s="127">
        <f>SUM(F38,F49,F56)</f>
        <v>415736</v>
      </c>
      <c r="G19" s="242">
        <f t="shared" si="0"/>
        <v>1.946123900493945</v>
      </c>
    </row>
    <row r="20" spans="1:7" s="9" customFormat="1" ht="16.5" customHeight="1">
      <c r="A20" s="241" t="s">
        <v>57</v>
      </c>
      <c r="B20" s="668"/>
      <c r="C20" s="127">
        <f>SUM(C40,C43:C44,C50,C55,C61,C72:C74)</f>
        <v>282420</v>
      </c>
      <c r="D20" s="127">
        <f>SUM(D40,D43:D44,D50,D55,D61,D72:D74)</f>
        <v>579258</v>
      </c>
      <c r="E20" s="127">
        <f>SUM(E40,E43:E44,E50,E55,E61,E72:E74)</f>
        <v>274878</v>
      </c>
      <c r="F20" s="127">
        <f>SUM(F40,F43:F44,F50,F55,F61,F72:F74)</f>
        <v>304380</v>
      </c>
      <c r="G20" s="242">
        <f t="shared" si="0"/>
        <v>2.0510516252390056</v>
      </c>
    </row>
    <row r="21" spans="1:7" s="9" customFormat="1" ht="16.5" customHeight="1">
      <c r="A21" s="241" t="s">
        <v>59</v>
      </c>
      <c r="B21" s="668"/>
      <c r="C21" s="127">
        <f>SUM(C25,C31,C46,C54,C67)</f>
        <v>557505</v>
      </c>
      <c r="D21" s="127">
        <f>SUM(D25,D31,D46,D54,D67)</f>
        <v>1139521</v>
      </c>
      <c r="E21" s="127">
        <f>SUM(E25,E31,E46,E54,E67)</f>
        <v>545435</v>
      </c>
      <c r="F21" s="127">
        <f>SUM(F25,F31,F46,F54,F67)</f>
        <v>594086</v>
      </c>
      <c r="G21" s="242">
        <f t="shared" si="0"/>
        <v>2.0439655249728701</v>
      </c>
    </row>
    <row r="22" spans="1:7" s="9" customFormat="1" ht="16.5" customHeight="1">
      <c r="A22" s="241" t="s">
        <v>61</v>
      </c>
      <c r="B22" s="668"/>
      <c r="C22" s="127">
        <f>SUM(C26,C33,C39,C57,C62,C68:C71)</f>
        <v>261222</v>
      </c>
      <c r="D22" s="127">
        <f>SUM(D26,D33,D39,D57,D62,D68:D71)</f>
        <v>540882</v>
      </c>
      <c r="E22" s="127">
        <f>SUM(E26,E33,E39,E57,E62,E68:E71)</f>
        <v>259576</v>
      </c>
      <c r="F22" s="127">
        <f>SUM(F26,F33,F39,F57,F62,F68:F71)</f>
        <v>281306</v>
      </c>
      <c r="G22" s="242">
        <f t="shared" si="0"/>
        <v>2.0705836415003329</v>
      </c>
    </row>
    <row r="23" spans="1:7" s="9" customFormat="1" ht="15.75" customHeight="1">
      <c r="A23" s="130"/>
      <c r="B23" s="665"/>
      <c r="C23" s="244"/>
      <c r="D23" s="244"/>
      <c r="E23" s="244"/>
      <c r="F23" s="244"/>
      <c r="G23" s="91"/>
    </row>
    <row r="24" spans="1:7" s="9" customFormat="1" ht="13.5" customHeight="1">
      <c r="A24" s="130" t="s">
        <v>64</v>
      </c>
      <c r="B24" s="665"/>
      <c r="C24" s="546">
        <v>1622994</v>
      </c>
      <c r="D24" s="547">
        <v>2778917</v>
      </c>
      <c r="E24" s="245">
        <v>1345204</v>
      </c>
      <c r="F24" s="245">
        <v>1433713</v>
      </c>
      <c r="G24" s="91">
        <f t="shared" si="0"/>
        <v>1.7122164345647612</v>
      </c>
    </row>
    <row r="25" spans="1:7" s="9" customFormat="1" ht="15.75" customHeight="1">
      <c r="A25" s="130" t="s">
        <v>98</v>
      </c>
      <c r="B25" s="665"/>
      <c r="C25" s="546">
        <v>404180</v>
      </c>
      <c r="D25" s="547">
        <v>811993</v>
      </c>
      <c r="E25" s="245">
        <v>388259</v>
      </c>
      <c r="F25" s="245">
        <v>423734</v>
      </c>
      <c r="G25" s="91">
        <f t="shared" si="0"/>
        <v>2.0089885694492553</v>
      </c>
    </row>
    <row r="26" spans="1:7" s="9" customFormat="1" ht="15.75" customHeight="1">
      <c r="A26" s="130" t="s">
        <v>103</v>
      </c>
      <c r="B26" s="665"/>
      <c r="C26" s="546">
        <v>90600</v>
      </c>
      <c r="D26" s="547">
        <v>186596</v>
      </c>
      <c r="E26" s="245">
        <v>89302</v>
      </c>
      <c r="F26" s="245">
        <v>97294</v>
      </c>
      <c r="G26" s="91">
        <f t="shared" si="0"/>
        <v>2.0595584988962474</v>
      </c>
    </row>
    <row r="27" spans="1:7" s="9" customFormat="1" ht="15.75" customHeight="1">
      <c r="A27" s="130" t="s">
        <v>47</v>
      </c>
      <c r="B27" s="665"/>
      <c r="C27" s="546">
        <v>199010</v>
      </c>
      <c r="D27" s="547">
        <v>405955</v>
      </c>
      <c r="E27" s="245">
        <v>192466</v>
      </c>
      <c r="F27" s="245">
        <v>213489</v>
      </c>
      <c r="G27" s="91">
        <f t="shared" si="0"/>
        <v>2.0398723682227025</v>
      </c>
    </row>
    <row r="28" spans="1:7" s="9" customFormat="1" ht="15.75" customHeight="1">
      <c r="A28" s="130" t="s">
        <v>49</v>
      </c>
      <c r="B28" s="665"/>
      <c r="C28" s="546">
        <v>50360</v>
      </c>
      <c r="D28" s="547">
        <v>102636</v>
      </c>
      <c r="E28" s="245">
        <v>48740</v>
      </c>
      <c r="F28" s="245">
        <v>53896</v>
      </c>
      <c r="G28" s="91">
        <f t="shared" si="0"/>
        <v>2.0380460683081809</v>
      </c>
    </row>
    <row r="29" spans="1:7" s="9" customFormat="1" ht="15.75" customHeight="1">
      <c r="A29" s="130"/>
      <c r="B29" s="665"/>
      <c r="C29" s="546"/>
      <c r="D29" s="547"/>
      <c r="E29" s="245"/>
      <c r="F29" s="245"/>
      <c r="G29" s="91"/>
    </row>
    <row r="30" spans="1:7" s="9" customFormat="1" ht="13.5" customHeight="1">
      <c r="A30" s="130" t="s">
        <v>51</v>
      </c>
      <c r="B30" s="665"/>
      <c r="C30" s="546">
        <v>186886</v>
      </c>
      <c r="D30" s="547">
        <v>384506</v>
      </c>
      <c r="E30" s="245">
        <v>183107</v>
      </c>
      <c r="F30" s="245">
        <v>201399</v>
      </c>
      <c r="G30" s="91">
        <f t="shared" si="0"/>
        <v>2.0574360840298365</v>
      </c>
    </row>
    <row r="31" spans="1:7" s="9" customFormat="1" ht="15.75" customHeight="1">
      <c r="A31" s="130" t="s">
        <v>53</v>
      </c>
      <c r="B31" s="665"/>
      <c r="C31" s="546">
        <v>35757</v>
      </c>
      <c r="D31" s="547">
        <v>72762</v>
      </c>
      <c r="E31" s="245">
        <v>34615</v>
      </c>
      <c r="F31" s="245">
        <v>38147</v>
      </c>
      <c r="G31" s="91">
        <f t="shared" si="0"/>
        <v>2.0349022569007467</v>
      </c>
    </row>
    <row r="32" spans="1:7" s="9" customFormat="1" ht="15.75" customHeight="1">
      <c r="A32" s="130" t="s">
        <v>56</v>
      </c>
      <c r="B32" s="665"/>
      <c r="C32" s="546">
        <v>166053</v>
      </c>
      <c r="D32" s="547">
        <v>345589</v>
      </c>
      <c r="E32" s="245">
        <v>164274</v>
      </c>
      <c r="F32" s="245">
        <v>181315</v>
      </c>
      <c r="G32" s="91">
        <f t="shared" si="0"/>
        <v>2.0811969672333532</v>
      </c>
    </row>
    <row r="33" spans="1:7" s="9" customFormat="1" ht="15.75" customHeight="1">
      <c r="A33" s="130" t="s">
        <v>58</v>
      </c>
      <c r="B33" s="665"/>
      <c r="C33" s="546">
        <v>38640</v>
      </c>
      <c r="D33" s="547">
        <v>81420</v>
      </c>
      <c r="E33" s="245">
        <v>39253</v>
      </c>
      <c r="F33" s="245">
        <v>42167</v>
      </c>
      <c r="G33" s="91">
        <f t="shared" si="0"/>
        <v>2.1071428571428572</v>
      </c>
    </row>
    <row r="34" spans="1:7" s="9" customFormat="1" ht="15.75" customHeight="1">
      <c r="A34" s="130" t="s">
        <v>60</v>
      </c>
      <c r="B34" s="665"/>
      <c r="C34" s="546">
        <v>74266</v>
      </c>
      <c r="D34" s="547">
        <v>140923</v>
      </c>
      <c r="E34" s="245">
        <v>68333</v>
      </c>
      <c r="F34" s="245">
        <v>72590</v>
      </c>
      <c r="G34" s="91">
        <f t="shared" si="0"/>
        <v>1.8975439635903375</v>
      </c>
    </row>
    <row r="35" spans="1:7" s="9" customFormat="1" ht="15.75" customHeight="1">
      <c r="A35" s="130"/>
      <c r="B35" s="665"/>
      <c r="C35" s="546"/>
      <c r="D35" s="547"/>
      <c r="E35" s="547"/>
      <c r="F35" s="547"/>
      <c r="G35" s="91"/>
    </row>
    <row r="36" spans="1:7" s="9" customFormat="1" ht="13.5" customHeight="1">
      <c r="A36" s="130" t="s">
        <v>62</v>
      </c>
      <c r="B36" s="665"/>
      <c r="C36" s="546">
        <v>186991</v>
      </c>
      <c r="D36" s="547">
        <v>392328</v>
      </c>
      <c r="E36" s="245">
        <v>187474</v>
      </c>
      <c r="F36" s="245">
        <v>204854</v>
      </c>
      <c r="G36" s="91">
        <f t="shared" si="0"/>
        <v>2.0981116738238739</v>
      </c>
    </row>
    <row r="37" spans="1:7" s="9" customFormat="1" ht="15.75" customHeight="1">
      <c r="A37" s="130" t="s">
        <v>63</v>
      </c>
      <c r="B37" s="665"/>
      <c r="C37" s="546">
        <v>134643</v>
      </c>
      <c r="D37" s="547">
        <v>286042</v>
      </c>
      <c r="E37" s="245">
        <v>137728</v>
      </c>
      <c r="F37" s="245">
        <v>148314</v>
      </c>
      <c r="G37" s="91">
        <f t="shared" si="0"/>
        <v>2.124447613318182</v>
      </c>
    </row>
    <row r="38" spans="1:7" s="9" customFormat="1" ht="15.75" customHeight="1">
      <c r="A38" s="130" t="s">
        <v>65</v>
      </c>
      <c r="B38" s="665"/>
      <c r="C38" s="546">
        <v>128591</v>
      </c>
      <c r="D38" s="547">
        <v>259158</v>
      </c>
      <c r="E38" s="245">
        <v>123560</v>
      </c>
      <c r="F38" s="245">
        <v>135598</v>
      </c>
      <c r="G38" s="91">
        <f t="shared" si="0"/>
        <v>2.0153665497585367</v>
      </c>
    </row>
    <row r="39" spans="1:7" s="9" customFormat="1" ht="15.75" customHeight="1">
      <c r="A39" s="130" t="s">
        <v>66</v>
      </c>
      <c r="B39" s="665"/>
      <c r="C39" s="546">
        <v>50548</v>
      </c>
      <c r="D39" s="547">
        <v>99318</v>
      </c>
      <c r="E39" s="245">
        <v>47696</v>
      </c>
      <c r="F39" s="245">
        <v>51622</v>
      </c>
      <c r="G39" s="91">
        <f t="shared" si="0"/>
        <v>1.9648255123842684</v>
      </c>
    </row>
    <row r="40" spans="1:7" s="9" customFormat="1" ht="15.75" customHeight="1">
      <c r="A40" s="130" t="s">
        <v>67</v>
      </c>
      <c r="B40" s="665"/>
      <c r="C40" s="546">
        <v>52209</v>
      </c>
      <c r="D40" s="547">
        <v>105715</v>
      </c>
      <c r="E40" s="245">
        <v>49823</v>
      </c>
      <c r="F40" s="245">
        <v>55892</v>
      </c>
      <c r="G40" s="91">
        <f t="shared" si="0"/>
        <v>2.0248424601122412</v>
      </c>
    </row>
    <row r="41" spans="1:7" s="9" customFormat="1" ht="15.75" customHeight="1">
      <c r="A41" s="130"/>
      <c r="B41" s="665"/>
      <c r="C41" s="546"/>
      <c r="D41" s="547"/>
      <c r="E41" s="245"/>
      <c r="F41" s="245"/>
      <c r="G41" s="91"/>
    </row>
    <row r="42" spans="1:7" s="9" customFormat="1" ht="13.5" customHeight="1">
      <c r="A42" s="130" t="s">
        <v>68</v>
      </c>
      <c r="B42" s="665"/>
      <c r="C42" s="546">
        <v>113379</v>
      </c>
      <c r="D42" s="547">
        <v>224378</v>
      </c>
      <c r="E42" s="245">
        <v>108051</v>
      </c>
      <c r="F42" s="245">
        <v>116327</v>
      </c>
      <c r="G42" s="91">
        <f t="shared" si="0"/>
        <v>1.9790084583564858</v>
      </c>
    </row>
    <row r="43" spans="1:7" s="9" customFormat="1" ht="15.75" customHeight="1">
      <c r="A43" s="130" t="s">
        <v>69</v>
      </c>
      <c r="B43" s="665"/>
      <c r="C43" s="546">
        <v>47635</v>
      </c>
      <c r="D43" s="547">
        <v>97912</v>
      </c>
      <c r="E43" s="245">
        <v>46017</v>
      </c>
      <c r="F43" s="245">
        <v>51895</v>
      </c>
      <c r="G43" s="91">
        <f t="shared" si="0"/>
        <v>2.0554634197543824</v>
      </c>
    </row>
    <row r="44" spans="1:7" s="9" customFormat="1" ht="15.75" customHeight="1">
      <c r="A44" s="130" t="s">
        <v>70</v>
      </c>
      <c r="B44" s="665"/>
      <c r="C44" s="546">
        <v>59262</v>
      </c>
      <c r="D44" s="547">
        <v>116259</v>
      </c>
      <c r="E44" s="245">
        <v>55767</v>
      </c>
      <c r="F44" s="245">
        <v>60492</v>
      </c>
      <c r="G44" s="91">
        <f t="shared" si="0"/>
        <v>1.9617798926799634</v>
      </c>
    </row>
    <row r="45" spans="1:7" s="9" customFormat="1" ht="15.75" customHeight="1">
      <c r="A45" s="130" t="s">
        <v>71</v>
      </c>
      <c r="B45" s="665"/>
      <c r="C45" s="546">
        <v>58406</v>
      </c>
      <c r="D45" s="547">
        <v>115687</v>
      </c>
      <c r="E45" s="245">
        <v>56280</v>
      </c>
      <c r="F45" s="245">
        <v>59407</v>
      </c>
      <c r="G45" s="91">
        <f t="shared" si="0"/>
        <v>1.9807382803136664</v>
      </c>
    </row>
    <row r="46" spans="1:7" s="9" customFormat="1" ht="15.75" customHeight="1">
      <c r="A46" s="130" t="s">
        <v>72</v>
      </c>
      <c r="B46" s="665"/>
      <c r="C46" s="546">
        <v>83064</v>
      </c>
      <c r="D46" s="547">
        <v>182481</v>
      </c>
      <c r="E46" s="245">
        <v>88084</v>
      </c>
      <c r="F46" s="245">
        <v>94397</v>
      </c>
      <c r="G46" s="91">
        <f t="shared" si="0"/>
        <v>2.1968722912453047</v>
      </c>
    </row>
    <row r="47" spans="1:7" s="9" customFormat="1" ht="15.75" customHeight="1">
      <c r="A47" s="130"/>
      <c r="B47" s="665"/>
      <c r="C47" s="546"/>
      <c r="D47" s="547"/>
      <c r="E47" s="547"/>
      <c r="F47" s="547"/>
      <c r="G47" s="91"/>
    </row>
    <row r="48" spans="1:7" s="9" customFormat="1" ht="13.5" customHeight="1">
      <c r="A48" s="130" t="s">
        <v>73</v>
      </c>
      <c r="B48" s="665"/>
      <c r="C48" s="546">
        <v>64031</v>
      </c>
      <c r="D48" s="547">
        <v>139527</v>
      </c>
      <c r="E48" s="245">
        <v>66685</v>
      </c>
      <c r="F48" s="245">
        <v>72842</v>
      </c>
      <c r="G48" s="91">
        <f t="shared" si="0"/>
        <v>2.1790538957692367</v>
      </c>
    </row>
    <row r="49" spans="1:7" s="9" customFormat="1" ht="15.75" customHeight="1">
      <c r="A49" s="130" t="s">
        <v>74</v>
      </c>
      <c r="B49" s="665"/>
      <c r="C49" s="546">
        <v>32852</v>
      </c>
      <c r="D49" s="547">
        <v>66500</v>
      </c>
      <c r="E49" s="245">
        <v>31928</v>
      </c>
      <c r="F49" s="245">
        <v>34572</v>
      </c>
      <c r="G49" s="91">
        <f t="shared" si="0"/>
        <v>2.0242298794593938</v>
      </c>
    </row>
    <row r="50" spans="1:7" s="9" customFormat="1" ht="15.75" customHeight="1">
      <c r="A50" s="130" t="s">
        <v>75</v>
      </c>
      <c r="B50" s="665"/>
      <c r="C50" s="546">
        <v>52022</v>
      </c>
      <c r="D50" s="547">
        <v>107406</v>
      </c>
      <c r="E50" s="245">
        <v>51000</v>
      </c>
      <c r="F50" s="245">
        <v>56406</v>
      </c>
      <c r="G50" s="91">
        <f t="shared" si="0"/>
        <v>2.0646265041713123</v>
      </c>
    </row>
    <row r="51" spans="1:7" s="9" customFormat="1" ht="15.75" customHeight="1">
      <c r="A51" s="130" t="s">
        <v>76</v>
      </c>
      <c r="B51" s="665"/>
      <c r="C51" s="546">
        <v>64415</v>
      </c>
      <c r="D51" s="547">
        <v>116179</v>
      </c>
      <c r="E51" s="245">
        <v>57161</v>
      </c>
      <c r="F51" s="245">
        <v>59018</v>
      </c>
      <c r="G51" s="91">
        <f t="shared" si="0"/>
        <v>1.8036016455794457</v>
      </c>
    </row>
    <row r="52" spans="1:7" s="9" customFormat="1" ht="15.75" customHeight="1">
      <c r="A52" s="130" t="s">
        <v>77</v>
      </c>
      <c r="B52" s="665"/>
      <c r="C52" s="546">
        <v>43319</v>
      </c>
      <c r="D52" s="547">
        <v>86344</v>
      </c>
      <c r="E52" s="245">
        <v>42625</v>
      </c>
      <c r="F52" s="245">
        <v>43719</v>
      </c>
      <c r="G52" s="91">
        <f t="shared" si="0"/>
        <v>1.9932131397308341</v>
      </c>
    </row>
    <row r="53" spans="1:7" s="9" customFormat="1" ht="15.75" customHeight="1">
      <c r="A53" s="130"/>
      <c r="B53" s="665"/>
      <c r="C53" s="546"/>
      <c r="D53" s="547"/>
      <c r="E53" s="547"/>
      <c r="F53" s="547"/>
      <c r="G53" s="91"/>
    </row>
    <row r="54" spans="1:7" s="9" customFormat="1" ht="13.5" customHeight="1">
      <c r="A54" s="130" t="s">
        <v>78</v>
      </c>
      <c r="B54" s="665"/>
      <c r="C54" s="546">
        <v>26545</v>
      </c>
      <c r="D54" s="547">
        <v>55968</v>
      </c>
      <c r="E54" s="245">
        <v>26581</v>
      </c>
      <c r="F54" s="245">
        <v>29387</v>
      </c>
      <c r="G54" s="91">
        <f t="shared" si="0"/>
        <v>2.1084196647202864</v>
      </c>
    </row>
    <row r="55" spans="1:7" s="9" customFormat="1" ht="15.75" customHeight="1">
      <c r="A55" s="130" t="s">
        <v>79</v>
      </c>
      <c r="B55" s="665"/>
      <c r="C55" s="546">
        <v>30278</v>
      </c>
      <c r="D55" s="547">
        <v>62304</v>
      </c>
      <c r="E55" s="245">
        <v>29612</v>
      </c>
      <c r="F55" s="245">
        <v>32692</v>
      </c>
      <c r="G55" s="91">
        <f t="shared" si="0"/>
        <v>2.0577316863729442</v>
      </c>
    </row>
    <row r="56" spans="1:7" s="9" customFormat="1" ht="15.75" customHeight="1">
      <c r="A56" s="130" t="s">
        <v>80</v>
      </c>
      <c r="B56" s="665"/>
      <c r="C56" s="546">
        <v>251356</v>
      </c>
      <c r="D56" s="547">
        <v>477700</v>
      </c>
      <c r="E56" s="245">
        <v>232134</v>
      </c>
      <c r="F56" s="245">
        <v>245566</v>
      </c>
      <c r="G56" s="91">
        <f t="shared" si="0"/>
        <v>1.90049173284107</v>
      </c>
    </row>
    <row r="57" spans="1:7" s="9" customFormat="1" ht="15.75" customHeight="1">
      <c r="A57" s="130" t="s">
        <v>81</v>
      </c>
      <c r="B57" s="665"/>
      <c r="C57" s="546">
        <v>26723</v>
      </c>
      <c r="D57" s="547">
        <v>58145</v>
      </c>
      <c r="E57" s="245">
        <v>27993</v>
      </c>
      <c r="F57" s="245">
        <v>30152</v>
      </c>
      <c r="G57" s="91">
        <f t="shared" si="0"/>
        <v>2.1758410358118474</v>
      </c>
    </row>
    <row r="58" spans="1:7" s="9" customFormat="1" ht="15.75" customHeight="1">
      <c r="A58" s="130" t="s">
        <v>82</v>
      </c>
      <c r="B58" s="665"/>
      <c r="C58" s="546">
        <v>24974</v>
      </c>
      <c r="D58" s="547">
        <v>53749</v>
      </c>
      <c r="E58" s="245">
        <v>26095</v>
      </c>
      <c r="F58" s="245">
        <v>27654</v>
      </c>
      <c r="G58" s="91">
        <f t="shared" si="0"/>
        <v>2.1521982862176663</v>
      </c>
    </row>
    <row r="59" spans="1:7" s="9" customFormat="1" ht="15.75" customHeight="1">
      <c r="A59" s="130"/>
      <c r="B59" s="665"/>
      <c r="C59" s="546"/>
      <c r="D59" s="547"/>
      <c r="E59" s="547"/>
      <c r="F59" s="547"/>
      <c r="G59" s="91"/>
    </row>
    <row r="60" spans="1:7" s="9" customFormat="1" ht="13.5" customHeight="1">
      <c r="A60" s="130" t="s">
        <v>83</v>
      </c>
      <c r="B60" s="665"/>
      <c r="C60" s="546">
        <v>34473</v>
      </c>
      <c r="D60" s="547">
        <v>77191</v>
      </c>
      <c r="E60" s="245">
        <v>37066</v>
      </c>
      <c r="F60" s="245">
        <v>40125</v>
      </c>
      <c r="G60" s="91">
        <f t="shared" si="0"/>
        <v>2.2391726858701011</v>
      </c>
    </row>
    <row r="61" spans="1:7" s="9" customFormat="1" ht="15.75" customHeight="1">
      <c r="A61" s="130" t="s">
        <v>84</v>
      </c>
      <c r="B61" s="665"/>
      <c r="C61" s="546">
        <v>26447</v>
      </c>
      <c r="D61" s="547">
        <v>57746</v>
      </c>
      <c r="E61" s="245">
        <v>27087</v>
      </c>
      <c r="F61" s="245">
        <v>30659</v>
      </c>
      <c r="G61" s="91">
        <f t="shared" si="0"/>
        <v>2.1834612621469356</v>
      </c>
    </row>
    <row r="62" spans="1:7" s="9" customFormat="1" ht="15.75" customHeight="1">
      <c r="A62" s="130" t="s">
        <v>85</v>
      </c>
      <c r="B62" s="665"/>
      <c r="C62" s="546">
        <v>24170</v>
      </c>
      <c r="D62" s="547">
        <v>50080</v>
      </c>
      <c r="E62" s="245">
        <v>23862</v>
      </c>
      <c r="F62" s="245">
        <v>26218</v>
      </c>
      <c r="G62" s="91">
        <f t="shared" si="0"/>
        <v>2.0719900703351262</v>
      </c>
    </row>
    <row r="63" spans="1:7" s="9" customFormat="1" ht="15.75" customHeight="1">
      <c r="A63" s="130"/>
      <c r="B63" s="665"/>
      <c r="C63" s="546"/>
      <c r="D63" s="547"/>
      <c r="E63" s="547"/>
      <c r="F63" s="547"/>
      <c r="G63" s="91"/>
    </row>
    <row r="64" spans="1:7" s="9" customFormat="1" ht="13.5" customHeight="1">
      <c r="A64" s="130" t="s">
        <v>86</v>
      </c>
      <c r="B64" s="665"/>
      <c r="C64" s="546">
        <v>14299</v>
      </c>
      <c r="D64" s="547">
        <v>32247</v>
      </c>
      <c r="E64" s="245">
        <v>15195</v>
      </c>
      <c r="F64" s="245">
        <v>17052</v>
      </c>
      <c r="G64" s="91">
        <f t="shared" si="0"/>
        <v>2.2551926708161409</v>
      </c>
    </row>
    <row r="65" spans="1:7" s="9" customFormat="1" ht="15.75" customHeight="1">
      <c r="A65" s="130" t="s">
        <v>87</v>
      </c>
      <c r="B65" s="665"/>
      <c r="C65" s="546">
        <v>8615</v>
      </c>
      <c r="D65" s="547">
        <v>17804</v>
      </c>
      <c r="E65" s="245">
        <v>8486</v>
      </c>
      <c r="F65" s="245">
        <v>9318</v>
      </c>
      <c r="G65" s="91">
        <f t="shared" si="0"/>
        <v>2.0666279744631457</v>
      </c>
    </row>
    <row r="66" spans="1:7" s="9" customFormat="1" ht="15.75" customHeight="1">
      <c r="A66" s="130" t="s">
        <v>88</v>
      </c>
      <c r="B66" s="665"/>
      <c r="C66" s="546">
        <v>4534</v>
      </c>
      <c r="D66" s="547">
        <v>8940</v>
      </c>
      <c r="E66" s="245">
        <v>4326</v>
      </c>
      <c r="F66" s="245">
        <v>4614</v>
      </c>
      <c r="G66" s="91">
        <f t="shared" si="0"/>
        <v>1.9717688575209529</v>
      </c>
    </row>
    <row r="67" spans="1:7" s="9" customFormat="1" ht="15.75" customHeight="1">
      <c r="A67" s="130" t="s">
        <v>89</v>
      </c>
      <c r="B67" s="665"/>
      <c r="C67" s="546">
        <v>7959</v>
      </c>
      <c r="D67" s="547">
        <v>16317</v>
      </c>
      <c r="E67" s="245">
        <v>7896</v>
      </c>
      <c r="F67" s="245">
        <v>8421</v>
      </c>
      <c r="G67" s="91">
        <f t="shared" si="0"/>
        <v>2.050131926121372</v>
      </c>
    </row>
    <row r="68" spans="1:7" s="9" customFormat="1" ht="15.75" customHeight="1">
      <c r="A68" s="130" t="s">
        <v>90</v>
      </c>
      <c r="B68" s="665"/>
      <c r="C68" s="546">
        <v>18907</v>
      </c>
      <c r="D68" s="547">
        <v>42544</v>
      </c>
      <c r="E68" s="245">
        <v>20510</v>
      </c>
      <c r="F68" s="245">
        <v>22034</v>
      </c>
      <c r="G68" s="91">
        <f t="shared" si="0"/>
        <v>2.2501718940075106</v>
      </c>
    </row>
    <row r="69" spans="1:7" s="9" customFormat="1" ht="15.75" customHeight="1">
      <c r="A69" s="130"/>
      <c r="B69" s="665"/>
      <c r="C69" s="546"/>
      <c r="D69" s="547"/>
      <c r="E69" s="547"/>
      <c r="F69" s="547"/>
      <c r="G69" s="91"/>
    </row>
    <row r="70" spans="1:7" s="9" customFormat="1" ht="13.5" customHeight="1">
      <c r="A70" s="130" t="s">
        <v>92</v>
      </c>
      <c r="B70" s="665"/>
      <c r="C70" s="546">
        <v>4258</v>
      </c>
      <c r="D70" s="547">
        <v>8484</v>
      </c>
      <c r="E70" s="245">
        <v>4265</v>
      </c>
      <c r="F70" s="245">
        <v>4219</v>
      </c>
      <c r="G70" s="91">
        <f t="shared" si="0"/>
        <v>1.9924847346171912</v>
      </c>
    </row>
    <row r="71" spans="1:7" s="9" customFormat="1" ht="15.75" customHeight="1">
      <c r="A71" s="130" t="s">
        <v>110</v>
      </c>
      <c r="B71" s="665"/>
      <c r="C71" s="546">
        <v>7376</v>
      </c>
      <c r="D71" s="547">
        <v>14295</v>
      </c>
      <c r="E71" s="245">
        <v>6695</v>
      </c>
      <c r="F71" s="245">
        <v>7600</v>
      </c>
      <c r="G71" s="91">
        <f t="shared" si="0"/>
        <v>1.9380422993492408</v>
      </c>
    </row>
    <row r="72" spans="1:7" s="9" customFormat="1" ht="15.75" customHeight="1">
      <c r="A72" s="130" t="s">
        <v>94</v>
      </c>
      <c r="B72" s="665"/>
      <c r="C72" s="546">
        <v>5638</v>
      </c>
      <c r="D72" s="547">
        <v>12673</v>
      </c>
      <c r="E72" s="245">
        <v>6221</v>
      </c>
      <c r="F72" s="245">
        <v>6452</v>
      </c>
      <c r="G72" s="91">
        <f t="shared" si="0"/>
        <v>2.2477829017382049</v>
      </c>
    </row>
    <row r="73" spans="1:7" s="9" customFormat="1" ht="15.75" customHeight="1">
      <c r="A73" s="130" t="s">
        <v>95</v>
      </c>
      <c r="B73" s="665"/>
      <c r="C73" s="546">
        <v>6683</v>
      </c>
      <c r="D73" s="547">
        <v>14556</v>
      </c>
      <c r="E73" s="245">
        <v>7142</v>
      </c>
      <c r="F73" s="245">
        <v>7414</v>
      </c>
      <c r="G73" s="91">
        <f t="shared" si="0"/>
        <v>2.1780637438276225</v>
      </c>
    </row>
    <row r="74" spans="1:7" s="9" customFormat="1" ht="15.75" customHeight="1">
      <c r="A74" s="130" t="s">
        <v>96</v>
      </c>
      <c r="B74" s="665"/>
      <c r="C74" s="546">
        <v>2246</v>
      </c>
      <c r="D74" s="547">
        <v>4687</v>
      </c>
      <c r="E74" s="245">
        <v>2209</v>
      </c>
      <c r="F74" s="245">
        <v>2478</v>
      </c>
      <c r="G74" s="91">
        <f t="shared" si="0"/>
        <v>2.0868210151380233</v>
      </c>
    </row>
    <row r="75" spans="1:7" s="9" customFormat="1" ht="4.5" customHeight="1">
      <c r="A75" s="659"/>
      <c r="B75" s="660"/>
      <c r="C75" s="134"/>
      <c r="D75" s="134"/>
      <c r="E75" s="134"/>
      <c r="F75" s="134"/>
      <c r="G75" s="134"/>
    </row>
    <row r="76" spans="1:7" ht="15" customHeight="1">
      <c r="A76" s="21" t="s">
        <v>163</v>
      </c>
      <c r="B76" s="72"/>
      <c r="C76" s="66"/>
      <c r="D76" s="66"/>
      <c r="E76" s="66"/>
      <c r="F76" s="66"/>
      <c r="G76" s="67"/>
    </row>
  </sheetData>
  <mergeCells count="6">
    <mergeCell ref="G6:G7"/>
    <mergeCell ref="C6:C7"/>
    <mergeCell ref="A6:B7"/>
    <mergeCell ref="D6:F6"/>
    <mergeCell ref="D2:F2"/>
    <mergeCell ref="D3:F3"/>
  </mergeCells>
  <phoneticPr fontId="1"/>
  <hyperlinks>
    <hyperlink ref="A76" r:id="rId1" xr:uid="{DB60FD00-B3CC-4F5F-8499-0F42A49FDC7B}"/>
  </hyperlinks>
  <printOptions gridLinesSet="0"/>
  <pageMargins left="0.59055118110236227" right="0.59055118110236227" top="0.59055118110236227" bottom="0.19685039370078741" header="0.39370078740157483" footer="0"/>
  <pageSetup paperSize="9" scale="69" orientation="portrait" r:id="rId2"/>
  <headerFooter scaleWithDoc="0">
    <oddHeader>&amp;L&amp;"ＭＳ ゴシック,標準"&amp;8&amp;P      第 ３ 章  人    口</oddHeader>
  </headerFooter>
  <ignoredErrors>
    <ignoredError sqref="C17:F22"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93"/>
  <sheetViews>
    <sheetView showGridLines="0" view="pageBreakPreview" zoomScale="75" zoomScaleNormal="75" zoomScaleSheetLayoutView="75" workbookViewId="0"/>
  </sheetViews>
  <sheetFormatPr defaultColWidth="9" defaultRowHeight="13.2"/>
  <cols>
    <col min="1" max="1" width="14" style="5" customWidth="1"/>
    <col min="2" max="2" width="14.6640625" style="5" customWidth="1"/>
    <col min="3" max="3" width="13.88671875" style="5" bestFit="1" customWidth="1"/>
    <col min="4" max="9" width="14.6640625" style="5" customWidth="1"/>
    <col min="10" max="16384" width="9" style="5"/>
  </cols>
  <sheetData>
    <row r="1" spans="1:22" ht="21.75" customHeight="1">
      <c r="A1" s="198"/>
      <c r="B1" s="198"/>
      <c r="C1" s="198"/>
      <c r="D1" s="198"/>
      <c r="E1" s="198"/>
      <c r="F1" s="198"/>
      <c r="G1" s="198"/>
      <c r="H1" s="198"/>
      <c r="I1" s="198"/>
    </row>
    <row r="2" spans="1:22" ht="21.75" customHeight="1">
      <c r="A2" s="669" t="s">
        <v>195</v>
      </c>
      <c r="B2" s="380"/>
      <c r="C2" s="202"/>
      <c r="D2" s="1137" t="s">
        <v>194</v>
      </c>
      <c r="E2" s="1137"/>
      <c r="F2" s="1137"/>
      <c r="G2" s="1137"/>
      <c r="H2" s="670"/>
      <c r="I2" s="670"/>
    </row>
    <row r="3" spans="1:22" ht="24" customHeight="1">
      <c r="A3" s="671"/>
      <c r="B3" s="198"/>
      <c r="C3" s="198"/>
      <c r="D3" s="198"/>
      <c r="E3" s="198"/>
      <c r="F3" s="198"/>
      <c r="G3" s="198"/>
      <c r="H3" s="198"/>
      <c r="I3" s="198"/>
    </row>
    <row r="4" spans="1:22" s="14" customFormat="1" ht="12" customHeight="1">
      <c r="A4" s="474" t="s">
        <v>707</v>
      </c>
      <c r="B4" s="672"/>
      <c r="C4" s="673"/>
      <c r="D4" s="674"/>
      <c r="E4" s="674"/>
      <c r="F4" s="674"/>
      <c r="G4" s="674"/>
      <c r="H4" s="674"/>
      <c r="I4" s="674"/>
    </row>
    <row r="5" spans="1:22" s="14" customFormat="1" ht="15" customHeight="1" thickBot="1">
      <c r="A5" s="673" t="s">
        <v>708</v>
      </c>
      <c r="B5" s="672"/>
      <c r="C5" s="674"/>
      <c r="D5" s="674"/>
      <c r="E5" s="674"/>
      <c r="F5" s="674"/>
      <c r="G5" s="674"/>
      <c r="I5" s="827" t="s">
        <v>659</v>
      </c>
    </row>
    <row r="6" spans="1:22" s="12" customFormat="1" ht="17.25" customHeight="1">
      <c r="A6" s="1138" t="s">
        <v>186</v>
      </c>
      <c r="B6" s="1139" t="s">
        <v>193</v>
      </c>
      <c r="C6" s="1140"/>
      <c r="D6" s="1141" t="s">
        <v>192</v>
      </c>
      <c r="E6" s="1142"/>
      <c r="F6" s="1143"/>
      <c r="G6" s="1141" t="s">
        <v>191</v>
      </c>
      <c r="H6" s="1142"/>
      <c r="I6" s="1142"/>
    </row>
    <row r="7" spans="1:22" ht="15" customHeight="1">
      <c r="A7" s="1125"/>
      <c r="B7" s="1144" t="s">
        <v>190</v>
      </c>
      <c r="C7" s="1144" t="s">
        <v>189</v>
      </c>
      <c r="D7" s="1146" t="s">
        <v>180</v>
      </c>
      <c r="E7" s="1146" t="s">
        <v>188</v>
      </c>
      <c r="F7" s="1144" t="s">
        <v>189</v>
      </c>
      <c r="G7" s="1146" t="s">
        <v>180</v>
      </c>
      <c r="H7" s="1144" t="s">
        <v>188</v>
      </c>
      <c r="I7" s="1149" t="s">
        <v>187</v>
      </c>
    </row>
    <row r="8" spans="1:22" s="6" customFormat="1" ht="15" customHeight="1">
      <c r="A8" s="1016"/>
      <c r="B8" s="1145"/>
      <c r="C8" s="1145"/>
      <c r="D8" s="1147"/>
      <c r="E8" s="1148"/>
      <c r="F8" s="1145"/>
      <c r="G8" s="1147"/>
      <c r="H8" s="1145"/>
      <c r="I8" s="1150"/>
    </row>
    <row r="9" spans="1:22" ht="9" customHeight="1">
      <c r="A9" s="675"/>
      <c r="B9" s="246"/>
      <c r="C9" s="246"/>
      <c r="D9" s="247"/>
      <c r="E9" s="246"/>
      <c r="F9" s="248"/>
      <c r="G9" s="249"/>
      <c r="H9" s="248"/>
      <c r="I9" s="248"/>
    </row>
    <row r="10" spans="1:22" ht="12.75" customHeight="1">
      <c r="A10" s="676" t="s">
        <v>673</v>
      </c>
      <c r="B10" s="306">
        <v>3.9</v>
      </c>
      <c r="C10" s="306">
        <v>97.7</v>
      </c>
      <c r="D10" s="89">
        <v>94828</v>
      </c>
      <c r="E10" s="306">
        <v>11.1</v>
      </c>
      <c r="F10" s="306">
        <v>106</v>
      </c>
      <c r="G10" s="89">
        <v>48488</v>
      </c>
      <c r="H10" s="304">
        <v>5.7</v>
      </c>
      <c r="I10" s="304">
        <v>121.4</v>
      </c>
    </row>
    <row r="11" spans="1:22" ht="12.75" customHeight="1">
      <c r="A11" s="676" t="s">
        <v>674</v>
      </c>
      <c r="B11" s="306">
        <v>1.5</v>
      </c>
      <c r="C11" s="306">
        <v>97.6</v>
      </c>
      <c r="D11" s="89">
        <v>93315</v>
      </c>
      <c r="E11" s="306">
        <v>10.9</v>
      </c>
      <c r="F11" s="306">
        <v>105.2</v>
      </c>
      <c r="G11" s="89">
        <v>50704</v>
      </c>
      <c r="H11" s="304">
        <v>5.9</v>
      </c>
      <c r="I11" s="304">
        <v>120.9</v>
      </c>
      <c r="J11" s="585"/>
      <c r="P11" s="585"/>
      <c r="Q11" s="585"/>
      <c r="R11" s="585"/>
      <c r="S11" s="585"/>
      <c r="T11" s="585"/>
      <c r="U11" s="585"/>
      <c r="V11" s="585"/>
    </row>
    <row r="12" spans="1:22" ht="12.75" customHeight="1">
      <c r="A12" s="676" t="s">
        <v>176</v>
      </c>
      <c r="B12" s="306">
        <v>-0.3</v>
      </c>
      <c r="C12" s="306">
        <v>97.5</v>
      </c>
      <c r="D12" s="89">
        <v>88468</v>
      </c>
      <c r="E12" s="306">
        <v>10.3</v>
      </c>
      <c r="F12" s="306">
        <v>105.5</v>
      </c>
      <c r="G12" s="89">
        <v>50812</v>
      </c>
      <c r="H12" s="304">
        <v>5.9</v>
      </c>
      <c r="I12" s="304">
        <v>119.5</v>
      </c>
    </row>
    <row r="13" spans="1:22" ht="12.75" customHeight="1">
      <c r="A13" s="676" t="s">
        <v>559</v>
      </c>
      <c r="B13" s="306">
        <v>-1.9</v>
      </c>
      <c r="C13" s="306">
        <v>97.3</v>
      </c>
      <c r="D13" s="89">
        <v>86840</v>
      </c>
      <c r="E13" s="306">
        <v>10.1</v>
      </c>
      <c r="F13" s="306">
        <v>105</v>
      </c>
      <c r="G13" s="89">
        <v>52844</v>
      </c>
      <c r="H13" s="304">
        <v>6.2</v>
      </c>
      <c r="I13" s="304">
        <v>120.6</v>
      </c>
    </row>
    <row r="14" spans="1:22" ht="12.75" customHeight="1">
      <c r="A14" s="676" t="s">
        <v>560</v>
      </c>
      <c r="B14" s="306">
        <v>-0.6</v>
      </c>
      <c r="C14" s="306">
        <v>97.1</v>
      </c>
      <c r="D14" s="89">
        <v>86795</v>
      </c>
      <c r="E14" s="306">
        <v>10.1</v>
      </c>
      <c r="F14" s="306">
        <v>106.2</v>
      </c>
      <c r="G14" s="89">
        <v>53110</v>
      </c>
      <c r="H14" s="304">
        <v>6.2</v>
      </c>
      <c r="I14" s="304">
        <v>122.9</v>
      </c>
    </row>
    <row r="15" spans="1:22" ht="12.75" customHeight="1">
      <c r="A15" s="676" t="s">
        <v>561</v>
      </c>
      <c r="B15" s="306">
        <v>-0.6</v>
      </c>
      <c r="C15" s="306">
        <v>96.9</v>
      </c>
      <c r="D15" s="89">
        <v>86658</v>
      </c>
      <c r="E15" s="306">
        <v>10.1</v>
      </c>
      <c r="F15" s="306">
        <v>106.5</v>
      </c>
      <c r="G15" s="89">
        <v>54914</v>
      </c>
      <c r="H15" s="304">
        <v>6.4</v>
      </c>
      <c r="I15" s="304">
        <v>120.4</v>
      </c>
    </row>
    <row r="16" spans="1:22" ht="12.75" customHeight="1">
      <c r="A16" s="676" t="s">
        <v>562</v>
      </c>
      <c r="B16" s="306">
        <v>-0.7</v>
      </c>
      <c r="C16" s="306">
        <v>96.9</v>
      </c>
      <c r="D16" s="89">
        <v>84151</v>
      </c>
      <c r="E16" s="306">
        <v>9.8000000000000007</v>
      </c>
      <c r="F16" s="306">
        <v>105.2</v>
      </c>
      <c r="G16" s="89">
        <v>56442</v>
      </c>
      <c r="H16" s="304">
        <v>6.6</v>
      </c>
      <c r="I16" s="304">
        <v>120.3</v>
      </c>
    </row>
    <row r="17" spans="1:9" ht="12.75" customHeight="1">
      <c r="A17" s="676" t="s">
        <v>563</v>
      </c>
      <c r="B17" s="306">
        <v>-0.3</v>
      </c>
      <c r="C17" s="306">
        <v>96.7</v>
      </c>
      <c r="D17" s="89">
        <v>88419</v>
      </c>
      <c r="E17" s="306">
        <v>10.4</v>
      </c>
      <c r="F17" s="306">
        <v>105.6</v>
      </c>
      <c r="G17" s="89">
        <v>55741</v>
      </c>
      <c r="H17" s="304">
        <v>6.5</v>
      </c>
      <c r="I17" s="304">
        <v>123.4</v>
      </c>
    </row>
    <row r="18" spans="1:9" ht="12.75" customHeight="1">
      <c r="A18" s="676" t="s">
        <v>564</v>
      </c>
      <c r="B18" s="306">
        <v>9.5</v>
      </c>
      <c r="C18" s="306">
        <v>96.6</v>
      </c>
      <c r="D18" s="89">
        <v>86076</v>
      </c>
      <c r="E18" s="306">
        <v>10</v>
      </c>
      <c r="F18" s="306">
        <v>105.2</v>
      </c>
      <c r="G18" s="89">
        <v>58255</v>
      </c>
      <c r="H18" s="304">
        <v>6.8</v>
      </c>
      <c r="I18" s="304">
        <v>122</v>
      </c>
    </row>
    <row r="19" spans="1:9" ht="12.75" customHeight="1">
      <c r="A19" s="676" t="s">
        <v>565</v>
      </c>
      <c r="B19" s="306">
        <v>1.2</v>
      </c>
      <c r="C19" s="306">
        <v>96.5</v>
      </c>
      <c r="D19" s="89">
        <v>89291</v>
      </c>
      <c r="E19" s="306">
        <v>10.3</v>
      </c>
      <c r="F19" s="306">
        <v>106.9</v>
      </c>
      <c r="G19" s="89">
        <v>57187</v>
      </c>
      <c r="H19" s="304">
        <v>6.6</v>
      </c>
      <c r="I19" s="304">
        <v>121.8</v>
      </c>
    </row>
    <row r="20" spans="1:9" ht="12.75" customHeight="1">
      <c r="A20" s="676" t="s">
        <v>566</v>
      </c>
      <c r="B20" s="306">
        <v>0.2</v>
      </c>
      <c r="C20" s="306">
        <v>96.3</v>
      </c>
      <c r="D20" s="89">
        <v>89043</v>
      </c>
      <c r="E20" s="306">
        <v>10.3</v>
      </c>
      <c r="F20" s="306">
        <v>106</v>
      </c>
      <c r="G20" s="89">
        <v>57864</v>
      </c>
      <c r="H20" s="304">
        <v>6.7</v>
      </c>
      <c r="I20" s="304">
        <v>124.6</v>
      </c>
    </row>
    <row r="21" spans="1:9" ht="12.75" customHeight="1">
      <c r="A21" s="676" t="s">
        <v>675</v>
      </c>
      <c r="B21" s="306">
        <v>0.3</v>
      </c>
      <c r="C21" s="306">
        <v>96.1</v>
      </c>
      <c r="D21" s="89">
        <v>90324</v>
      </c>
      <c r="E21" s="306">
        <v>10.5</v>
      </c>
      <c r="F21" s="306">
        <v>105</v>
      </c>
      <c r="G21" s="89">
        <v>59647</v>
      </c>
      <c r="H21" s="304">
        <v>6.9</v>
      </c>
      <c r="I21" s="304">
        <v>126.3</v>
      </c>
    </row>
    <row r="22" spans="1:9" ht="12.75" customHeight="1">
      <c r="A22" s="676" t="s">
        <v>676</v>
      </c>
      <c r="B22" s="306">
        <v>-0.3</v>
      </c>
      <c r="C22" s="306">
        <v>95.9</v>
      </c>
      <c r="D22" s="89">
        <v>88385</v>
      </c>
      <c r="E22" s="306">
        <v>10.199999999999999</v>
      </c>
      <c r="F22" s="306">
        <v>105.4</v>
      </c>
      <c r="G22" s="89">
        <v>61724</v>
      </c>
      <c r="H22" s="304">
        <v>7.1</v>
      </c>
      <c r="I22" s="304">
        <v>124.3</v>
      </c>
    </row>
    <row r="23" spans="1:9" ht="12.75" customHeight="1">
      <c r="A23" s="676" t="s">
        <v>677</v>
      </c>
      <c r="B23" s="306">
        <v>-0.5</v>
      </c>
      <c r="C23" s="306">
        <v>95.6</v>
      </c>
      <c r="D23" s="89">
        <v>88163</v>
      </c>
      <c r="E23" s="306">
        <v>10.199999999999999</v>
      </c>
      <c r="F23" s="306">
        <v>105.1</v>
      </c>
      <c r="G23" s="89">
        <v>61315</v>
      </c>
      <c r="H23" s="304">
        <v>7.1</v>
      </c>
      <c r="I23" s="304">
        <v>125.6</v>
      </c>
    </row>
    <row r="24" spans="1:9" ht="12.75" customHeight="1">
      <c r="A24" s="676" t="s">
        <v>678</v>
      </c>
      <c r="B24" s="306">
        <v>0.6</v>
      </c>
      <c r="C24" s="306">
        <v>95.4</v>
      </c>
      <c r="D24" s="89">
        <v>86000</v>
      </c>
      <c r="E24" s="306">
        <v>9.9</v>
      </c>
      <c r="F24" s="306">
        <v>105.6</v>
      </c>
      <c r="G24" s="89">
        <v>61708</v>
      </c>
      <c r="H24" s="304">
        <v>7.1</v>
      </c>
      <c r="I24" s="304">
        <v>125.5</v>
      </c>
    </row>
    <row r="25" spans="1:9" ht="12.75" customHeight="1">
      <c r="A25" s="676" t="s">
        <v>679</v>
      </c>
      <c r="B25" s="306">
        <v>0.3</v>
      </c>
      <c r="C25" s="306">
        <v>95.1</v>
      </c>
      <c r="D25" s="89">
        <v>83883</v>
      </c>
      <c r="E25" s="306">
        <v>9.6999999999999993</v>
      </c>
      <c r="F25" s="306">
        <v>107.3</v>
      </c>
      <c r="G25" s="89">
        <v>62099</v>
      </c>
      <c r="H25" s="304">
        <v>7.2</v>
      </c>
      <c r="I25" s="304">
        <v>124.5</v>
      </c>
    </row>
    <row r="26" spans="1:9" ht="12.75" customHeight="1">
      <c r="A26" s="676" t="s">
        <v>680</v>
      </c>
      <c r="B26" s="306">
        <v>0.2</v>
      </c>
      <c r="C26" s="306">
        <v>94.8</v>
      </c>
      <c r="D26" s="89">
        <v>81001</v>
      </c>
      <c r="E26" s="306">
        <v>9.4</v>
      </c>
      <c r="F26" s="306">
        <v>105.5</v>
      </c>
      <c r="G26" s="89">
        <v>64405</v>
      </c>
      <c r="H26" s="304">
        <v>7.4</v>
      </c>
      <c r="I26" s="304">
        <v>124.7</v>
      </c>
    </row>
    <row r="27" spans="1:9" ht="12.75" customHeight="1">
      <c r="A27" s="676" t="s">
        <v>681</v>
      </c>
      <c r="B27" s="306">
        <v>0.4</v>
      </c>
      <c r="C27" s="306">
        <v>94.6</v>
      </c>
      <c r="D27" s="89">
        <v>79719</v>
      </c>
      <c r="E27" s="306">
        <v>9.1999999999999993</v>
      </c>
      <c r="F27" s="306">
        <v>104.6</v>
      </c>
      <c r="G27" s="89">
        <v>65160</v>
      </c>
      <c r="H27" s="304">
        <v>7.5</v>
      </c>
      <c r="I27" s="304">
        <v>123.4</v>
      </c>
    </row>
    <row r="28" spans="1:9" ht="12.75" customHeight="1">
      <c r="A28" s="676" t="s">
        <v>682</v>
      </c>
      <c r="B28" s="306">
        <v>-0.2</v>
      </c>
      <c r="C28" s="306">
        <v>94.4</v>
      </c>
      <c r="D28" s="89">
        <v>76111</v>
      </c>
      <c r="E28" s="306">
        <v>8.8000000000000007</v>
      </c>
      <c r="F28" s="306">
        <v>105.8</v>
      </c>
      <c r="G28" s="89">
        <v>68648</v>
      </c>
      <c r="H28" s="304">
        <v>7.9</v>
      </c>
      <c r="I28" s="304">
        <v>121.6</v>
      </c>
    </row>
    <row r="29" spans="1:9" ht="12.75" customHeight="1">
      <c r="A29" s="676" t="s">
        <v>683</v>
      </c>
      <c r="B29" s="306">
        <v>1.2</v>
      </c>
      <c r="C29" s="306">
        <v>94.1</v>
      </c>
      <c r="D29" s="89">
        <v>77641</v>
      </c>
      <c r="E29" s="306">
        <v>9</v>
      </c>
      <c r="F29" s="306">
        <v>104.8</v>
      </c>
      <c r="G29" s="89">
        <v>69007</v>
      </c>
      <c r="H29" s="304">
        <v>8</v>
      </c>
      <c r="I29" s="304">
        <v>120.2</v>
      </c>
    </row>
    <row r="30" spans="1:9" ht="12.75" customHeight="1">
      <c r="A30" s="676" t="s">
        <v>684</v>
      </c>
      <c r="B30" s="306">
        <v>1.3</v>
      </c>
      <c r="C30" s="306">
        <v>94</v>
      </c>
      <c r="D30" s="89">
        <v>76914</v>
      </c>
      <c r="E30" s="306">
        <v>8.9</v>
      </c>
      <c r="F30" s="306">
        <v>104.4</v>
      </c>
      <c r="G30" s="89">
        <v>70283</v>
      </c>
      <c r="H30" s="304">
        <v>8.1</v>
      </c>
      <c r="I30" s="304">
        <v>120</v>
      </c>
    </row>
    <row r="31" spans="1:9" ht="12.75" customHeight="1">
      <c r="A31" s="676" t="s">
        <v>685</v>
      </c>
      <c r="B31" s="306">
        <v>1.2</v>
      </c>
      <c r="C31" s="306">
        <v>93.8</v>
      </c>
      <c r="D31" s="89">
        <v>77400</v>
      </c>
      <c r="E31" s="306">
        <v>9</v>
      </c>
      <c r="F31" s="306">
        <v>105.4</v>
      </c>
      <c r="G31" s="89">
        <v>72930</v>
      </c>
      <c r="H31" s="304">
        <v>8.4</v>
      </c>
      <c r="I31" s="304">
        <v>119.9</v>
      </c>
    </row>
    <row r="32" spans="1:9" ht="12.75" customHeight="1">
      <c r="A32" s="676" t="s">
        <v>686</v>
      </c>
      <c r="B32" s="306">
        <v>1.3</v>
      </c>
      <c r="C32" s="306">
        <v>93.7</v>
      </c>
      <c r="D32" s="89">
        <v>75250</v>
      </c>
      <c r="E32" s="306">
        <v>8.7084828144890629</v>
      </c>
      <c r="F32" s="306">
        <v>105.8</v>
      </c>
      <c r="G32" s="89">
        <v>73135</v>
      </c>
      <c r="H32" s="304">
        <v>8.5</v>
      </c>
      <c r="I32" s="304">
        <v>121.1</v>
      </c>
    </row>
    <row r="33" spans="1:9" ht="12.75" customHeight="1">
      <c r="A33" s="676" t="s">
        <v>687</v>
      </c>
      <c r="B33" s="306">
        <v>0.4</v>
      </c>
      <c r="C33" s="306">
        <v>93.6</v>
      </c>
      <c r="D33" s="89">
        <v>75080</v>
      </c>
      <c r="E33" s="306">
        <v>8.6</v>
      </c>
      <c r="F33" s="306">
        <v>104.9</v>
      </c>
      <c r="G33" s="89">
        <v>76556</v>
      </c>
      <c r="H33" s="304">
        <v>8.8000000000000007</v>
      </c>
      <c r="I33" s="304">
        <v>119.3</v>
      </c>
    </row>
    <row r="34" spans="1:9" ht="12.75" customHeight="1">
      <c r="A34" s="676" t="s">
        <v>688</v>
      </c>
      <c r="B34" s="677">
        <v>-0.2</v>
      </c>
      <c r="C34" s="306">
        <v>93.4</v>
      </c>
      <c r="D34" s="89">
        <v>73919</v>
      </c>
      <c r="E34" s="306">
        <v>8.5</v>
      </c>
      <c r="F34" s="306">
        <v>103.3</v>
      </c>
      <c r="G34" s="89">
        <v>78952</v>
      </c>
      <c r="H34" s="304">
        <v>9.1</v>
      </c>
      <c r="I34" s="304">
        <v>116.8</v>
      </c>
    </row>
    <row r="35" spans="1:9" ht="12.75" customHeight="1">
      <c r="A35" s="676" t="s">
        <v>689</v>
      </c>
      <c r="B35" s="677">
        <v>-0.5</v>
      </c>
      <c r="C35" s="306">
        <v>93.3</v>
      </c>
      <c r="D35" s="89">
        <v>73012</v>
      </c>
      <c r="E35" s="306">
        <v>8.4</v>
      </c>
      <c r="F35" s="306">
        <v>105.1</v>
      </c>
      <c r="G35" s="89">
        <v>80472</v>
      </c>
      <c r="H35" s="304">
        <v>9.3000000000000007</v>
      </c>
      <c r="I35" s="304">
        <v>114.8</v>
      </c>
    </row>
    <row r="36" spans="1:9" ht="12.75" customHeight="1">
      <c r="A36" s="676" t="s">
        <v>690</v>
      </c>
      <c r="B36" s="677">
        <v>-0.6</v>
      </c>
      <c r="C36" s="306">
        <v>93.2</v>
      </c>
      <c r="D36" s="89">
        <v>72054</v>
      </c>
      <c r="E36" s="306">
        <v>8.3000000000000007</v>
      </c>
      <c r="F36" s="306">
        <v>105.3</v>
      </c>
      <c r="G36" s="89">
        <v>81864</v>
      </c>
      <c r="H36" s="304">
        <v>9.4</v>
      </c>
      <c r="I36" s="304">
        <v>115.8</v>
      </c>
    </row>
    <row r="37" spans="1:9" ht="12.75" customHeight="1">
      <c r="A37" s="676" t="s">
        <v>691</v>
      </c>
      <c r="B37" s="677">
        <v>-1.3</v>
      </c>
      <c r="C37" s="306">
        <v>93</v>
      </c>
      <c r="D37" s="89">
        <v>69968</v>
      </c>
      <c r="E37" s="306">
        <v>8.1</v>
      </c>
      <c r="F37" s="306">
        <v>104.7</v>
      </c>
      <c r="G37" s="89">
        <v>81653</v>
      </c>
      <c r="H37" s="304">
        <v>9.4</v>
      </c>
      <c r="I37" s="304">
        <v>115.6</v>
      </c>
    </row>
    <row r="38" spans="1:9" ht="12.75" customHeight="1">
      <c r="A38" s="676" t="s">
        <v>692</v>
      </c>
      <c r="B38" s="677">
        <v>-0.4</v>
      </c>
      <c r="C38" s="306">
        <v>92.9</v>
      </c>
      <c r="D38" s="89">
        <v>70596</v>
      </c>
      <c r="E38" s="306">
        <v>8.1</v>
      </c>
      <c r="F38" s="306">
        <v>103.68147720715521</v>
      </c>
      <c r="G38" s="89">
        <v>83577</v>
      </c>
      <c r="H38" s="304">
        <v>9.6</v>
      </c>
      <c r="I38" s="304">
        <v>115.41574307954019</v>
      </c>
    </row>
    <row r="39" spans="1:9" ht="12.75" customHeight="1">
      <c r="A39" s="676" t="s">
        <v>693</v>
      </c>
      <c r="B39" s="677">
        <v>0.3</v>
      </c>
      <c r="C39" s="306">
        <v>92.7</v>
      </c>
      <c r="D39" s="89">
        <v>68817</v>
      </c>
      <c r="E39" s="306">
        <v>7.9</v>
      </c>
      <c r="F39" s="306">
        <v>105.6</v>
      </c>
      <c r="G39" s="89">
        <v>84391</v>
      </c>
      <c r="H39" s="304">
        <v>9.6999999999999993</v>
      </c>
      <c r="I39" s="304">
        <v>114.7</v>
      </c>
    </row>
    <row r="40" spans="1:9" ht="12.75" customHeight="1">
      <c r="A40" s="676" t="s">
        <v>694</v>
      </c>
      <c r="B40" s="677">
        <v>-0.2</v>
      </c>
      <c r="C40" s="306">
        <v>92.5</v>
      </c>
      <c r="D40" s="89">
        <v>66605</v>
      </c>
      <c r="E40" s="306">
        <v>7.7</v>
      </c>
      <c r="F40" s="306">
        <v>105.1</v>
      </c>
      <c r="G40" s="89">
        <v>87086</v>
      </c>
      <c r="H40" s="304">
        <v>10.1</v>
      </c>
      <c r="I40" s="304">
        <v>114.2</v>
      </c>
    </row>
    <row r="41" spans="1:9" ht="12.75" customHeight="1">
      <c r="A41" s="676" t="s">
        <v>695</v>
      </c>
      <c r="B41" s="677">
        <v>-0.3</v>
      </c>
      <c r="C41" s="306">
        <v>92.300000000000011</v>
      </c>
      <c r="D41" s="89">
        <v>65446</v>
      </c>
      <c r="E41" s="306">
        <v>7.6</v>
      </c>
      <c r="F41" s="306">
        <v>105.48839837985493</v>
      </c>
      <c r="G41" s="89">
        <v>89494</v>
      </c>
      <c r="H41" s="304">
        <v>10.4</v>
      </c>
      <c r="I41" s="304">
        <v>114.04927050944751</v>
      </c>
    </row>
    <row r="42" spans="1:9" ht="12.75" customHeight="1">
      <c r="A42" s="676" t="s">
        <v>175</v>
      </c>
      <c r="B42" s="677">
        <v>0.3</v>
      </c>
      <c r="C42" s="306">
        <v>92.2</v>
      </c>
      <c r="D42" s="89">
        <v>62557</v>
      </c>
      <c r="E42" s="306">
        <v>7.3</v>
      </c>
      <c r="F42" s="306">
        <v>103.7</v>
      </c>
      <c r="G42" s="89">
        <v>90410</v>
      </c>
      <c r="H42" s="304">
        <v>10.5</v>
      </c>
      <c r="I42" s="304">
        <v>113.5</v>
      </c>
    </row>
    <row r="43" spans="1:9" ht="12.75" customHeight="1">
      <c r="A43" s="676" t="s">
        <v>174</v>
      </c>
      <c r="B43" s="677">
        <v>-0.2</v>
      </c>
      <c r="C43" s="306">
        <v>92.100000000000009</v>
      </c>
      <c r="D43" s="89">
        <v>61878</v>
      </c>
      <c r="E43" s="306">
        <v>7.2</v>
      </c>
      <c r="F43" s="306">
        <v>105.34961669929976</v>
      </c>
      <c r="G43" s="89">
        <v>91644</v>
      </c>
      <c r="H43" s="304">
        <v>10.7</v>
      </c>
      <c r="I43" s="304">
        <v>114.96024206600521</v>
      </c>
    </row>
    <row r="44" spans="1:9" ht="12.75" customHeight="1">
      <c r="A44" s="471" t="s">
        <v>617</v>
      </c>
      <c r="B44" s="677">
        <v>-3.4</v>
      </c>
      <c r="C44" s="306">
        <v>91.9</v>
      </c>
      <c r="D44" s="89">
        <v>59780</v>
      </c>
      <c r="E44" s="306">
        <v>7</v>
      </c>
      <c r="F44" s="306">
        <v>104.76108922760747</v>
      </c>
      <c r="G44" s="89">
        <v>97282</v>
      </c>
      <c r="H44" s="304">
        <v>11.4</v>
      </c>
      <c r="I44" s="304">
        <v>114.19732699209546</v>
      </c>
    </row>
    <row r="45" spans="1:9" ht="12.75" customHeight="1">
      <c r="A45" s="471" t="s">
        <v>618</v>
      </c>
      <c r="B45" s="677">
        <v>-2.2999999999999998</v>
      </c>
      <c r="C45" s="306">
        <v>91.7</v>
      </c>
      <c r="D45" s="89">
        <v>57315</v>
      </c>
      <c r="E45" s="306">
        <v>6.7</v>
      </c>
      <c r="F45" s="306">
        <v>105.895031792219</v>
      </c>
      <c r="G45" s="89">
        <v>106277</v>
      </c>
      <c r="H45" s="306">
        <v>12.5</v>
      </c>
      <c r="I45" s="304">
        <v>111.47547507710675</v>
      </c>
    </row>
    <row r="46" spans="1:9" ht="12.75" customHeight="1">
      <c r="A46" s="678" t="s">
        <v>633</v>
      </c>
      <c r="B46" s="677">
        <v>-1.5</v>
      </c>
      <c r="C46" s="306">
        <v>91.600000000000009</v>
      </c>
      <c r="D46" s="89">
        <v>55292</v>
      </c>
      <c r="E46" s="306">
        <v>6.5</v>
      </c>
      <c r="F46" s="306">
        <v>105.46245029913419</v>
      </c>
      <c r="G46" s="89">
        <v>104964</v>
      </c>
      <c r="H46" s="306">
        <v>12.4</v>
      </c>
      <c r="I46" s="304">
        <v>111.71487353261527</v>
      </c>
    </row>
    <row r="47" spans="1:9" ht="12.75" customHeight="1">
      <c r="A47" s="658" t="s">
        <v>634</v>
      </c>
      <c r="B47" s="250">
        <v>-0.5</v>
      </c>
      <c r="C47" s="250">
        <v>91.5</v>
      </c>
      <c r="D47" s="127">
        <v>53351</v>
      </c>
      <c r="E47" s="250">
        <v>6.3</v>
      </c>
      <c r="F47" s="250">
        <v>105.51232665639445</v>
      </c>
      <c r="G47" s="127">
        <v>108534</v>
      </c>
      <c r="H47" s="13">
        <v>12.8</v>
      </c>
      <c r="I47" s="250">
        <v>111.66627662064123</v>
      </c>
    </row>
    <row r="48" spans="1:9" ht="6" customHeight="1" thickBot="1">
      <c r="A48" s="679"/>
      <c r="B48" s="680"/>
      <c r="C48" s="680"/>
      <c r="D48" s="681"/>
      <c r="E48" s="680"/>
      <c r="F48" s="680"/>
      <c r="G48" s="681"/>
      <c r="H48" s="682"/>
      <c r="I48" s="682"/>
    </row>
    <row r="49" spans="1:9" s="12" customFormat="1" ht="19.5" customHeight="1">
      <c r="A49" s="1138" t="s">
        <v>186</v>
      </c>
      <c r="B49" s="1152" t="s">
        <v>185</v>
      </c>
      <c r="C49" s="1153"/>
      <c r="D49" s="1152" t="s">
        <v>184</v>
      </c>
      <c r="E49" s="1153"/>
      <c r="F49" s="1152" t="s">
        <v>183</v>
      </c>
      <c r="G49" s="1153"/>
      <c r="H49" s="1152" t="s">
        <v>182</v>
      </c>
      <c r="I49" s="1154"/>
    </row>
    <row r="50" spans="1:9" s="12" customFormat="1" ht="14.25" customHeight="1">
      <c r="A50" s="1151"/>
      <c r="B50" s="1146" t="s">
        <v>180</v>
      </c>
      <c r="C50" s="1146" t="s">
        <v>181</v>
      </c>
      <c r="D50" s="1146" t="s">
        <v>180</v>
      </c>
      <c r="E50" s="1146" t="s">
        <v>179</v>
      </c>
      <c r="F50" s="1146" t="s">
        <v>178</v>
      </c>
      <c r="G50" s="1146" t="s">
        <v>177</v>
      </c>
      <c r="H50" s="1146" t="s">
        <v>178</v>
      </c>
      <c r="I50" s="1155" t="s">
        <v>177</v>
      </c>
    </row>
    <row r="51" spans="1:9" s="12" customFormat="1" ht="14.25" customHeight="1">
      <c r="A51" s="1016"/>
      <c r="B51" s="1147"/>
      <c r="C51" s="1157"/>
      <c r="D51" s="1147"/>
      <c r="E51" s="1157"/>
      <c r="F51" s="1147"/>
      <c r="G51" s="1157"/>
      <c r="H51" s="1147"/>
      <c r="I51" s="1156"/>
    </row>
    <row r="52" spans="1:9" ht="9" customHeight="1">
      <c r="A52" s="683"/>
      <c r="B52" s="247"/>
      <c r="C52" s="246"/>
      <c r="D52" s="247"/>
      <c r="E52" s="246"/>
      <c r="F52" s="247"/>
      <c r="G52" s="246"/>
      <c r="H52" s="251"/>
      <c r="I52" s="248"/>
    </row>
    <row r="53" spans="1:9" ht="12.75" customHeight="1">
      <c r="A53" s="676" t="s">
        <v>673</v>
      </c>
      <c r="B53" s="89">
        <v>467</v>
      </c>
      <c r="C53" s="304">
        <v>4.9000000000000004</v>
      </c>
      <c r="D53" s="89">
        <v>5178</v>
      </c>
      <c r="E53" s="304">
        <v>51.8</v>
      </c>
      <c r="F53" s="89">
        <v>54257</v>
      </c>
      <c r="G53" s="304">
        <v>6.3</v>
      </c>
      <c r="H53" s="89">
        <v>13886</v>
      </c>
      <c r="I53" s="91">
        <v>1.62</v>
      </c>
    </row>
    <row r="54" spans="1:9" ht="12.75" customHeight="1">
      <c r="A54" s="676" t="s">
        <v>674</v>
      </c>
      <c r="B54" s="89">
        <v>408</v>
      </c>
      <c r="C54" s="304">
        <v>4.4000000000000004</v>
      </c>
      <c r="D54" s="89">
        <v>4774</v>
      </c>
      <c r="E54" s="304">
        <v>48.7</v>
      </c>
      <c r="F54" s="89">
        <v>56098</v>
      </c>
      <c r="G54" s="304">
        <v>6.5</v>
      </c>
      <c r="H54" s="89">
        <v>13545</v>
      </c>
      <c r="I54" s="91">
        <v>1.58</v>
      </c>
    </row>
    <row r="55" spans="1:9" ht="12.75" customHeight="1">
      <c r="A55" s="676" t="s">
        <v>176</v>
      </c>
      <c r="B55" s="89">
        <v>408</v>
      </c>
      <c r="C55" s="304">
        <v>4.5999999999999996</v>
      </c>
      <c r="D55" s="89">
        <v>4334</v>
      </c>
      <c r="E55" s="304">
        <v>46.7</v>
      </c>
      <c r="F55" s="89">
        <v>55872</v>
      </c>
      <c r="G55" s="304">
        <v>6.5</v>
      </c>
      <c r="H55" s="89">
        <v>13808</v>
      </c>
      <c r="I55" s="91">
        <v>1.61</v>
      </c>
    </row>
    <row r="56" spans="1:9" ht="12.75" customHeight="1">
      <c r="A56" s="676" t="s">
        <v>559</v>
      </c>
      <c r="B56" s="89">
        <v>417</v>
      </c>
      <c r="C56" s="304">
        <v>4.8</v>
      </c>
      <c r="D56" s="89">
        <v>4368</v>
      </c>
      <c r="E56" s="304">
        <v>47.9</v>
      </c>
      <c r="F56" s="89">
        <v>57436</v>
      </c>
      <c r="G56" s="304">
        <v>6.7</v>
      </c>
      <c r="H56" s="89">
        <v>13524</v>
      </c>
      <c r="I56" s="91">
        <v>1.58</v>
      </c>
    </row>
    <row r="57" spans="1:9" ht="12.75" customHeight="1">
      <c r="A57" s="676" t="s">
        <v>560</v>
      </c>
      <c r="B57" s="89">
        <v>365</v>
      </c>
      <c r="C57" s="304">
        <v>4.2</v>
      </c>
      <c r="D57" s="89">
        <v>3850</v>
      </c>
      <c r="E57" s="304">
        <v>42.5</v>
      </c>
      <c r="F57" s="89">
        <v>58629</v>
      </c>
      <c r="G57" s="304">
        <v>6.8</v>
      </c>
      <c r="H57" s="89">
        <v>15128</v>
      </c>
      <c r="I57" s="91">
        <v>1.77</v>
      </c>
    </row>
    <row r="58" spans="1:9" ht="12.75" customHeight="1">
      <c r="A58" s="676" t="s">
        <v>561</v>
      </c>
      <c r="B58" s="89">
        <v>368</v>
      </c>
      <c r="C58" s="304">
        <v>4.2</v>
      </c>
      <c r="D58" s="89">
        <v>3726</v>
      </c>
      <c r="E58" s="304">
        <v>41.2</v>
      </c>
      <c r="F58" s="89">
        <v>59315</v>
      </c>
      <c r="G58" s="304">
        <v>6.9</v>
      </c>
      <c r="H58" s="89">
        <v>16287</v>
      </c>
      <c r="I58" s="91">
        <v>1.9</v>
      </c>
    </row>
    <row r="59" spans="1:9" ht="12.75" customHeight="1">
      <c r="A59" s="676" t="s">
        <v>562</v>
      </c>
      <c r="B59" s="89">
        <v>336</v>
      </c>
      <c r="C59" s="304">
        <v>4</v>
      </c>
      <c r="D59" s="89">
        <v>3438</v>
      </c>
      <c r="E59" s="304">
        <v>39.299999999999997</v>
      </c>
      <c r="F59" s="89">
        <v>61965</v>
      </c>
      <c r="G59" s="304">
        <v>7.2</v>
      </c>
      <c r="H59" s="89">
        <v>16742</v>
      </c>
      <c r="I59" s="91">
        <v>1.96</v>
      </c>
    </row>
    <row r="60" spans="1:9" ht="12.75" customHeight="1">
      <c r="A60" s="676" t="s">
        <v>563</v>
      </c>
      <c r="B60" s="89">
        <v>340</v>
      </c>
      <c r="C60" s="304">
        <v>3.8</v>
      </c>
      <c r="D60" s="89">
        <v>3227</v>
      </c>
      <c r="E60" s="304">
        <v>35.200000000000003</v>
      </c>
      <c r="F60" s="89">
        <v>61745</v>
      </c>
      <c r="G60" s="304">
        <v>7.2</v>
      </c>
      <c r="H60" s="89">
        <v>17272</v>
      </c>
      <c r="I60" s="91">
        <v>2.02</v>
      </c>
    </row>
    <row r="61" spans="1:9" ht="12.75" customHeight="1">
      <c r="A61" s="676" t="s">
        <v>564</v>
      </c>
      <c r="B61" s="89">
        <v>340</v>
      </c>
      <c r="C61" s="304">
        <v>3.9</v>
      </c>
      <c r="D61" s="89">
        <v>2974</v>
      </c>
      <c r="E61" s="304">
        <v>33.4</v>
      </c>
      <c r="F61" s="89">
        <v>64181</v>
      </c>
      <c r="G61" s="304">
        <v>7.5</v>
      </c>
      <c r="H61" s="89">
        <v>17238</v>
      </c>
      <c r="I61" s="91">
        <v>2</v>
      </c>
    </row>
    <row r="62" spans="1:9" ht="12.75" customHeight="1">
      <c r="A62" s="676" t="s">
        <v>565</v>
      </c>
      <c r="B62" s="89">
        <v>317</v>
      </c>
      <c r="C62" s="304">
        <v>3.6</v>
      </c>
      <c r="D62" s="89">
        <v>2929</v>
      </c>
      <c r="E62" s="304">
        <v>31.8</v>
      </c>
      <c r="F62" s="89">
        <v>64316</v>
      </c>
      <c r="G62" s="304">
        <v>7.5</v>
      </c>
      <c r="H62" s="89">
        <v>17395</v>
      </c>
      <c r="I62" s="91">
        <v>2.02</v>
      </c>
    </row>
    <row r="63" spans="1:9" ht="12.75" customHeight="1">
      <c r="A63" s="676" t="s">
        <v>566</v>
      </c>
      <c r="B63" s="89">
        <v>286</v>
      </c>
      <c r="C63" s="304">
        <v>3.2</v>
      </c>
      <c r="D63" s="89">
        <v>3055</v>
      </c>
      <c r="E63" s="304">
        <v>33.200000000000003</v>
      </c>
      <c r="F63" s="89">
        <v>62761</v>
      </c>
      <c r="G63" s="304">
        <v>7.3</v>
      </c>
      <c r="H63" s="89">
        <v>18870</v>
      </c>
      <c r="I63" s="91">
        <v>2.19</v>
      </c>
    </row>
    <row r="64" spans="1:9" ht="12.75" customHeight="1">
      <c r="A64" s="676" t="s">
        <v>675</v>
      </c>
      <c r="B64" s="89">
        <v>325</v>
      </c>
      <c r="C64" s="304">
        <v>3.6</v>
      </c>
      <c r="D64" s="89">
        <v>2975</v>
      </c>
      <c r="E64" s="304">
        <v>31.9</v>
      </c>
      <c r="F64" s="89">
        <v>61782</v>
      </c>
      <c r="G64" s="304">
        <v>7.2</v>
      </c>
      <c r="H64" s="89">
        <v>20906</v>
      </c>
      <c r="I64" s="91">
        <v>2.42</v>
      </c>
    </row>
    <row r="65" spans="1:9" ht="12.75" customHeight="1">
      <c r="A65" s="676" t="s">
        <v>676</v>
      </c>
      <c r="B65" s="89">
        <v>256</v>
      </c>
      <c r="C65" s="304">
        <v>2.9</v>
      </c>
      <c r="D65" s="89">
        <v>2821</v>
      </c>
      <c r="E65" s="304">
        <v>30.9</v>
      </c>
      <c r="F65" s="89">
        <v>58827</v>
      </c>
      <c r="G65" s="304">
        <v>6.8</v>
      </c>
      <c r="H65" s="89">
        <v>21833</v>
      </c>
      <c r="I65" s="91">
        <v>2.5299999999999998</v>
      </c>
    </row>
    <row r="66" spans="1:9" ht="12.75" customHeight="1">
      <c r="A66" s="676" t="s">
        <v>677</v>
      </c>
      <c r="B66" s="89">
        <v>257</v>
      </c>
      <c r="C66" s="304">
        <v>2.9</v>
      </c>
      <c r="D66" s="89">
        <v>2760</v>
      </c>
      <c r="E66" s="304">
        <v>30.4</v>
      </c>
      <c r="F66" s="89">
        <v>59969</v>
      </c>
      <c r="G66" s="304">
        <v>6.9</v>
      </c>
      <c r="H66" s="89">
        <v>22715</v>
      </c>
      <c r="I66" s="91">
        <v>2.63</v>
      </c>
    </row>
    <row r="67" spans="1:9" ht="12.75" customHeight="1">
      <c r="A67" s="676" t="s">
        <v>678</v>
      </c>
      <c r="B67" s="89">
        <v>276</v>
      </c>
      <c r="C67" s="304">
        <v>3.2</v>
      </c>
      <c r="D67" s="89">
        <v>2747</v>
      </c>
      <c r="E67" s="304">
        <v>31</v>
      </c>
      <c r="F67" s="89">
        <v>59864</v>
      </c>
      <c r="G67" s="304">
        <v>6.9</v>
      </c>
      <c r="H67" s="89">
        <v>24252</v>
      </c>
      <c r="I67" s="91">
        <v>2.8</v>
      </c>
    </row>
    <row r="68" spans="1:9" ht="12.75" customHeight="1">
      <c r="A68" s="676" t="s">
        <v>679</v>
      </c>
      <c r="B68" s="89">
        <v>256</v>
      </c>
      <c r="C68" s="304">
        <v>3.1</v>
      </c>
      <c r="D68" s="89">
        <v>2703</v>
      </c>
      <c r="E68" s="304">
        <v>31.2</v>
      </c>
      <c r="F68" s="89">
        <v>55440</v>
      </c>
      <c r="G68" s="304">
        <v>6.4</v>
      </c>
      <c r="H68" s="89">
        <v>24808</v>
      </c>
      <c r="I68" s="91">
        <v>2.87</v>
      </c>
    </row>
    <row r="69" spans="1:9" ht="12.75" customHeight="1">
      <c r="A69" s="676" t="s">
        <v>680</v>
      </c>
      <c r="B69" s="89">
        <v>219</v>
      </c>
      <c r="C69" s="304">
        <v>2.7</v>
      </c>
      <c r="D69" s="89">
        <v>2370</v>
      </c>
      <c r="E69" s="304">
        <v>28.4</v>
      </c>
      <c r="F69" s="89">
        <v>54207</v>
      </c>
      <c r="G69" s="304">
        <v>6.3</v>
      </c>
      <c r="H69" s="89">
        <v>23459</v>
      </c>
      <c r="I69" s="91">
        <v>2.71</v>
      </c>
    </row>
    <row r="70" spans="1:9" ht="12.75" customHeight="1">
      <c r="A70" s="676" t="s">
        <v>681</v>
      </c>
      <c r="B70" s="89">
        <v>249</v>
      </c>
      <c r="C70" s="304">
        <v>3.1</v>
      </c>
      <c r="D70" s="89">
        <v>2463</v>
      </c>
      <c r="E70" s="304">
        <v>30</v>
      </c>
      <c r="F70" s="89">
        <v>52831</v>
      </c>
      <c r="G70" s="304">
        <v>6.1</v>
      </c>
      <c r="H70" s="89">
        <v>21741</v>
      </c>
      <c r="I70" s="91">
        <v>2.5099999999999998</v>
      </c>
    </row>
    <row r="71" spans="1:9" ht="12.75" customHeight="1">
      <c r="A71" s="676" t="s">
        <v>682</v>
      </c>
      <c r="B71" s="89">
        <v>198</v>
      </c>
      <c r="C71" s="304">
        <v>2.6</v>
      </c>
      <c r="D71" s="89">
        <v>2214</v>
      </c>
      <c r="E71" s="304">
        <v>28.3</v>
      </c>
      <c r="F71" s="89">
        <v>51744</v>
      </c>
      <c r="G71" s="304">
        <v>6</v>
      </c>
      <c r="H71" s="89">
        <v>20973</v>
      </c>
      <c r="I71" s="91">
        <v>2.4300000000000002</v>
      </c>
    </row>
    <row r="72" spans="1:9" ht="12.75" customHeight="1">
      <c r="A72" s="676" t="s">
        <v>683</v>
      </c>
      <c r="B72" s="89">
        <v>204</v>
      </c>
      <c r="C72" s="304">
        <v>2.6</v>
      </c>
      <c r="D72" s="89">
        <v>2150</v>
      </c>
      <c r="E72" s="304">
        <v>26.9</v>
      </c>
      <c r="F72" s="89">
        <v>53142</v>
      </c>
      <c r="G72" s="304">
        <v>6.1</v>
      </c>
      <c r="H72" s="89">
        <v>20465</v>
      </c>
      <c r="I72" s="91">
        <v>2.37</v>
      </c>
    </row>
    <row r="73" spans="1:9" ht="12.75" customHeight="1">
      <c r="A73" s="676" t="s">
        <v>684</v>
      </c>
      <c r="B73" s="89">
        <v>204</v>
      </c>
      <c r="C73" s="304">
        <v>2.7</v>
      </c>
      <c r="D73" s="89">
        <v>2109</v>
      </c>
      <c r="E73" s="304">
        <v>26.7</v>
      </c>
      <c r="F73" s="89">
        <v>51994</v>
      </c>
      <c r="G73" s="304">
        <v>6</v>
      </c>
      <c r="H73" s="89">
        <v>20328</v>
      </c>
      <c r="I73" s="91">
        <v>2.35</v>
      </c>
    </row>
    <row r="74" spans="1:9" ht="12.75" customHeight="1">
      <c r="A74" s="676" t="s">
        <v>685</v>
      </c>
      <c r="B74" s="89">
        <v>213</v>
      </c>
      <c r="C74" s="304">
        <v>2.8</v>
      </c>
      <c r="D74" s="89">
        <v>1852</v>
      </c>
      <c r="E74" s="304">
        <v>23.4</v>
      </c>
      <c r="F74" s="89">
        <v>52998</v>
      </c>
      <c r="G74" s="304">
        <v>6.1</v>
      </c>
      <c r="H74" s="89">
        <v>20490</v>
      </c>
      <c r="I74" s="91">
        <v>2.37</v>
      </c>
    </row>
    <row r="75" spans="1:9" ht="12.75" customHeight="1">
      <c r="A75" s="676" t="s">
        <v>686</v>
      </c>
      <c r="B75" s="89">
        <v>176</v>
      </c>
      <c r="C75" s="304">
        <v>2.2999999999999998</v>
      </c>
      <c r="D75" s="89">
        <v>1893</v>
      </c>
      <c r="E75" s="304">
        <v>24.5</v>
      </c>
      <c r="F75" s="89">
        <v>51689</v>
      </c>
      <c r="G75" s="304">
        <v>6</v>
      </c>
      <c r="H75" s="89">
        <v>20737</v>
      </c>
      <c r="I75" s="91">
        <v>2.4</v>
      </c>
    </row>
    <row r="76" spans="1:9" ht="12.75" customHeight="1">
      <c r="A76" s="676" t="s">
        <v>687</v>
      </c>
      <c r="B76" s="89">
        <v>161</v>
      </c>
      <c r="C76" s="304">
        <v>2.1</v>
      </c>
      <c r="D76" s="89">
        <v>1907</v>
      </c>
      <c r="E76" s="304">
        <v>24.8</v>
      </c>
      <c r="F76" s="89">
        <v>51242</v>
      </c>
      <c r="G76" s="304">
        <v>5.9</v>
      </c>
      <c r="H76" s="89">
        <v>20752</v>
      </c>
      <c r="I76" s="91">
        <v>2.39</v>
      </c>
    </row>
    <row r="77" spans="1:9" ht="12.75" customHeight="1">
      <c r="A77" s="676" t="s">
        <v>688</v>
      </c>
      <c r="B77" s="684">
        <v>170</v>
      </c>
      <c r="C77" s="304">
        <v>2.2999999999999998</v>
      </c>
      <c r="D77" s="89">
        <v>1784</v>
      </c>
      <c r="E77" s="304">
        <v>23.6</v>
      </c>
      <c r="F77" s="89">
        <v>48581</v>
      </c>
      <c r="G77" s="304">
        <v>5.6</v>
      </c>
      <c r="H77" s="89">
        <v>19407</v>
      </c>
      <c r="I77" s="91">
        <v>2.23</v>
      </c>
    </row>
    <row r="78" spans="1:9" ht="12.75" customHeight="1">
      <c r="A78" s="676" t="s">
        <v>689</v>
      </c>
      <c r="B78" s="684">
        <v>154</v>
      </c>
      <c r="C78" s="304">
        <v>2.1</v>
      </c>
      <c r="D78" s="89">
        <v>1723</v>
      </c>
      <c r="E78" s="304">
        <v>23.1</v>
      </c>
      <c r="F78" s="89">
        <v>48114</v>
      </c>
      <c r="G78" s="304">
        <v>5.5</v>
      </c>
      <c r="H78" s="89">
        <v>18761</v>
      </c>
      <c r="I78" s="91">
        <v>2.16</v>
      </c>
    </row>
    <row r="79" spans="1:9" ht="12.75" customHeight="1">
      <c r="A79" s="676" t="s">
        <v>690</v>
      </c>
      <c r="B79" s="684">
        <v>136</v>
      </c>
      <c r="C79" s="304">
        <v>1.9</v>
      </c>
      <c r="D79" s="89">
        <v>1661</v>
      </c>
      <c r="E79" s="304">
        <v>22.5</v>
      </c>
      <c r="F79" s="89">
        <v>48596</v>
      </c>
      <c r="G79" s="304">
        <v>5.6</v>
      </c>
      <c r="H79" s="89">
        <v>18104</v>
      </c>
      <c r="I79" s="91">
        <v>2.08</v>
      </c>
    </row>
    <row r="80" spans="1:9" ht="12.75" customHeight="1">
      <c r="A80" s="676" t="s">
        <v>691</v>
      </c>
      <c r="B80" s="684">
        <v>138</v>
      </c>
      <c r="C80" s="304">
        <v>2</v>
      </c>
      <c r="D80" s="89">
        <v>1621</v>
      </c>
      <c r="E80" s="304">
        <v>22.6</v>
      </c>
      <c r="F80" s="89">
        <v>46934</v>
      </c>
      <c r="G80" s="304">
        <v>5.4</v>
      </c>
      <c r="H80" s="89">
        <v>17834</v>
      </c>
      <c r="I80" s="91">
        <v>2.06</v>
      </c>
    </row>
    <row r="81" spans="1:9" ht="12.75" customHeight="1">
      <c r="A81" s="676" t="s">
        <v>692</v>
      </c>
      <c r="B81" s="684">
        <v>125</v>
      </c>
      <c r="C81" s="304">
        <v>1.7706385630913932</v>
      </c>
      <c r="D81" s="89">
        <v>1519</v>
      </c>
      <c r="E81" s="304">
        <v>21.063579005754697</v>
      </c>
      <c r="F81" s="89">
        <v>46690</v>
      </c>
      <c r="G81" s="304">
        <v>5.4</v>
      </c>
      <c r="H81" s="89">
        <v>18101</v>
      </c>
      <c r="I81" s="91">
        <v>2.08</v>
      </c>
    </row>
    <row r="82" spans="1:9" ht="12.75" customHeight="1">
      <c r="A82" s="676" t="s">
        <v>693</v>
      </c>
      <c r="B82" s="684">
        <v>111</v>
      </c>
      <c r="C82" s="304">
        <v>1.6</v>
      </c>
      <c r="D82" s="89">
        <v>1480</v>
      </c>
      <c r="E82" s="304">
        <v>21.1</v>
      </c>
      <c r="F82" s="89">
        <v>46187</v>
      </c>
      <c r="G82" s="304">
        <v>5.3</v>
      </c>
      <c r="H82" s="89">
        <v>17279</v>
      </c>
      <c r="I82" s="91">
        <v>1.99</v>
      </c>
    </row>
    <row r="83" spans="1:9" ht="12.75" customHeight="1">
      <c r="A83" s="676" t="s">
        <v>694</v>
      </c>
      <c r="B83" s="684">
        <v>127</v>
      </c>
      <c r="C83" s="304">
        <v>1.9</v>
      </c>
      <c r="D83" s="89">
        <v>1415</v>
      </c>
      <c r="E83" s="304">
        <v>20.8</v>
      </c>
      <c r="F83" s="89">
        <v>45469</v>
      </c>
      <c r="G83" s="304">
        <v>5.3</v>
      </c>
      <c r="H83" s="89">
        <v>16931</v>
      </c>
      <c r="I83" s="91">
        <v>1.96</v>
      </c>
    </row>
    <row r="84" spans="1:9" ht="12.75" customHeight="1">
      <c r="A84" s="676" t="s">
        <v>695</v>
      </c>
      <c r="B84" s="684">
        <v>131</v>
      </c>
      <c r="C84" s="304">
        <v>2</v>
      </c>
      <c r="D84" s="89">
        <v>1410</v>
      </c>
      <c r="E84" s="304">
        <v>21.1</v>
      </c>
      <c r="F84" s="89">
        <v>44365</v>
      </c>
      <c r="G84" s="304">
        <v>5.0999999999999996</v>
      </c>
      <c r="H84" s="89">
        <v>16243</v>
      </c>
      <c r="I84" s="91">
        <v>1.88</v>
      </c>
    </row>
    <row r="85" spans="1:9" ht="12.75" customHeight="1">
      <c r="A85" s="676" t="s">
        <v>175</v>
      </c>
      <c r="B85" s="684">
        <v>108</v>
      </c>
      <c r="C85" s="304">
        <v>1.7</v>
      </c>
      <c r="D85" s="89">
        <v>1339</v>
      </c>
      <c r="E85" s="304">
        <v>21</v>
      </c>
      <c r="F85" s="89">
        <v>46395</v>
      </c>
      <c r="G85" s="304">
        <v>5.4</v>
      </c>
      <c r="H85" s="89">
        <v>16282</v>
      </c>
      <c r="I85" s="91">
        <v>1.89</v>
      </c>
    </row>
    <row r="86" spans="1:9" ht="12.75" customHeight="1">
      <c r="A86" s="676" t="s">
        <v>174</v>
      </c>
      <c r="B86" s="684">
        <v>112</v>
      </c>
      <c r="C86" s="304">
        <v>1.8</v>
      </c>
      <c r="D86" s="89">
        <v>1247</v>
      </c>
      <c r="E86" s="304">
        <v>19.8</v>
      </c>
      <c r="F86" s="89">
        <v>40989</v>
      </c>
      <c r="G86" s="304">
        <v>4.8</v>
      </c>
      <c r="H86" s="89">
        <v>14832</v>
      </c>
      <c r="I86" s="91">
        <v>1.73</v>
      </c>
    </row>
    <row r="87" spans="1:9" ht="12.75" customHeight="1">
      <c r="A87" s="471" t="s">
        <v>617</v>
      </c>
      <c r="B87" s="684">
        <v>92</v>
      </c>
      <c r="C87" s="304">
        <v>1.5</v>
      </c>
      <c r="D87" s="89">
        <v>1178</v>
      </c>
      <c r="E87" s="304">
        <v>19.3</v>
      </c>
      <c r="F87" s="89">
        <v>39005</v>
      </c>
      <c r="G87" s="304">
        <v>4.5999999999999996</v>
      </c>
      <c r="H87" s="89">
        <v>14594</v>
      </c>
      <c r="I87" s="91">
        <v>1.7</v>
      </c>
    </row>
    <row r="88" spans="1:9" ht="12.75" customHeight="1">
      <c r="A88" s="471" t="s">
        <v>618</v>
      </c>
      <c r="B88" s="684">
        <v>100</v>
      </c>
      <c r="C88" s="304">
        <v>1.7</v>
      </c>
      <c r="D88" s="89">
        <v>1103</v>
      </c>
      <c r="E88" s="304">
        <v>18.899999999999999</v>
      </c>
      <c r="F88" s="89">
        <v>40362</v>
      </c>
      <c r="G88" s="304">
        <v>4.7</v>
      </c>
      <c r="H88" s="89">
        <v>14462</v>
      </c>
      <c r="I88" s="91">
        <v>1.7</v>
      </c>
    </row>
    <row r="89" spans="1:9" ht="12.75" customHeight="1">
      <c r="A89" s="678" t="s">
        <v>633</v>
      </c>
      <c r="B89" s="684">
        <v>119</v>
      </c>
      <c r="C89" s="304">
        <v>2.2000000000000002</v>
      </c>
      <c r="D89" s="89">
        <v>1101</v>
      </c>
      <c r="E89" s="304">
        <v>19.5</v>
      </c>
      <c r="F89" s="89">
        <v>38513</v>
      </c>
      <c r="G89" s="304">
        <v>4.5</v>
      </c>
      <c r="H89" s="89">
        <v>14556</v>
      </c>
      <c r="I89" s="91">
        <v>1.71</v>
      </c>
    </row>
    <row r="90" spans="1:9" ht="12.75" customHeight="1">
      <c r="A90" s="824" t="s">
        <v>634</v>
      </c>
      <c r="B90" s="252">
        <v>90</v>
      </c>
      <c r="C90" s="253">
        <v>1.7</v>
      </c>
      <c r="D90" s="127">
        <v>1092</v>
      </c>
      <c r="E90" s="253">
        <v>20.100000000000001</v>
      </c>
      <c r="F90" s="127">
        <v>39387</v>
      </c>
      <c r="G90" s="250">
        <v>4.7</v>
      </c>
      <c r="H90" s="127">
        <v>15141</v>
      </c>
      <c r="I90" s="254">
        <v>1.79</v>
      </c>
    </row>
    <row r="91" spans="1:9" ht="6" customHeight="1">
      <c r="A91" s="685"/>
      <c r="B91" s="686"/>
      <c r="C91" s="687"/>
      <c r="D91" s="688"/>
      <c r="E91" s="687"/>
      <c r="F91" s="689"/>
      <c r="G91" s="687"/>
      <c r="H91" s="689"/>
      <c r="I91" s="690"/>
    </row>
    <row r="92" spans="1:9" ht="15" customHeight="1">
      <c r="A92" s="691" t="s">
        <v>173</v>
      </c>
      <c r="B92" s="198"/>
      <c r="C92" s="198"/>
      <c r="D92" s="692"/>
      <c r="E92" s="198"/>
      <c r="F92" s="198"/>
      <c r="G92" s="198"/>
      <c r="H92" s="198"/>
      <c r="I92" s="198"/>
    </row>
    <row r="93" spans="1:9" ht="12" customHeight="1">
      <c r="A93" s="693" t="s">
        <v>172</v>
      </c>
      <c r="B93" s="198"/>
      <c r="C93" s="198"/>
      <c r="D93" s="198"/>
      <c r="E93" s="198"/>
      <c r="F93" s="198"/>
      <c r="G93" s="198"/>
      <c r="H93" s="198"/>
      <c r="I93" s="198"/>
    </row>
  </sheetData>
  <mergeCells count="26">
    <mergeCell ref="A49:A51"/>
    <mergeCell ref="B49:C49"/>
    <mergeCell ref="D49:E49"/>
    <mergeCell ref="F49:G49"/>
    <mergeCell ref="H49:I49"/>
    <mergeCell ref="B50:B51"/>
    <mergeCell ref="H50:H51"/>
    <mergeCell ref="I50:I51"/>
    <mergeCell ref="C50:C51"/>
    <mergeCell ref="D50:D51"/>
    <mergeCell ref="E50:E51"/>
    <mergeCell ref="F50:F51"/>
    <mergeCell ref="G50:G51"/>
    <mergeCell ref="D2:G2"/>
    <mergeCell ref="A6:A8"/>
    <mergeCell ref="B6:C6"/>
    <mergeCell ref="D6:F6"/>
    <mergeCell ref="G6:I6"/>
    <mergeCell ref="B7:B8"/>
    <mergeCell ref="C7:C8"/>
    <mergeCell ref="D7:D8"/>
    <mergeCell ref="E7:E8"/>
    <mergeCell ref="F7:F8"/>
    <mergeCell ref="G7:G8"/>
    <mergeCell ref="H7:H8"/>
    <mergeCell ref="I7:I8"/>
  </mergeCells>
  <phoneticPr fontId="1"/>
  <hyperlinks>
    <hyperlink ref="A93" r:id="rId1" xr:uid="{7A4E8B1F-ED56-4FAE-ADC0-106BF5C06992}"/>
    <hyperlink ref="A92" r:id="rId2" xr:uid="{E78B18E5-CCB1-475F-8D6B-D5D3A16AD3EC}"/>
  </hyperlinks>
  <printOptions gridLinesSet="0"/>
  <pageMargins left="0.59055118110236227" right="0.59055118110236227" top="0.59055118110236227" bottom="0.19685039370078741" header="0.39370078740157483" footer="0"/>
  <pageSetup paperSize="9" scale="69" orientation="portrait" r:id="rId3"/>
  <headerFooter scaleWithDoc="0">
    <oddHeader>&amp;R&amp;"ＭＳ ゴシック,標準"&amp;8第 ３ 章  人    口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'3-1'!Print_Area</vt:lpstr>
      <vt:lpstr>'3-10'!Print_Area</vt:lpstr>
      <vt:lpstr>'3-11'!Print_Area</vt:lpstr>
      <vt:lpstr>'3-12'!Print_Area</vt:lpstr>
      <vt:lpstr>'3-13'!Print_Area</vt:lpstr>
      <vt:lpstr>'3-14'!Print_Area</vt:lpstr>
      <vt:lpstr>'3-15'!Print_Area</vt:lpstr>
      <vt:lpstr>'3-16'!Print_Area</vt:lpstr>
      <vt:lpstr>'3-17'!Print_Area</vt:lpstr>
      <vt:lpstr>'3-18'!Print_Area</vt:lpstr>
      <vt:lpstr>'3-19'!Print_Area</vt:lpstr>
      <vt:lpstr>'3-2'!Print_Area</vt:lpstr>
      <vt:lpstr>'3-20'!Print_Area</vt:lpstr>
      <vt:lpstr>'3-21'!Print_Area</vt:lpstr>
      <vt:lpstr>'3-22'!Print_Area</vt:lpstr>
      <vt:lpstr>'3-23'!Print_Area</vt:lpstr>
      <vt:lpstr>'3-24'!Print_Area</vt:lpstr>
      <vt:lpstr>'3-3'!Print_Area</vt:lpstr>
      <vt:lpstr>'3-4'!Print_Area</vt:lpstr>
      <vt:lpstr>'3-5'!Print_Area</vt:lpstr>
      <vt:lpstr>'3-6'!Print_Area</vt:lpstr>
      <vt:lpstr>'3-7'!Print_Area</vt:lpstr>
      <vt:lpstr>'3-8'!Print_Area</vt:lpstr>
      <vt:lpstr>'3-9'!Print_Area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2026-03-26T02:37:19Z</dcterms:created>
  <dcterms:modified xsi:type="dcterms:W3CDTF">2026-03-27T05:50:42Z</dcterms:modified>
</cp:coreProperties>
</file>