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EFA1C9CF-B230-4A4A-8CFC-69AEF78184D7}"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W34" i="10"/>
  <c r="BW35" i="10" s="1"/>
  <c r="BW36" i="10" s="1"/>
  <c r="BW37" i="10" s="1"/>
  <c r="BW38" i="10" s="1"/>
  <c r="BW39" i="10" s="1"/>
  <c r="BW40" i="10" s="1"/>
  <c r="BE34" i="10"/>
  <c r="C34" i="10"/>
  <c r="CO34" i="10" l="1"/>
  <c r="U34" i="10"/>
  <c r="U35" i="10" s="1"/>
  <c r="U36"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<sst xmlns="http://schemas.openxmlformats.org/spreadsheetml/2006/main" count="1100" uniqueCount="561">
  <si>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</si>
  <si>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</si>
  <si>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</si>
  <si>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</si>
  <si>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</si>
  <si>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</si>
  <si>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</si>
  <si>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</si>
  <si>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</si>
  <si>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</si>
  <si>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</si>
  <si>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</si>
  <si>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</si>
  <si>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</si>
  <si>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</si>
  <si>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</si>
  <si>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</si>
  <si>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</si>
  <si>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</si>
  <si>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</si>
  <si>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</si>
  <si>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</si>
  <si>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</si>
  <si>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</si>
  <si>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</si>
  <si>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</si>
  <si>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</si>
  <si>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</si>
  <si>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</si>
  <si>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</si>
  <si>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</si>
  <si>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</si>
  <si>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</si>
  <si>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</si>
  <si>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</si>
  <si>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</si>
  <si>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</si>
  <si>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</si>
  <si>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</si>
  <si>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</si>
  <si>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</si>
  <si>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</si>
  <si>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</si>
  <si>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</si>
  <si>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</si>
  <si>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</si>
  <si>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</si>
  <si>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</si>
  <si>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</si>
  <si>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</si>
  <si>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</si>
  <si>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</si>
  <si>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</si>
  <si>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</si>
  <si>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</si>
  <si>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</si>
  <si>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</si>
  <si>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</si>
  <si>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</si>
  <si>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</si>
  <si>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</si>
  <si>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</si>
  <si>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</si>
  <si>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</si>
  <si>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</si>
  <si>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</si>
  <si>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</si>
  <si>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</si>
  <si>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</si>
  <si>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</si>
  <si>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</si>
  <si>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</si>
  <si>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</si>
  <si>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</si>
  <si>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</si>
  <si>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</si>
  <si>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</si>
  <si>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</si>
  <si>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</si>
  <si>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</si>
  <si>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</si>
  <si>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</si>
  <si>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</si>
  <si>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</si>
  <si>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</si>
  <si>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</si>
  <si>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</si>
  <si>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</si>
  <si>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</si>
  <si>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</si>
  <si>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</si>
  <si>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</si>
  <si>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</si>
  <si>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</si>
  <si>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河南町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</si>
  <si>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</si>
  <si>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</si>
  <si>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</si>
  <si>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</si>
  <si>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</si>
  <si>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</si>
  <si>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</si>
  <si>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</si>
  <si>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</si>
  <si>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</si>
  <si>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</si>
  <si>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</si>
  <si>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</si>
  <si>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</si>
  <si>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</si>
  <si>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</si>
  <si>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</si>
  <si>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</si>
  <si>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</si>
  <si>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</si>
  <si>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</si>
  <si>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</si>
  <si>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</si>
  <si>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</si>
  <si>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</si>
  <si>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</si>
  <si>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</si>
  <si>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</si>
  <si>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</si>
  <si>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</si>
  <si>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</si>
  <si>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</si>
  <si>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</si>
  <si>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</si>
  <si>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</si>
  <si>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</si>
  <si>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</si>
  <si>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</si>
  <si>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</si>
  <si>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</si>
  <si>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</si>
  <si>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</si>
  <si>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</si>
  <si>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</si>
  <si>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</si>
  <si>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</si>
  <si>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</si>
  <si>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</si>
  <si>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</si>
  <si>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</si>
  <si>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</si>
  <si>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</si>
  <si>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</si>
  <si>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</si>
  <si>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</si>
  <si>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</si>
  <si>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</si>
  <si>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</si>
  <si>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</si>
  <si>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</si>
  <si>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</si>
  <si>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</si>
  <si>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</si>
  <si>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</si>
  <si>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</si>
  <si>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</si>
  <si>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</si>
  <si>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</si>
  <si>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</si>
  <si>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</si>
  <si>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</si>
  <si>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</si>
  <si>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</si>
  <si>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</si>
  <si>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</si>
  <si>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</si>
  <si>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</si>
  <si>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</si>
  <si>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</si>
  <si>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</si>
  <si>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</si>
  <si>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</si>
  <si>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</si>
  <si>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</si>
  <si>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</si>
  <si>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</si>
  <si>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</si>
  <si>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</si>
  <si>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</si>
  <si>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</si>
  <si>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</si>
  <si>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</si>
  <si>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</si>
  <si>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</si>
  <si>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</si>
  <si>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</si>
  <si>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</si>
  <si>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</si>
  <si>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</si>
  <si>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</si>
  <si>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</si>
  <si>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</si>
  <si>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</si>
  <si>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</si>
  <si>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</si>
  <si>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</si>
  <si>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</si>
  <si>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</si>
  <si>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</si>
  <si>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大阪府河南町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</si>
  <si>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</si>
  <si>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</si>
  <si>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</si>
  <si>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</si>
  <si>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</si>
  <si>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</si>
  <si>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</si>
  <si>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</si>
  <si>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</si>
  <si>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</si>
  <si>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</si>
  <si>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</si>
  <si>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</si>
  <si>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</si>
  <si>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</si>
  <si>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</si>
  <si>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</si>
  <si>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</si>
  <si>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</si>
  <si>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</si>
  <si>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</si>
  <si>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</si>
  <si>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</si>
  <si>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</si>
  <si>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</si>
  <si>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</si>
  <si>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</si>
  <si>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</si>
  <si>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</si>
  <si>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</si>
  <si>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</si>
  <si>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</si>
  <si>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</si>
  <si>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</si>
  <si>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</si>
  <si>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</si>
  <si>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</si>
  <si>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</si>
  <si>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</si>
  <si>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</si>
  <si>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</si>
  <si>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</si>
  <si>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</si>
  <si>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</si>
  <si>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</si>
  <si>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</si>
  <si>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</si>
  <si>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</si>
  <si>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</si>
  <si>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</si>
  <si>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</si>
  <si>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</si>
  <si>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</si>
  <si>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</si>
  <si>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</si>
  <si>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</si>
  <si>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</si>
  <si>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</si>
  <si>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</si>
  <si>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</si>
  <si>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</si>
  <si>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</si>
  <si>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</si>
  <si>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</si>
  <si>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</si>
  <si>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</si>
  <si>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</si>
  <si>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</si>
  <si>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</si>
  <si>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</si>
  <si>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</si>
  <si>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</si>
  <si>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</si>
  <si>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</si>
  <si>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</si>
  <si>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</si>
  <si>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</si>
  <si>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</si>
  <si>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</si>
  <si>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</si>
  <si>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</si>
  <si>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</si>
  <si>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</si>
  <si>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</si>
  <si>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</si>
  <si>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</si>
  <si>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</si>
  <si>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</si>
  <si>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</si>
  <si>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</si>
  <si>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</si>
  <si>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</si>
  <si>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</si>
  <si>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</si>
  <si>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</si>
  <si>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</si>
  <si>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</si>
  <si>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</si>
  <si>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</si>
  <si>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</si>
  <si>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</si>
  <si>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</si>
  <si>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</si>
  <si>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</si>
  <si>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</si>
  <si>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</si>
  <si>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</si>
  <si>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</si>
  <si>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</si>
  <si>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</si>
  <si>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</si>
  <si>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</si>
  <si>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</si>
  <si>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</si>
  <si>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</si>
  <si>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</si>
  <si>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</si>
  <si>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</si>
  <si>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</si>
  <si>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</si>
  <si>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</si>
  <si>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</si>
  <si>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</si>
  <si>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</si>
  <si>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</si>
  <si>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</si>
  <si>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</si>
  <si>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</si>
  <si>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</si>
  <si>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</si>
  <si>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</si>
  <si>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</si>
  <si>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</si>
  <si>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</si>
  <si>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</si>
  <si>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</si>
  <si>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</si>
  <si>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</si>
  <si>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</si>
  <si>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</si>
  <si>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</si>
  <si>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</si>
  <si>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</si>
  <si>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</si>
  <si>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</si>
  <si>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</si>
  <si>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</si>
  <si>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</si>
  <si>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</si>
  <si>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</si>
  <si>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大阪府河南町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</si>
  <si>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</si>
  <si>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</si>
  <si>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</si>
  <si>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</si>
  <si>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</si>
  <si>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</si>
  <si>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</si>
  <si>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</si>
  <si>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</si>
  <si>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</si>
  <si>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</si>
  <si>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</si>
  <si>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</si>
  <si>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</si>
  <si>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</si>
  <si>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</si>
  <si>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</si>
  <si>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</si>
  <si>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</si>
  <si>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</si>
  <si>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</si>
  <si>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</si>
  <si>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</si>
  <si>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</si>
  <si>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</si>
  <si>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</si>
  <si>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</si>
  <si>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</si>
  <si>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</si>
  <si>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</si>
  <si>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</si>
  <si>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</si>
  <si>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</si>
  <si>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</si>
  <si>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</si>
  <si>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</si>
  <si>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</si>
  <si>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</si>
  <si>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</si>
  <si>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</si>
  <si>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</si>
  <si>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</si>
  <si>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</si>
  <si>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</si>
  <si>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</si>
  <si>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</si>
  <si>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</si>
  <si>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</si>
  <si>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</si>
  <si>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</si>
  <si>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</si>
  <si>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</si>
  <si>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</si>
  <si>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</si>
  <si>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</si>
  <si>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</si>
  <si>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</si>
  <si>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</si>
  <si>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</si>
  <si>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</si>
  <si>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</si>
  <si>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</si>
  <si>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</si>
  <si>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</si>
  <si>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</si>
  <si>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</si>
  <si>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</si>
  <si>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</si>
  <si>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</si>
  <si>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</si>
  <si>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</si>
  <si>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</si>
  <si>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</si>
  <si>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</si>
  <si>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</si>
  <si>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</si>
  <si>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</si>
  <si>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</si>
  <si>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</si>
  <si>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</si>
  <si>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</si>
  <si>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</si>
  <si>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</si>
  <si>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</si>
  <si>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</si>
  <si>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</si>
  <si>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</si>
  <si>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</si>
  <si>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</si>
  <si>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</si>
  <si>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</si>
  <si>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</si>
  <si>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</si>
  <si>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</si>
  <si>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</si>
  <si>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</si>
  <si>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</si>
  <si>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</si>
  <si>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</si>
  <si>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</si>
  <si>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</si>
  <si>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</si>
  <si>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</si>
  <si>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</si>
  <si>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</si>
  <si>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</si>
  <si>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</si>
  <si>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</si>
  <si>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</si>
  <si>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</si>
  <si>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</si>
  <si>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</si>
  <si>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</si>
  <si>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</si>
  <si>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</si>
  <si>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</si>
  <si>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</si>
  <si>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</si>
  <si>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</si>
  <si>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</si>
  <si>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</si>
  <si>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</si>
  <si>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</si>
  <si>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</si>
  <si>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</si>
  <si>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</si>
  <si>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</si>
  <si>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</si>
  <si>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</si>
  <si>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</si>
  <si>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</si>
  <si>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</si>
  <si>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</si>
  <si>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</si>
  <si>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</si>
  <si>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</si>
  <si>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</si>
  <si>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</si>
  <si>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</si>
  <si>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</si>
  <si>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</si>
  <si>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</si>
  <si>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</si>
  <si>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</si>
  <si>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</si>
  <si>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</si>
  <si>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</si>
  <si>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</si>
  <si>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</si>
  <si>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</si>
  <si>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</si>
  <si>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</si>
  <si>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</si>
  <si>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</si>
  <si>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</si>
  <si>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</si>
  <si>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</si>
  <si>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</si>
  <si>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</si>
  <si>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</si>
  <si>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</si>
  <si>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</si>
  <si>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</si>
  <si>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</si>
  <si>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</si>
  <si>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</si>
  <si>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</si>
  <si>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</si>
  <si>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</si>
  <si>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</si>
  <si>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</si>
  <si>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</si>
  <si>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</si>
  <si>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</si>
  <si>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0.10</t>
  </si>
  <si>
    <t>▲ 3.92</t>
  </si>
  <si>
    <t>▲ 1.79</t>
  </si>
  <si>
    <t>一般会計</t>
  </si>
  <si>
    <t>介護保険特別会計</t>
  </si>
  <si>
    <t>国民健康保険特別会計</t>
  </si>
  <si>
    <t>下水道事業会計</t>
  </si>
  <si>
    <t>後期高齢者医療特別会計</t>
  </si>
  <si>
    <t>土地取得特別会計</t>
  </si>
  <si>
    <t>その他会計（赤字）</t>
  </si>
  <si>
    <t>その他会計（黒字）</t>
  </si>
  <si>
    <t>R02</t>
    <phoneticPr fontId="5"/>
  </si>
  <si>
    <t>R03</t>
    <phoneticPr fontId="5"/>
  </si>
  <si>
    <t>R04</t>
    <phoneticPr fontId="5"/>
  </si>
  <si>
    <t>R05</t>
    <phoneticPr fontId="5"/>
  </si>
  <si>
    <t>R06</t>
    <phoneticPr fontId="5"/>
  </si>
  <si>
    <t>-</t>
    <phoneticPr fontId="2"/>
  </si>
  <si>
    <t>河南町土地開発公社</t>
    <rPh sb="0" eb="3">
      <t>カナンチョウ</t>
    </rPh>
    <rPh sb="3" eb="7">
      <t>トチカイハツ</t>
    </rPh>
    <rPh sb="7" eb="9">
      <t>コウシャ</t>
    </rPh>
    <phoneticPr fontId="2"/>
  </si>
  <si>
    <t>南河内環境事業組合</t>
    <rPh sb="0" eb="1">
      <t>ミナミ</t>
    </rPh>
    <rPh sb="1" eb="3">
      <t>カワチ</t>
    </rPh>
    <rPh sb="3" eb="5">
      <t>カンキョウ</t>
    </rPh>
    <rPh sb="5" eb="7">
      <t>ジギョウ</t>
    </rPh>
    <rPh sb="7" eb="9">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</si>
  <si>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</si>
  <si>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</si>
  <si>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20">
      <t>ヨウスイ</t>
    </rPh>
    <rPh sb="20" eb="22">
      <t>キョウキュウ</t>
    </rPh>
    <rPh sb="22" eb="24">
      <t>ジギョウ</t>
    </rPh>
    <phoneticPr fontId="2"/>
  </si>
  <si>
    <t>大阪広域水道企業団水道事業会計（市町村域水道事業）河南水道事業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7">
      <t>カナン</t>
    </rPh>
    <rPh sb="27" eb="29">
      <t>スイドウ</t>
    </rPh>
    <rPh sb="29" eb="31">
      <t>ジギョウ</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</si>
  <si>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</si>
  <si>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大阪南消防組合</t>
    <rPh sb="0" eb="2">
      <t>オオサカ</t>
    </rPh>
    <rPh sb="2" eb="3">
      <t>ミナミ</t>
    </rPh>
    <rPh sb="3" eb="5">
      <t>ショウボウ</t>
    </rPh>
    <rPh sb="5" eb="7">
      <t>クミアイ</t>
    </rPh>
    <phoneticPr fontId="2"/>
  </si>
  <si>
    <t>〇</t>
    <phoneticPr fontId="2"/>
  </si>
  <si>
    <t>教育・子育て基金</t>
    <rPh sb="0" eb="2">
      <t>キョウイク</t>
    </rPh>
    <rPh sb="3" eb="5">
      <t>コソダ</t>
    </rPh>
    <rPh sb="6" eb="8">
      <t>キキン</t>
    </rPh>
    <phoneticPr fontId="5"/>
  </si>
  <si>
    <t>公共公益施設整備基金</t>
    <rPh sb="0" eb="6">
      <t>コウキョウコウエキシセツ</t>
    </rPh>
    <rPh sb="6" eb="10">
      <t>セイビキキン</t>
    </rPh>
    <phoneticPr fontId="2"/>
  </si>
  <si>
    <t>健康づくり基金</t>
    <rPh sb="0" eb="2">
      <t>ケンコウ</t>
    </rPh>
    <rPh sb="5" eb="7">
      <t>キキン</t>
    </rPh>
    <phoneticPr fontId="5"/>
  </si>
  <si>
    <t>退職手当基金</t>
    <rPh sb="0" eb="4">
      <t>タイショクテアテ</t>
    </rPh>
    <rPh sb="4" eb="6">
      <t>キキン</t>
    </rPh>
    <phoneticPr fontId="5"/>
  </si>
  <si>
    <t>自然と歴史のふるさとづくり基金</t>
    <rPh sb="0" eb="2">
      <t>シゼン</t>
    </rPh>
    <rPh sb="3" eb="5">
      <t>レキシ</t>
    </rPh>
    <rPh sb="13" eb="15">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</si>
</sst>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DDF2-46F3-AA0D-6701D8C1C5B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26388</c:v>
                </c:pt>
                <c:pt idx="1">
                  <c:v>32505</c:v>
                </c:pt>
                <c:pt idx="2">
                  <c:v>13813</c:v>
                </c:pt>
                <c:pt idx="3">
                  <c:v>25114</c:v>
                </c:pt>
                <c:pt idx="4">
                  <c:v>15031</c:v>
                </c:pt>
              </c:numCache>
            </c:numRef>
          </c:val>
          <c:smooth val="0"/>
          <c:extLst>
            <c:ext xmlns:c16="http://schemas.microsoft.com/office/drawing/2014/chart" uri="{C3380CC4-5D6E-409C-BE32-E72D297353CC}">
              <c16:uniqueId val="{00000001-DDF2-46F3-AA0D-6701D8C1C5B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2.94</c:v>
                </c:pt>
                <c:pt idx="1">
                  <c:v>4.0199999999999996</c:v>
                </c:pt>
                <c:pt idx="2">
                  <c:v>6.4</c:v>
                </c:pt>
                <c:pt idx="3">
                  <c:v>2.38</c:v>
                </c:pt>
                <c:pt idx="4">
                  <c:v>2.13</c:v>
                </c:pt>
              </c:numCache>
            </c:numRef>
          </c:val>
          <c:extLst>
            <c:ext xmlns:c16="http://schemas.microsoft.com/office/drawing/2014/chart" uri="{C3380CC4-5D6E-409C-BE32-E72D297353CC}">
              <c16:uniqueId val="{00000000-FFEF-43DE-9F23-2B1AE37B1A7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27.66</c:v>
                </c:pt>
                <c:pt idx="1">
                  <c:v>27.38</c:v>
                </c:pt>
                <c:pt idx="2">
                  <c:v>30.08</c:v>
                </c:pt>
                <c:pt idx="3">
                  <c:v>32.92</c:v>
                </c:pt>
                <c:pt idx="4">
                  <c:v>32.19</c:v>
                </c:pt>
              </c:numCache>
            </c:numRef>
          </c:val>
          <c:extLst>
            <c:ext xmlns:c16="http://schemas.microsoft.com/office/drawing/2014/chart" uri="{C3380CC4-5D6E-409C-BE32-E72D297353CC}">
              <c16:uniqueId val="{00000001-FFEF-43DE-9F23-2B1AE37B1A7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c:v>
                </c:pt>
                <c:pt idx="1">
                  <c:v>1.28</c:v>
                </c:pt>
                <c:pt idx="2">
                  <c:v>2.2999999999999998</c:v>
                </c:pt>
                <c:pt idx="3">
                  <c:v>-3.92</c:v>
                </c:pt>
                <c:pt idx="4">
                  <c:v>-1.79</c:v>
                </c:pt>
              </c:numCache>
            </c:numRef>
          </c:val>
          <c:smooth val="0"/>
          <c:extLst>
            <c:ext xmlns:c16="http://schemas.microsoft.com/office/drawing/2014/chart" uri="{C3380CC4-5D6E-409C-BE32-E72D297353CC}">
              <c16:uniqueId val="{00000002-FFEF-43DE-9F23-2B1AE37B1A7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21.99</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7B4-412F-AFB3-517BA386796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7B4-412F-AFB3-517BA386796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7B4-412F-AFB3-517BA386796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7B4-412F-AFB3-517BA3867964}"/>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A7B4-412F-AFB3-517BA386796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0.08</c:v>
                </c:pt>
                <c:pt idx="2">
                  <c:v>#N/A</c:v>
                </c:pt>
                <c:pt idx="3">
                  <c:v>0.22</c:v>
                </c:pt>
                <c:pt idx="4">
                  <c:v>#N/A</c:v>
                </c:pt>
                <c:pt idx="5">
                  <c:v>0.11</c:v>
                </c:pt>
                <c:pt idx="6">
                  <c:v>#N/A</c:v>
                </c:pt>
                <c:pt idx="7">
                  <c:v>0.3</c:v>
                </c:pt>
                <c:pt idx="8">
                  <c:v>#N/A</c:v>
                </c:pt>
                <c:pt idx="9">
                  <c:v>0.09</c:v>
                </c:pt>
              </c:numCache>
            </c:numRef>
          </c:val>
          <c:extLst>
            <c:ext xmlns:c16="http://schemas.microsoft.com/office/drawing/2014/chart" uri="{C3380CC4-5D6E-409C-BE32-E72D297353CC}">
              <c16:uniqueId val="{00000005-A7B4-412F-AFB3-517BA3867964}"/>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c:v>
                </c:pt>
                <c:pt idx="2">
                  <c:v>#N/A</c:v>
                </c:pt>
                <c:pt idx="3">
                  <c:v>0.2</c:v>
                </c:pt>
                <c:pt idx="4">
                  <c:v>#N/A</c:v>
                </c:pt>
                <c:pt idx="5">
                  <c:v>0.21</c:v>
                </c:pt>
                <c:pt idx="6">
                  <c:v>#N/A</c:v>
                </c:pt>
                <c:pt idx="7">
                  <c:v>0.23</c:v>
                </c:pt>
                <c:pt idx="8">
                  <c:v>#N/A</c:v>
                </c:pt>
                <c:pt idx="9">
                  <c:v>0.24</c:v>
                </c:pt>
              </c:numCache>
            </c:numRef>
          </c:val>
          <c:extLst>
            <c:ext xmlns:c16="http://schemas.microsoft.com/office/drawing/2014/chart" uri="{C3380CC4-5D6E-409C-BE32-E72D297353CC}">
              <c16:uniqueId val="{00000006-A7B4-412F-AFB3-517BA3867964}"/>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1.49</c:v>
                </c:pt>
                <c:pt idx="2">
                  <c:v>#N/A</c:v>
                </c:pt>
                <c:pt idx="3">
                  <c:v>0.61</c:v>
                </c:pt>
                <c:pt idx="4">
                  <c:v>#N/A</c:v>
                </c:pt>
                <c:pt idx="5">
                  <c:v>0.01</c:v>
                </c:pt>
                <c:pt idx="6">
                  <c:v>#N/A</c:v>
                </c:pt>
                <c:pt idx="7">
                  <c:v>0.17</c:v>
                </c:pt>
                <c:pt idx="8">
                  <c:v>#N/A</c:v>
                </c:pt>
                <c:pt idx="9">
                  <c:v>0.53</c:v>
                </c:pt>
              </c:numCache>
            </c:numRef>
          </c:val>
          <c:extLst>
            <c:ext xmlns:c16="http://schemas.microsoft.com/office/drawing/2014/chart" uri="{C3380CC4-5D6E-409C-BE32-E72D297353CC}">
              <c16:uniqueId val="{00000007-A7B4-412F-AFB3-517BA3867964}"/>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2.09</c:v>
                </c:pt>
                <c:pt idx="2">
                  <c:v>#N/A</c:v>
                </c:pt>
                <c:pt idx="3">
                  <c:v>2.34</c:v>
                </c:pt>
                <c:pt idx="4">
                  <c:v>#N/A</c:v>
                </c:pt>
                <c:pt idx="5">
                  <c:v>2.82</c:v>
                </c:pt>
                <c:pt idx="6">
                  <c:v>#N/A</c:v>
                </c:pt>
                <c:pt idx="7">
                  <c:v>2.77</c:v>
                </c:pt>
                <c:pt idx="8">
                  <c:v>#N/A</c:v>
                </c:pt>
                <c:pt idx="9">
                  <c:v>2.04</c:v>
                </c:pt>
              </c:numCache>
            </c:numRef>
          </c:val>
          <c:extLst>
            <c:ext xmlns:c16="http://schemas.microsoft.com/office/drawing/2014/chart" uri="{C3380CC4-5D6E-409C-BE32-E72D297353CC}">
              <c16:uniqueId val="{00000008-A7B4-412F-AFB3-517BA386796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2.93</c:v>
                </c:pt>
                <c:pt idx="2">
                  <c:v>#N/A</c:v>
                </c:pt>
                <c:pt idx="3">
                  <c:v>4.0199999999999996</c:v>
                </c:pt>
                <c:pt idx="4">
                  <c:v>#N/A</c:v>
                </c:pt>
                <c:pt idx="5">
                  <c:v>6.39</c:v>
                </c:pt>
                <c:pt idx="6">
                  <c:v>#N/A</c:v>
                </c:pt>
                <c:pt idx="7">
                  <c:v>2.38</c:v>
                </c:pt>
                <c:pt idx="8">
                  <c:v>#N/A</c:v>
                </c:pt>
                <c:pt idx="9">
                  <c:v>2.13</c:v>
                </c:pt>
              </c:numCache>
            </c:numRef>
          </c:val>
          <c:extLst>
            <c:ext xmlns:c16="http://schemas.microsoft.com/office/drawing/2014/chart" uri="{C3380CC4-5D6E-409C-BE32-E72D297353CC}">
              <c16:uniqueId val="{00000009-A7B4-412F-AFB3-517BA386796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466</c:v>
                </c:pt>
                <c:pt idx="5">
                  <c:v>471</c:v>
                </c:pt>
                <c:pt idx="8">
                  <c:v>470</c:v>
                </c:pt>
                <c:pt idx="11">
                  <c:v>479</c:v>
                </c:pt>
                <c:pt idx="14">
                  <c:v>441</c:v>
                </c:pt>
              </c:numCache>
            </c:numRef>
          </c:val>
          <c:extLst>
            <c:ext xmlns:c16="http://schemas.microsoft.com/office/drawing/2014/chart" uri="{C3380CC4-5D6E-409C-BE32-E72D297353CC}">
              <c16:uniqueId val="{00000000-2AE3-4248-85BD-A0714DE29C7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E3-4248-85BD-A0714DE29C7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AE3-4248-85BD-A0714DE29C7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22</c:v>
                </c:pt>
                <c:pt idx="6">
                  <c:v>27</c:v>
                </c:pt>
                <c:pt idx="9">
                  <c:v>32</c:v>
                </c:pt>
                <c:pt idx="12">
                  <c:v>65</c:v>
                </c:pt>
              </c:numCache>
            </c:numRef>
          </c:val>
          <c:extLst>
            <c:ext xmlns:c16="http://schemas.microsoft.com/office/drawing/2014/chart" uri="{C3380CC4-5D6E-409C-BE32-E72D297353CC}">
              <c16:uniqueId val="{00000003-2AE3-4248-85BD-A0714DE29C7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123</c:v>
                </c:pt>
                <c:pt idx="3">
                  <c:v>109</c:v>
                </c:pt>
                <c:pt idx="6">
                  <c:v>133</c:v>
                </c:pt>
                <c:pt idx="9">
                  <c:v>103</c:v>
                </c:pt>
                <c:pt idx="12">
                  <c:v>100</c:v>
                </c:pt>
              </c:numCache>
            </c:numRef>
          </c:val>
          <c:extLst>
            <c:ext xmlns:c16="http://schemas.microsoft.com/office/drawing/2014/chart" uri="{C3380CC4-5D6E-409C-BE32-E72D297353CC}">
              <c16:uniqueId val="{00000004-2AE3-4248-85BD-A0714DE29C7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E3-4248-85BD-A0714DE29C7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E3-4248-85BD-A0714DE29C7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584</c:v>
                </c:pt>
                <c:pt idx="3">
                  <c:v>577</c:v>
                </c:pt>
                <c:pt idx="6">
                  <c:v>584</c:v>
                </c:pt>
                <c:pt idx="9">
                  <c:v>640</c:v>
                </c:pt>
                <c:pt idx="12">
                  <c:v>575</c:v>
                </c:pt>
              </c:numCache>
            </c:numRef>
          </c:val>
          <c:extLst>
            <c:ext xmlns:c16="http://schemas.microsoft.com/office/drawing/2014/chart" uri="{C3380CC4-5D6E-409C-BE32-E72D297353CC}">
              <c16:uniqueId val="{00000007-2AE3-4248-85BD-A0714DE29C7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241</c:v>
                </c:pt>
                <c:pt idx="2">
                  <c:v>#N/A</c:v>
                </c:pt>
                <c:pt idx="3">
                  <c:v>#N/A</c:v>
                </c:pt>
                <c:pt idx="4">
                  <c:v>237</c:v>
                </c:pt>
                <c:pt idx="5">
                  <c:v>#N/A</c:v>
                </c:pt>
                <c:pt idx="6">
                  <c:v>#N/A</c:v>
                </c:pt>
                <c:pt idx="7">
                  <c:v>274</c:v>
                </c:pt>
                <c:pt idx="8">
                  <c:v>#N/A</c:v>
                </c:pt>
                <c:pt idx="9">
                  <c:v>#N/A</c:v>
                </c:pt>
                <c:pt idx="10">
                  <c:v>296</c:v>
                </c:pt>
                <c:pt idx="11">
                  <c:v>#N/A</c:v>
                </c:pt>
                <c:pt idx="12">
                  <c:v>#N/A</c:v>
                </c:pt>
                <c:pt idx="13">
                  <c:v>299</c:v>
                </c:pt>
                <c:pt idx="14">
                  <c:v>#N/A</c:v>
                </c:pt>
              </c:numCache>
            </c:numRef>
          </c:val>
          <c:smooth val="0"/>
          <c:extLst>
            <c:ext xmlns:c16="http://schemas.microsoft.com/office/drawing/2014/chart" uri="{C3380CC4-5D6E-409C-BE32-E72D297353CC}">
              <c16:uniqueId val="{00000008-2AE3-4248-85BD-A0714DE29C7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5925</c:v>
                </c:pt>
                <c:pt idx="5">
                  <c:v>5896</c:v>
                </c:pt>
                <c:pt idx="8">
                  <c:v>5587</c:v>
                </c:pt>
                <c:pt idx="11">
                  <c:v>5381</c:v>
                </c:pt>
                <c:pt idx="14">
                  <c:v>5103</c:v>
                </c:pt>
              </c:numCache>
            </c:numRef>
          </c:val>
          <c:extLst>
            <c:ext xmlns:c16="http://schemas.microsoft.com/office/drawing/2014/chart" uri="{C3380CC4-5D6E-409C-BE32-E72D297353CC}">
              <c16:uniqueId val="{00000000-6971-4DA4-977A-C25A418ED37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109</c:v>
                </c:pt>
                <c:pt idx="5">
                  <c:v>109</c:v>
                </c:pt>
                <c:pt idx="8">
                  <c:v>109</c:v>
                </c:pt>
                <c:pt idx="11">
                  <c:v>109</c:v>
                </c:pt>
                <c:pt idx="14">
                  <c:v>109</c:v>
                </c:pt>
              </c:numCache>
            </c:numRef>
          </c:val>
          <c:extLst>
            <c:ext xmlns:c16="http://schemas.microsoft.com/office/drawing/2014/chart" uri="{C3380CC4-5D6E-409C-BE32-E72D297353CC}">
              <c16:uniqueId val="{00000001-6971-4DA4-977A-C25A418ED37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2699</c:v>
                </c:pt>
                <c:pt idx="5">
                  <c:v>3018</c:v>
                </c:pt>
                <c:pt idx="8">
                  <c:v>3225</c:v>
                </c:pt>
                <c:pt idx="11">
                  <c:v>3451</c:v>
                </c:pt>
                <c:pt idx="14">
                  <c:v>3420</c:v>
                </c:pt>
              </c:numCache>
            </c:numRef>
          </c:val>
          <c:extLst>
            <c:ext xmlns:c16="http://schemas.microsoft.com/office/drawing/2014/chart" uri="{C3380CC4-5D6E-409C-BE32-E72D297353CC}">
              <c16:uniqueId val="{00000002-6971-4DA4-977A-C25A418ED37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971-4DA4-977A-C25A418ED37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971-4DA4-977A-C25A418ED37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71-4DA4-977A-C25A418ED37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869</c:v>
                </c:pt>
                <c:pt idx="3">
                  <c:v>771</c:v>
                </c:pt>
                <c:pt idx="6">
                  <c:v>756</c:v>
                </c:pt>
                <c:pt idx="9">
                  <c:v>782</c:v>
                </c:pt>
                <c:pt idx="12">
                  <c:v>839</c:v>
                </c:pt>
              </c:numCache>
            </c:numRef>
          </c:val>
          <c:extLst>
            <c:ext xmlns:c16="http://schemas.microsoft.com/office/drawing/2014/chart" uri="{C3380CC4-5D6E-409C-BE32-E72D297353CC}">
              <c16:uniqueId val="{00000006-6971-4DA4-977A-C25A418ED37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61</c:v>
                </c:pt>
                <c:pt idx="3">
                  <c:v>372</c:v>
                </c:pt>
                <c:pt idx="6">
                  <c:v>355</c:v>
                </c:pt>
                <c:pt idx="9">
                  <c:v>338</c:v>
                </c:pt>
                <c:pt idx="12">
                  <c:v>608</c:v>
                </c:pt>
              </c:numCache>
            </c:numRef>
          </c:val>
          <c:extLst>
            <c:ext xmlns:c16="http://schemas.microsoft.com/office/drawing/2014/chart" uri="{C3380CC4-5D6E-409C-BE32-E72D297353CC}">
              <c16:uniqueId val="{00000007-6971-4DA4-977A-C25A418ED37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1746</c:v>
                </c:pt>
                <c:pt idx="3">
                  <c:v>1287</c:v>
                </c:pt>
                <c:pt idx="6">
                  <c:v>1467</c:v>
                </c:pt>
                <c:pt idx="9">
                  <c:v>1524</c:v>
                </c:pt>
                <c:pt idx="12">
                  <c:v>1737</c:v>
                </c:pt>
              </c:numCache>
            </c:numRef>
          </c:val>
          <c:extLst>
            <c:ext xmlns:c16="http://schemas.microsoft.com/office/drawing/2014/chart" uri="{C3380CC4-5D6E-409C-BE32-E72D297353CC}">
              <c16:uniqueId val="{00000008-6971-4DA4-977A-C25A418ED37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334</c:v>
                </c:pt>
                <c:pt idx="3">
                  <c:v>302</c:v>
                </c:pt>
                <c:pt idx="6">
                  <c:v>275</c:v>
                </c:pt>
                <c:pt idx="9">
                  <c:v>248</c:v>
                </c:pt>
                <c:pt idx="12">
                  <c:v>220</c:v>
                </c:pt>
              </c:numCache>
            </c:numRef>
          </c:val>
          <c:extLst>
            <c:ext xmlns:c16="http://schemas.microsoft.com/office/drawing/2014/chart" uri="{C3380CC4-5D6E-409C-BE32-E72D297353CC}">
              <c16:uniqueId val="{00000009-6971-4DA4-977A-C25A418ED37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6304</c:v>
                </c:pt>
                <c:pt idx="3">
                  <c:v>6138</c:v>
                </c:pt>
                <c:pt idx="6">
                  <c:v>5701</c:v>
                </c:pt>
                <c:pt idx="9">
                  <c:v>5316</c:v>
                </c:pt>
                <c:pt idx="12">
                  <c:v>4829</c:v>
                </c:pt>
              </c:numCache>
            </c:numRef>
          </c:val>
          <c:extLst>
            <c:ext xmlns:c16="http://schemas.microsoft.com/office/drawing/2014/chart" uri="{C3380CC4-5D6E-409C-BE32-E72D297353CC}">
              <c16:uniqueId val="{0000000A-6971-4DA4-977A-C25A418ED37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580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971-4DA4-977A-C25A418ED37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1294</c:v>
                </c:pt>
                <c:pt idx="1">
                  <c:v>1435</c:v>
                </c:pt>
                <c:pt idx="2">
                  <c:v>1418</c:v>
                </c:pt>
              </c:numCache>
            </c:numRef>
          </c:val>
          <c:extLst>
            <c:ext xmlns:c16="http://schemas.microsoft.com/office/drawing/2014/chart" uri="{C3380CC4-5D6E-409C-BE32-E72D297353CC}">
              <c16:uniqueId val="{00000000-2EBD-4A19-8981-EF06F99305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275</c:v>
                </c:pt>
                <c:pt idx="1">
                  <c:v>295</c:v>
                </c:pt>
                <c:pt idx="2">
                  <c:v>321</c:v>
                </c:pt>
              </c:numCache>
            </c:numRef>
          </c:val>
          <c:extLst>
            <c:ext xmlns:c16="http://schemas.microsoft.com/office/drawing/2014/chart" uri="{C3380CC4-5D6E-409C-BE32-E72D297353CC}">
              <c16:uniqueId val="{00000001-2EBD-4A19-8981-EF06F99305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1412</c:v>
                </c:pt>
                <c:pt idx="1">
                  <c:v>1482</c:v>
                </c:pt>
                <c:pt idx="2">
                  <c:v>1416</c:v>
                </c:pt>
              </c:numCache>
            </c:numRef>
          </c:val>
          <c:extLst>
            <c:ext xmlns:c16="http://schemas.microsoft.com/office/drawing/2014/chart" uri="{C3380CC4-5D6E-409C-BE32-E72D297353CC}">
              <c16:uniqueId val="{00000002-2EBD-4A19-8981-EF06F993058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年度の元利償還金は、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年度に借入れた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臨時財政対策債</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の元金償還が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終了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地方債発行の抑制を図るなど、健全な財政運営に努める。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充当可能基金が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、令和２年度から地方債現在高が減少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、将来負担額を充当可能財源等が上回る結果となっている。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今後も地方債の発行の抑制を図るなど、将来負担比額の抑制に努めつつ、その推移に注視していく。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大阪府河南町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年度は、基金全体で</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内訳は、積立について財政調整基金の決算剰余金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、利子に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、ふるさと応援基金に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百万円、減債基金に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百万円、それぞれに積立を行った。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取崩しについて、財政調整基金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70</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、教育・子育て基金で</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百万円、ふるさと応援基金で</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百万円の取崩しを行った。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今後も公共施設の老朽化対策や子育て、福祉などの社会保障関係経費の増加が見込まれるが、限りある財源を計画的に有効活用していくよう努めていく。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教育・子育て基金：教育・子育ての支援に資する事業</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公共公益施設整備基金：宅地等の開発行為に伴い生ずる事業の整備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健康づくり基金：健康を創造し、社会福祉の向上に資するふるさとづくりを推進する事業</a:t>
          </a:r>
          <a:endParaRPr kumimoji="0"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退職手当基金：地方公務員法第３条第２項及び第３項に規定する職員の退職手当</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自然と歴史のふるさとづくり基金：豊かな自然と歴史環境を生かしたふるさとづくり事業</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教育・子育て基金：令和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学校給食費無償化事業や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乳幼児給食費助成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にこにこランチ</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事業等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に充当するため、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取崩し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近年は大規模事業により基金の取崩しを行ってきたが、今後は財政状況を勘案しながら、限りある財源を計画的に有効活用していくよう努めていく。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年度は財政調整基金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決算剰余金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百万円、利子を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百万円積立てた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取崩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今後、人口減少と比例して町税が減少していくことが見込まれるが、一方で社会保障関係経費や物件費等は増加していくことが見込まれる。限りある財源を計画的に有効活用していくよう努めていく。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年度は普通交付税のうち、臨時財政対策債償還基金費見合い額の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繰上げ償還等の予定はないが、地方債の発行抑制を図るなど、健全な財政運営に努める。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14,556
14,372
25.26
7,109,082
6,977,629
93,956
4,404,358
4,829,228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人口減少や全国平均を上回る高齢化率（</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34.07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増）に加え、町内に中心となる産業がないことなどにより、財政基盤が弱く、近年、類似団体内平均値を下回った状態が続いている。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毎年度、事業のスクラップ＆ビルドにより、歳出の見直しに努めているところであるが、歳入においても、税収の徴収率の向上を中心とした町税などの一般財源収入の確保のほか、使用料などの特定財源についても適正な住民負担による増収を図るなど、自主財源の確保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131885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85196</xdr:rowOff>
    </xdr:from>
    <xdr:to>
      <xdr:col>19</xdr:col>
      <xdr:colOff>133350</xdr:colOff>
      <xdr:row>43</xdr:row>
      <xdr:rowOff>95250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45754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85196</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44749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65088</xdr:rowOff>
    </xdr:from>
    <xdr:to>
      <xdr:col>11</xdr:col>
      <xdr:colOff>31750</xdr:colOff>
      <xdr:row>43</xdr:row>
      <xdr:rowOff>75142</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3743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45631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07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054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34396</xdr:rowOff>
    </xdr:from>
    <xdr:to>
      <xdr:col>15</xdr:col>
      <xdr:colOff>133350</xdr:colOff>
      <xdr:row>43</xdr:row>
      <xdr:rowOff>135996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120773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49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14288</xdr:rowOff>
    </xdr:from>
    <xdr:to>
      <xdr:col>7</xdr:col>
      <xdr:colOff>31750</xdr:colOff>
      <xdr:row>43</xdr:row>
      <xdr:rowOff>115888</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100665</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経常一般財源収入は、臨時財政対策債や地方税が減となったものの、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地方特例交付金や普通交付税、地方消費税交付金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が増となるなど、</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の増となった。経常経費充当一般財源支出は公債費が減となったが、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人事院勧告による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DX</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の推進による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、障がい者自立支援給付</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等による扶助費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地域公共交通確保維持事業等による補助費、繰出金の増などから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の増となった。収入の増に比べて支出の増が大きいことにより、経常収支比率は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近年、公共施設の再編・縮小を実施しており、これによって義務的経費の削減につながるため、今後も改善に努めていく。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32808</xdr:rowOff>
    </xdr:from>
    <xdr:to>
      <xdr:col>23</xdr:col>
      <xdr:colOff>133350</xdr:colOff>
      <xdr:row>66</xdr:row>
      <xdr:rowOff>98637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177058"/>
          <a:ext cx="838200" cy="23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161942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63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83608</xdr:rowOff>
    </xdr:from>
    <xdr:to>
      <xdr:col>19</xdr:col>
      <xdr:colOff>133350</xdr:colOff>
      <xdr:row>65</xdr:row>
      <xdr:rowOff>32808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05640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63500</xdr:rowOff>
    </xdr:from>
    <xdr:to>
      <xdr:col>15</xdr:col>
      <xdr:colOff>82550</xdr:colOff>
      <xdr:row>64</xdr:row>
      <xdr:rowOff>83608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03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63500</xdr:rowOff>
    </xdr:from>
    <xdr:to>
      <xdr:col>11</xdr:col>
      <xdr:colOff>31750</xdr:colOff>
      <xdr:row>65</xdr:row>
      <xdr:rowOff>105198</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036300"/>
          <a:ext cx="889000" cy="2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6138</xdr:rowOff>
    </xdr:from>
    <xdr:to>
      <xdr:col>7</xdr:col>
      <xdr:colOff>31750</xdr:colOff>
      <xdr:row>65</xdr:row>
      <xdr:rowOff>107738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117915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91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47837</xdr:rowOff>
    </xdr:from>
    <xdr:to>
      <xdr:col>23</xdr:col>
      <xdr:colOff>184150</xdr:colOff>
      <xdr:row>66</xdr:row>
      <xdr:rowOff>149437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6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19914</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335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153458</xdr:rowOff>
    </xdr:from>
    <xdr:to>
      <xdr:col>19</xdr:col>
      <xdr:colOff>184150</xdr:colOff>
      <xdr:row>65</xdr:row>
      <xdr:rowOff>83608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68385</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1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32808</xdr:rowOff>
    </xdr:from>
    <xdr:to>
      <xdr:col>15</xdr:col>
      <xdr:colOff>133350</xdr:colOff>
      <xdr:row>64</xdr:row>
      <xdr:rowOff>134408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0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144585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077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12700</xdr:rowOff>
    </xdr:from>
    <xdr:to>
      <xdr:col>11</xdr:col>
      <xdr:colOff>82550</xdr:colOff>
      <xdr:row>64</xdr:row>
      <xdr:rowOff>114300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99077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54398</xdr:rowOff>
    </xdr:from>
    <xdr:to>
      <xdr:col>7</xdr:col>
      <xdr:colOff>31750</xdr:colOff>
      <xdr:row>65</xdr:row>
      <xdr:rowOff>155998</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140775</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28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[192,221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類似団体内平均値と比較して、人件費・物件費が低くなっている要因は平成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月の消防事務委託に伴い、常備消防事務にかかる人件費・物件費が補助費となったことが挙げられる。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物件費については人口減少に加え、支出総額が増加していることによって、人口</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人当たり決算額が増加している。公共施設の再編やＥＳＣＯ事業などでコストの削減を図っているが、今後は補助費も含めた経費について、抑制していく必要がある。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56471</xdr:rowOff>
    </xdr:from>
    <xdr:to>
      <xdr:col>23</xdr:col>
      <xdr:colOff>133350</xdr:colOff>
      <xdr:row>81</xdr:row>
      <xdr:rowOff>76636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943921"/>
          <a:ext cx="838200" cy="2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61412</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948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56471</xdr:rowOff>
    </xdr:from>
    <xdr:to>
      <xdr:col>19</xdr:col>
      <xdr:colOff>133350</xdr:colOff>
      <xdr:row>81</xdr:row>
      <xdr:rowOff>57000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943921"/>
          <a:ext cx="889000" cy="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4002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43870</xdr:rowOff>
    </xdr:from>
    <xdr:to>
      <xdr:col>15</xdr:col>
      <xdr:colOff>82550</xdr:colOff>
      <xdr:row>81</xdr:row>
      <xdr:rowOff>57000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3931320"/>
          <a:ext cx="889000" cy="1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112910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35446</xdr:rowOff>
    </xdr:from>
    <xdr:to>
      <xdr:col>11</xdr:col>
      <xdr:colOff>31750</xdr:colOff>
      <xdr:row>81</xdr:row>
      <xdr:rowOff>43870</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922896"/>
          <a:ext cx="889000" cy="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103069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99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94501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98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25836</xdr:rowOff>
    </xdr:from>
    <xdr:to>
      <xdr:col>23</xdr:col>
      <xdr:colOff>184150</xdr:colOff>
      <xdr:row>81</xdr:row>
      <xdr:rowOff>127436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91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118563</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8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5671</xdr:rowOff>
    </xdr:from>
    <xdr:to>
      <xdr:col>19</xdr:col>
      <xdr:colOff>184150</xdr:colOff>
      <xdr:row>81</xdr:row>
      <xdr:rowOff>107271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89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117448</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661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6200</xdr:rowOff>
    </xdr:from>
    <xdr:to>
      <xdr:col>15</xdr:col>
      <xdr:colOff>133350</xdr:colOff>
      <xdr:row>81</xdr:row>
      <xdr:rowOff>107800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89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117977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6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164520</xdr:rowOff>
    </xdr:from>
    <xdr:to>
      <xdr:col>11</xdr:col>
      <xdr:colOff>82550</xdr:colOff>
      <xdr:row>81</xdr:row>
      <xdr:rowOff>94670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88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104847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64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156096</xdr:rowOff>
    </xdr:from>
    <xdr:to>
      <xdr:col>7</xdr:col>
      <xdr:colOff>31750</xdr:colOff>
      <xdr:row>81</xdr:row>
      <xdr:rowOff>86246</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87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96423</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4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給料構造改革の実施をはじめ、退職補充者を最小限に留めるなど、総人件費の抑制に努めてきた。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本町では、より優秀な職員を確保するため、初任給については国より高めに設定している。近年、若手職員が増加していることに加え、他団体からの派遣交流などにより、類似団体内平均値を上回る結果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今後とも、国家公務員や民間企業の給与水準との均衡を考慮しつつ給与の運用を図っていく。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159052</xdr:rowOff>
    </xdr:from>
    <xdr:to>
      <xdr:col>81</xdr:col>
      <xdr:colOff>44450</xdr:colOff>
      <xdr:row>87</xdr:row>
      <xdr:rowOff>33564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903752"/>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77004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307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79527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949714"/>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79527</xdr:rowOff>
    </xdr:from>
    <xdr:to>
      <xdr:col>72</xdr:col>
      <xdr:colOff>203200</xdr:colOff>
      <xdr:row>87</xdr:row>
      <xdr:rowOff>125488</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99567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125488</xdr:rowOff>
    </xdr:from>
    <xdr:to>
      <xdr:col>68</xdr:col>
      <xdr:colOff>152400</xdr:colOff>
      <xdr:row>88</xdr:row>
      <xdr:rowOff>91923</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5041638"/>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108252</xdr:rowOff>
    </xdr:from>
    <xdr:to>
      <xdr:col>81</xdr:col>
      <xdr:colOff>95250</xdr:colOff>
      <xdr:row>87</xdr:row>
      <xdr:rowOff>38402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80329</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82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28727</xdr:rowOff>
    </xdr:from>
    <xdr:to>
      <xdr:col>73</xdr:col>
      <xdr:colOff>44450</xdr:colOff>
      <xdr:row>87</xdr:row>
      <xdr:rowOff>130327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115104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74688</xdr:rowOff>
    </xdr:from>
    <xdr:to>
      <xdr:col>68</xdr:col>
      <xdr:colOff>203200</xdr:colOff>
      <xdr:row>88</xdr:row>
      <xdr:rowOff>4838</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161065</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41123</xdr:rowOff>
    </xdr:from>
    <xdr:to>
      <xdr:col>64</xdr:col>
      <xdr:colOff>152400</xdr:colOff>
      <xdr:row>88</xdr:row>
      <xdr:rowOff>142723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127500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215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職員数については、基礎自治体への権限の移譲などにより行政需要が増大するなかで、集中改革プランの設定人数を堅持し、退職補充を最小限に留めるなどにより、一定の職員数を保ってきた。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年からの消防事務の委託により職員数が大幅減となり、類似団体内平均値を下回る状況が続いている。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今後も、民間委託や指定管理者制度の活用を検討するなどにより、適正な定員管理に努める。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167358</xdr:rowOff>
    </xdr:from>
    <xdr:to>
      <xdr:col>81</xdr:col>
      <xdr:colOff>44450</xdr:colOff>
      <xdr:row>60</xdr:row>
      <xdr:rowOff>2611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282908"/>
          <a:ext cx="8382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100841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87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135185</xdr:rowOff>
    </xdr:from>
    <xdr:to>
      <xdr:col>77</xdr:col>
      <xdr:colOff>44450</xdr:colOff>
      <xdr:row>60</xdr:row>
      <xdr:rowOff>2611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50735"/>
          <a:ext cx="8890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10177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135185</xdr:rowOff>
    </xdr:from>
    <xdr:to>
      <xdr:col>72</xdr:col>
      <xdr:colOff>203200</xdr:colOff>
      <xdr:row>59</xdr:row>
      <xdr:rowOff>168698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250735"/>
          <a:ext cx="8890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4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153952</xdr:rowOff>
    </xdr:from>
    <xdr:to>
      <xdr:col>68</xdr:col>
      <xdr:colOff>152400</xdr:colOff>
      <xdr:row>59</xdr:row>
      <xdr:rowOff>168698</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69502"/>
          <a:ext cx="889000" cy="1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168222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116558</xdr:rowOff>
    </xdr:from>
    <xdr:to>
      <xdr:col>81</xdr:col>
      <xdr:colOff>95250</xdr:colOff>
      <xdr:row>60</xdr:row>
      <xdr:rowOff>46708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3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133085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77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123261</xdr:rowOff>
    </xdr:from>
    <xdr:to>
      <xdr:col>77</xdr:col>
      <xdr:colOff>95250</xdr:colOff>
      <xdr:row>60</xdr:row>
      <xdr:rowOff>53411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63588</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007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84385</xdr:rowOff>
    </xdr:from>
    <xdr:to>
      <xdr:col>73</xdr:col>
      <xdr:colOff>44450</xdr:colOff>
      <xdr:row>60</xdr:row>
      <xdr:rowOff>14535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19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24712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68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117898</xdr:rowOff>
    </xdr:from>
    <xdr:to>
      <xdr:col>68</xdr:col>
      <xdr:colOff>203200</xdr:colOff>
      <xdr:row>60</xdr:row>
      <xdr:rowOff>48048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58225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103152</xdr:rowOff>
    </xdr:from>
    <xdr:to>
      <xdr:col>64</xdr:col>
      <xdr:colOff>152400</xdr:colOff>
      <xdr:row>60</xdr:row>
      <xdr:rowOff>33302</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43479</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87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公債費及び公営企業債の償還の財源に充てたと認められる繰入金、一部事務組合の発行した地方債の財源に充てた負担金は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が分子全体では増となった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。分母である標準税収入額等、普通交付税に臨時財政対策債発行可能額を加えた額について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増となった。分子、分母ともに増加したが、分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の増加が大きかったことから、単年度では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年度の値が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ポイント低かったことから、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カ年平均では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108373</xdr:rowOff>
    </xdr:from>
    <xdr:to>
      <xdr:col>81</xdr:col>
      <xdr:colOff>44450</xdr:colOff>
      <xdr:row>41</xdr:row>
      <xdr:rowOff>148590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13782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82144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84244</xdr:rowOff>
    </xdr:from>
    <xdr:to>
      <xdr:col>77</xdr:col>
      <xdr:colOff>44450</xdr:colOff>
      <xdr:row>41</xdr:row>
      <xdr:rowOff>108373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11369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84244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0654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27940</xdr:rowOff>
    </xdr:from>
    <xdr:to>
      <xdr:col>68</xdr:col>
      <xdr:colOff>152400</xdr:colOff>
      <xdr:row>41</xdr:row>
      <xdr:rowOff>35983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0573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57573</xdr:rowOff>
    </xdr:from>
    <xdr:to>
      <xdr:col>77</xdr:col>
      <xdr:colOff>95250</xdr:colOff>
      <xdr:row>41</xdr:row>
      <xdr:rowOff>159173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33444</xdr:rowOff>
    </xdr:from>
    <xdr:to>
      <xdr:col>73</xdr:col>
      <xdr:colOff>44450</xdr:colOff>
      <xdr:row>41</xdr:row>
      <xdr:rowOff>135044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148590</xdr:rowOff>
    </xdr:from>
    <xdr:to>
      <xdr:col>64</xdr:col>
      <xdr:colOff>152400</xdr:colOff>
      <xdr:row>41</xdr:row>
      <xdr:rowOff>78740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88917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地方債残高や債務負担行為に基づく支出予定額などが減となったものの、公営企業債等繰入見込額が増となったことに加え、剰余金を財源とした財政調整基金の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取崩し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などにより充当可能基金が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した。前年度に引き続き分子である将来負担額がマイナスとなったが、今後も地方債発行の抑制を図るなど、将来負担比率の抑制に努めつつ、その推移に注視していく。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44813</xdr:rowOff>
    </xdr:from>
    <xdr:to>
      <xdr:col>64</xdr:col>
      <xdr:colOff>152400</xdr:colOff>
      <xdr:row>14</xdr:row>
      <xdr:rowOff>146413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4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131190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53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14,556
14,372
25.26
7,109,082
6,977,629
93,956
4,404,358
4,829,228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人事院勧告による職員給与の増や会計年度任用職員に対する勤勉手当の支給開始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、類似団体内平均値を上回る状況となっている。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今後も民間委託や指定管理者制度の活用を検討などを行い、最小限の職員補充に留め、総人件費の抑制に努める。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135164</xdr:rowOff>
    </xdr:from>
    <xdr:to>
      <xdr:col>24</xdr:col>
      <xdr:colOff>25400</xdr:colOff>
      <xdr:row>39</xdr:row>
      <xdr:rowOff>42635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478814"/>
          <a:ext cx="8382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135164</xdr:rowOff>
    </xdr:from>
    <xdr:to>
      <xdr:col>19</xdr:col>
      <xdr:colOff>187325</xdr:colOff>
      <xdr:row>38</xdr:row>
      <xdr:rowOff>105228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478814"/>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105228</xdr:rowOff>
    </xdr:from>
    <xdr:to>
      <xdr:col>15</xdr:col>
      <xdr:colOff>98425</xdr:colOff>
      <xdr:row>39</xdr:row>
      <xdr:rowOff>140607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20328"/>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140607</xdr:rowOff>
    </xdr:from>
    <xdr:to>
      <xdr:col>11</xdr:col>
      <xdr:colOff>9525</xdr:colOff>
      <xdr:row>40</xdr:row>
      <xdr:rowOff>78015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8271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62791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119941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163285</xdr:rowOff>
    </xdr:from>
    <xdr:to>
      <xdr:col>24</xdr:col>
      <xdr:colOff>76200</xdr:colOff>
      <xdr:row>39</xdr:row>
      <xdr:rowOff>93435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135362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5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84364</xdr:rowOff>
    </xdr:from>
    <xdr:to>
      <xdr:col>20</xdr:col>
      <xdr:colOff>38100</xdr:colOff>
      <xdr:row>38</xdr:row>
      <xdr:rowOff>14514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170742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51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54428</xdr:rowOff>
    </xdr:from>
    <xdr:to>
      <xdr:col>15</xdr:col>
      <xdr:colOff>149225</xdr:colOff>
      <xdr:row>38</xdr:row>
      <xdr:rowOff>156028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140805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89807</xdr:rowOff>
    </xdr:from>
    <xdr:to>
      <xdr:col>11</xdr:col>
      <xdr:colOff>60325</xdr:colOff>
      <xdr:row>40</xdr:row>
      <xdr:rowOff>19957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4734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27215</xdr:rowOff>
    </xdr:from>
    <xdr:to>
      <xdr:col>6</xdr:col>
      <xdr:colOff>171450</xdr:colOff>
      <xdr:row>40</xdr:row>
      <xdr:rowOff>128815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113592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物件費に係る経常収支比率について、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かなん公共交通活性化事業や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DX</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推進事業の増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類似団体内平均値に比べ高い状態が続いているが、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公立こども園</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にかかる施設維持管理経費や内部管理経費などによるものが一因であるため、今後も公共施設総合管理計画に基づき、町内公共施設の再編を進めることで、コスト削減を図っていく。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113284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9247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49276</xdr:rowOff>
    </xdr:from>
    <xdr:to>
      <xdr:col>78</xdr:col>
      <xdr:colOff>69850</xdr:colOff>
      <xdr:row>16</xdr:row>
      <xdr:rowOff>76708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924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101854</xdr:rowOff>
    </xdr:from>
    <xdr:to>
      <xdr:col>73</xdr:col>
      <xdr:colOff>180975</xdr:colOff>
      <xdr:row>16</xdr:row>
      <xdr:rowOff>76708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73604"/>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101854</xdr:rowOff>
    </xdr:from>
    <xdr:to>
      <xdr:col>69</xdr:col>
      <xdr:colOff>92075</xdr:colOff>
      <xdr:row>16</xdr:row>
      <xdr:rowOff>30988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736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34561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7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169926</xdr:rowOff>
    </xdr:from>
    <xdr:to>
      <xdr:col>78</xdr:col>
      <xdr:colOff>120650</xdr:colOff>
      <xdr:row>16</xdr:row>
      <xdr:rowOff>100076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84853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828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25908</xdr:rowOff>
    </xdr:from>
    <xdr:to>
      <xdr:col>74</xdr:col>
      <xdr:colOff>31750</xdr:colOff>
      <xdr:row>16</xdr:row>
      <xdr:rowOff>127508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112285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85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51054</xdr:rowOff>
    </xdr:from>
    <xdr:to>
      <xdr:col>69</xdr:col>
      <xdr:colOff>142875</xdr:colOff>
      <xdr:row>15</xdr:row>
      <xdr:rowOff>152654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137431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0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66565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障がい者自立支援給付費や児童手当給付費</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などの増により、令和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今後、福祉サービスなどの行政需要に適正に対応するとともに、個人給付的性格の支出については適宜見直し、改善に努める。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56</xdr:row>
      <xdr:rowOff>132443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6465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56</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159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118835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15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97065</xdr:rowOff>
    </xdr:from>
    <xdr:to>
      <xdr:col>11</xdr:col>
      <xdr:colOff>9525</xdr:colOff>
      <xdr:row>55</xdr:row>
      <xdr:rowOff>118835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5268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53720</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5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166007</xdr:rowOff>
    </xdr:from>
    <xdr:to>
      <xdr:col>20</xdr:col>
      <xdr:colOff>38100</xdr:colOff>
      <xdr:row>56</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35378</xdr:rowOff>
    </xdr:from>
    <xdr:to>
      <xdr:col>15</xdr:col>
      <xdr:colOff>149225</xdr:colOff>
      <xdr:row>55</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46265</xdr:rowOff>
    </xdr:from>
    <xdr:to>
      <xdr:col>6</xdr:col>
      <xdr:colOff>171450</xdr:colOff>
      <xdr:row>55</xdr:row>
      <xdr:rowOff>147865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132642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56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をもって下水道事業特別会計が法適用化したため、下水道事業特別会計への繰出金分が補助費に計上されたことなどで、減少したが、特別会計への繰出金については、高齢化などの影響により増加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推移を注視しつつ、引き続き適正な繰出の執行に努める。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58</xdr:row>
      <xdr:rowOff>76200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82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86377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57150</xdr:rowOff>
    </xdr:from>
    <xdr:to>
      <xdr:col>78</xdr:col>
      <xdr:colOff>69850</xdr:colOff>
      <xdr:row>58</xdr:row>
      <xdr:rowOff>38100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29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57150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804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158750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04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168927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158750</xdr:rowOff>
    </xdr:from>
    <xdr:to>
      <xdr:col>78</xdr:col>
      <xdr:colOff>120650</xdr:colOff>
      <xdr:row>58</xdr:row>
      <xdr:rowOff>88900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6350</xdr:rowOff>
    </xdr:from>
    <xdr:to>
      <xdr:col>74</xdr:col>
      <xdr:colOff>31750</xdr:colOff>
      <xdr:row>57</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118127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年度については、一部事務組合や地域公共交通確保維持にかかる負担金が増加したことなどにより、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と同水準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推移を注視しつつ、引き続き適正な補助金等の執行に努める。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109855</xdr:rowOff>
    </xdr:from>
    <xdr:to>
      <xdr:col>82</xdr:col>
      <xdr:colOff>107950</xdr:colOff>
      <xdr:row>35</xdr:row>
      <xdr:rowOff>138430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939155"/>
          <a:ext cx="8382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99712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00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46990</xdr:rowOff>
    </xdr:from>
    <xdr:to>
      <xdr:col>78</xdr:col>
      <xdr:colOff>69850</xdr:colOff>
      <xdr:row>34</xdr:row>
      <xdr:rowOff>109855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7629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8272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80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6985</xdr:rowOff>
    </xdr:from>
    <xdr:to>
      <xdr:col>73</xdr:col>
      <xdr:colOff>180975</xdr:colOff>
      <xdr:row>34</xdr:row>
      <xdr:rowOff>46990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8362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151147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6985</xdr:rowOff>
    </xdr:from>
    <xdr:to>
      <xdr:col>69</xdr:col>
      <xdr:colOff>92075</xdr:colOff>
      <xdr:row>34</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3628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88282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87630</xdr:rowOff>
    </xdr:from>
    <xdr:to>
      <xdr:col>82</xdr:col>
      <xdr:colOff>158750</xdr:colOff>
      <xdr:row>36</xdr:row>
      <xdr:rowOff>17780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104157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59055</xdr:rowOff>
    </xdr:from>
    <xdr:to>
      <xdr:col>78</xdr:col>
      <xdr:colOff>120650</xdr:colOff>
      <xdr:row>34</xdr:row>
      <xdr:rowOff>160655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170832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57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167640</xdr:rowOff>
    </xdr:from>
    <xdr:to>
      <xdr:col>74</xdr:col>
      <xdr:colOff>31750</xdr:colOff>
      <xdr:row>34</xdr:row>
      <xdr:rowOff>97790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107967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127635</xdr:rowOff>
    </xdr:from>
    <xdr:to>
      <xdr:col>69</xdr:col>
      <xdr:colOff>142875</xdr:colOff>
      <xdr:row>34</xdr:row>
      <xdr:rowOff>57785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8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67962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5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年度に借入れた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臨時財政対策債</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などの元金償還が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終了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したことなどによるものである。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今後も新規発行債の抑制に努めつつ、その推移に注視していく。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140715</xdr:rowOff>
    </xdr:from>
    <xdr:to>
      <xdr:col>24</xdr:col>
      <xdr:colOff>25400</xdr:colOff>
      <xdr:row>77</xdr:row>
      <xdr:rowOff>46989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70915"/>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168148</xdr:rowOff>
    </xdr:from>
    <xdr:to>
      <xdr:col>19</xdr:col>
      <xdr:colOff>187325</xdr:colOff>
      <xdr:row>77</xdr:row>
      <xdr:rowOff>46989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198348"/>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159004</xdr:rowOff>
    </xdr:from>
    <xdr:to>
      <xdr:col>15</xdr:col>
      <xdr:colOff>98425</xdr:colOff>
      <xdr:row>76</xdr:row>
      <xdr:rowOff>168148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1892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159004</xdr:rowOff>
    </xdr:from>
    <xdr:to>
      <xdr:col>11</xdr:col>
      <xdr:colOff>9525</xdr:colOff>
      <xdr:row>77</xdr:row>
      <xdr:rowOff>37846</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1892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73423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106442</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82566</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117348</xdr:rowOff>
    </xdr:from>
    <xdr:to>
      <xdr:col>15</xdr:col>
      <xdr:colOff>149225</xdr:colOff>
      <xdr:row>77</xdr:row>
      <xdr:rowOff>47498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57675</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108204</xdr:rowOff>
    </xdr:from>
    <xdr:to>
      <xdr:col>11</xdr:col>
      <xdr:colOff>60325</xdr:colOff>
      <xdr:row>77</xdr:row>
      <xdr:rowOff>38354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48531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158496</xdr:rowOff>
    </xdr:from>
    <xdr:to>
      <xdr:col>6</xdr:col>
      <xdr:colOff>171450</xdr:colOff>
      <xdr:row>77</xdr:row>
      <xdr:rowOff>88646</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98823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令和４年度及び５年度については類似団体平均値と同水準であったが、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上回る状況となっている。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今後も、事業のスクラップ＆ビルドにより見直しを行い、歳出全般にわたりコスト削減を目指し、比率の改善に努める。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79</xdr:row>
      <xdr:rowOff>74422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271500"/>
          <a:ext cx="8382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58438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154432</xdr:rowOff>
    </xdr:from>
    <xdr:to>
      <xdr:col>78</xdr:col>
      <xdr:colOff>69850</xdr:colOff>
      <xdr:row>77</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1846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140715</xdr:rowOff>
    </xdr:from>
    <xdr:to>
      <xdr:col>73</xdr:col>
      <xdr:colOff>180975</xdr:colOff>
      <xdr:row>76</xdr:row>
      <xdr:rowOff>154432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1709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23131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140715</xdr:rowOff>
    </xdr:from>
    <xdr:to>
      <xdr:col>69</xdr:col>
      <xdr:colOff>92075</xdr:colOff>
      <xdr:row>77</xdr:row>
      <xdr:rowOff>161289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170915"/>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144542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23622</xdr:rowOff>
    </xdr:from>
    <xdr:to>
      <xdr:col>82</xdr:col>
      <xdr:colOff>158750</xdr:colOff>
      <xdr:row>79</xdr:row>
      <xdr:rowOff>125222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56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167149</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103632</xdr:rowOff>
    </xdr:from>
    <xdr:to>
      <xdr:col>74</xdr:col>
      <xdr:colOff>31750</xdr:colOff>
      <xdr:row>77</xdr:row>
      <xdr:rowOff>33782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43959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89915</xdr:rowOff>
    </xdr:from>
    <xdr:to>
      <xdr:col>69</xdr:col>
      <xdr:colOff>142875</xdr:colOff>
      <xdr:row>77</xdr:row>
      <xdr:rowOff>20065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110489</xdr:rowOff>
    </xdr:from>
    <xdr:to>
      <xdr:col>65</xdr:col>
      <xdr:colOff>53975</xdr:colOff>
      <xdr:row>78</xdr:row>
      <xdr:rowOff>40639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25416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53848</xdr:rowOff>
    </xdr:from>
    <xdr:to>
      <xdr:col>29</xdr:col>
      <xdr:colOff>127000</xdr:colOff>
      <xdr:row>18</xdr:row>
      <xdr:rowOff>138713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16123"/>
          <a:ext cx="647700" cy="256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1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138713</xdr:rowOff>
    </xdr:from>
    <xdr:to>
      <xdr:col>26</xdr:col>
      <xdr:colOff>50800</xdr:colOff>
      <xdr:row>18</xdr:row>
      <xdr:rowOff>154770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72438"/>
          <a:ext cx="698500" cy="16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24844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121470</xdr:rowOff>
    </xdr:from>
    <xdr:to>
      <xdr:col>22</xdr:col>
      <xdr:colOff>114300</xdr:colOff>
      <xdr:row>18</xdr:row>
      <xdr:rowOff>154770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55195"/>
          <a:ext cx="698500" cy="33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60059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113001</xdr:rowOff>
    </xdr:from>
    <xdr:to>
      <xdr:col>18</xdr:col>
      <xdr:colOff>177800</xdr:colOff>
      <xdr:row>18</xdr:row>
      <xdr:rowOff>121470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46726"/>
          <a:ext cx="698500" cy="84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76007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86598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3048</xdr:rowOff>
    </xdr:from>
    <xdr:to>
      <xdr:col>29</xdr:col>
      <xdr:colOff>177800</xdr:colOff>
      <xdr:row>17</xdr:row>
      <xdr:rowOff>104648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65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146575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3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87913</xdr:rowOff>
    </xdr:from>
    <xdr:to>
      <xdr:col>26</xdr:col>
      <xdr:colOff>101600</xdr:colOff>
      <xdr:row>19</xdr:row>
      <xdr:rowOff>18063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21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2840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08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103969</xdr:rowOff>
    </xdr:from>
    <xdr:to>
      <xdr:col>22</xdr:col>
      <xdr:colOff>165100</xdr:colOff>
      <xdr:row>19</xdr:row>
      <xdr:rowOff>34120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3769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18897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24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70670</xdr:rowOff>
    </xdr:from>
    <xdr:to>
      <xdr:col>19</xdr:col>
      <xdr:colOff>38100</xdr:colOff>
      <xdr:row>19</xdr:row>
      <xdr:rowOff>820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04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157047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9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62201</xdr:rowOff>
    </xdr:from>
    <xdr:to>
      <xdr:col>15</xdr:col>
      <xdr:colOff>101600</xdr:colOff>
      <xdr:row>18</xdr:row>
      <xdr:rowOff>163801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95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148578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82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174301</xdr:rowOff>
    </xdr:from>
    <xdr:to>
      <xdr:col>29</xdr:col>
      <xdr:colOff>127000</xdr:colOff>
      <xdr:row>35</xdr:row>
      <xdr:rowOff>184093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784651"/>
          <a:ext cx="647700" cy="9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159078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694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184093</xdr:rowOff>
    </xdr:from>
    <xdr:to>
      <xdr:col>26</xdr:col>
      <xdr:colOff>50800</xdr:colOff>
      <xdr:row>35</xdr:row>
      <xdr:rowOff>217068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794443"/>
          <a:ext cx="698500" cy="329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217068</xdr:rowOff>
    </xdr:from>
    <xdr:to>
      <xdr:col>22</xdr:col>
      <xdr:colOff>114300</xdr:colOff>
      <xdr:row>35</xdr:row>
      <xdr:rowOff>266503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27418"/>
          <a:ext cx="698500" cy="494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265113</xdr:rowOff>
    </xdr:from>
    <xdr:to>
      <xdr:col>18</xdr:col>
      <xdr:colOff>177800</xdr:colOff>
      <xdr:row>35</xdr:row>
      <xdr:rowOff>266503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875463"/>
          <a:ext cx="698500" cy="1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123501</xdr:rowOff>
    </xdr:from>
    <xdr:to>
      <xdr:col>29</xdr:col>
      <xdr:colOff>177800</xdr:colOff>
      <xdr:row>35</xdr:row>
      <xdr:rowOff>225101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33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311478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7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133293</xdr:rowOff>
    </xdr:from>
    <xdr:to>
      <xdr:col>26</xdr:col>
      <xdr:colOff>101600</xdr:colOff>
      <xdr:row>35</xdr:row>
      <xdr:rowOff>234893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43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219670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830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166268</xdr:rowOff>
    </xdr:from>
    <xdr:to>
      <xdr:col>22</xdr:col>
      <xdr:colOff>165100</xdr:colOff>
      <xdr:row>35</xdr:row>
      <xdr:rowOff>267868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776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252645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862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215703</xdr:rowOff>
    </xdr:from>
    <xdr:to>
      <xdr:col>19</xdr:col>
      <xdr:colOff>38100</xdr:colOff>
      <xdr:row>35</xdr:row>
      <xdr:rowOff>317303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26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302080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912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214313</xdr:rowOff>
    </xdr:from>
    <xdr:to>
      <xdr:col>15</xdr:col>
      <xdr:colOff>101600</xdr:colOff>
      <xdr:row>35</xdr:row>
      <xdr:rowOff>315913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24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300690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11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14,556
14,372
25.26
7,109,082
6,977,629
93,956
4,404,358
4,829,228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116853</xdr:rowOff>
    </xdr:from>
    <xdr:to>
      <xdr:col>24</xdr:col>
      <xdr:colOff>63500</xdr:colOff>
      <xdr:row>37</xdr:row>
      <xdr:rowOff>47752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89053"/>
          <a:ext cx="838200" cy="10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162513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91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33401</xdr:rowOff>
    </xdr:from>
    <xdr:to>
      <xdr:col>19</xdr:col>
      <xdr:colOff>177800</xdr:colOff>
      <xdr:row>37</xdr:row>
      <xdr:rowOff>47752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77051"/>
          <a:ext cx="889000" cy="1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23614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2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144856</xdr:rowOff>
    </xdr:from>
    <xdr:to>
      <xdr:col>15</xdr:col>
      <xdr:colOff>50800</xdr:colOff>
      <xdr:row>37</xdr:row>
      <xdr:rowOff>33401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17056"/>
          <a:ext cx="889000" cy="5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48391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4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144856</xdr:rowOff>
    </xdr:from>
    <xdr:to>
      <xdr:col>10</xdr:col>
      <xdr:colOff>114300</xdr:colOff>
      <xdr:row>37</xdr:row>
      <xdr:rowOff>35293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17056"/>
          <a:ext cx="889000" cy="6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68559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66053</xdr:rowOff>
    </xdr:from>
    <xdr:to>
      <xdr:col>24</xdr:col>
      <xdr:colOff>114300</xdr:colOff>
      <xdr:row>36</xdr:row>
      <xdr:rowOff>167653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44480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168402</xdr:rowOff>
    </xdr:from>
    <xdr:to>
      <xdr:col>20</xdr:col>
      <xdr:colOff>38100</xdr:colOff>
      <xdr:row>37</xdr:row>
      <xdr:rowOff>98552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4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89679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3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154051</xdr:rowOff>
    </xdr:from>
    <xdr:to>
      <xdr:col>15</xdr:col>
      <xdr:colOff>101600</xdr:colOff>
      <xdr:row>37</xdr:row>
      <xdr:rowOff>84201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2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75328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18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94056</xdr:rowOff>
    </xdr:from>
    <xdr:to>
      <xdr:col>10</xdr:col>
      <xdr:colOff>165100</xdr:colOff>
      <xdr:row>37</xdr:row>
      <xdr:rowOff>24206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40733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4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155943</xdr:rowOff>
    </xdr:from>
    <xdr:to>
      <xdr:col>6</xdr:col>
      <xdr:colOff>38100</xdr:colOff>
      <xdr:row>37</xdr:row>
      <xdr:rowOff>86093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2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77220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2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94239</xdr:rowOff>
    </xdr:from>
    <xdr:to>
      <xdr:col>24</xdr:col>
      <xdr:colOff>63500</xdr:colOff>
      <xdr:row>58</xdr:row>
      <xdr:rowOff>104611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38339"/>
          <a:ext cx="838200" cy="1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101651</xdr:rowOff>
    </xdr:from>
    <xdr:to>
      <xdr:col>19</xdr:col>
      <xdr:colOff>177800</xdr:colOff>
      <xdr:row>58</xdr:row>
      <xdr:rowOff>104611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45751"/>
          <a:ext cx="889000" cy="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101651</xdr:rowOff>
    </xdr:from>
    <xdr:to>
      <xdr:col>15</xdr:col>
      <xdr:colOff>50800</xdr:colOff>
      <xdr:row>58</xdr:row>
      <xdr:rowOff>119414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45751"/>
          <a:ext cx="889000" cy="1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119414</xdr:rowOff>
    </xdr:from>
    <xdr:to>
      <xdr:col>10</xdr:col>
      <xdr:colOff>114300</xdr:colOff>
      <xdr:row>58</xdr:row>
      <xdr:rowOff>124223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3514"/>
          <a:ext cx="889000" cy="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170093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5532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7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43439</xdr:rowOff>
    </xdr:from>
    <xdr:to>
      <xdr:col>24</xdr:col>
      <xdr:colOff>114300</xdr:colOff>
      <xdr:row>58</xdr:row>
      <xdr:rowOff>145039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163548</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53811</xdr:rowOff>
    </xdr:from>
    <xdr:to>
      <xdr:col>20</xdr:col>
      <xdr:colOff>38100</xdr:colOff>
      <xdr:row>58</xdr:row>
      <xdr:rowOff>155411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9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146538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9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50851</xdr:rowOff>
    </xdr:from>
    <xdr:to>
      <xdr:col>15</xdr:col>
      <xdr:colOff>101600</xdr:colOff>
      <xdr:row>58</xdr:row>
      <xdr:rowOff>152451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9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143578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8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68614</xdr:rowOff>
    </xdr:from>
    <xdr:to>
      <xdr:col>10</xdr:col>
      <xdr:colOff>165100</xdr:colOff>
      <xdr:row>58</xdr:row>
      <xdr:rowOff>170214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161341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73423</xdr:rowOff>
    </xdr:from>
    <xdr:to>
      <xdr:col>6</xdr:col>
      <xdr:colOff>38100</xdr:colOff>
      <xdr:row>59</xdr:row>
      <xdr:rowOff>3573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166150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85933</xdr:rowOff>
    </xdr:from>
    <xdr:to>
      <xdr:col>24</xdr:col>
      <xdr:colOff>63500</xdr:colOff>
      <xdr:row>78</xdr:row>
      <xdr:rowOff>98620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459033"/>
          <a:ext cx="8382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98620</xdr:rowOff>
    </xdr:from>
    <xdr:to>
      <xdr:col>19</xdr:col>
      <xdr:colOff>177800</xdr:colOff>
      <xdr:row>78</xdr:row>
      <xdr:rowOff>114325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71720"/>
          <a:ext cx="889000" cy="1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114325</xdr:rowOff>
    </xdr:from>
    <xdr:to>
      <xdr:col>15</xdr:col>
      <xdr:colOff>50800</xdr:colOff>
      <xdr:row>78</xdr:row>
      <xdr:rowOff>121024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487425"/>
          <a:ext cx="889000" cy="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118692</xdr:rowOff>
    </xdr:from>
    <xdr:to>
      <xdr:col>10</xdr:col>
      <xdr:colOff>114300</xdr:colOff>
      <xdr:row>78</xdr:row>
      <xdr:rowOff>121024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491792"/>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35133</xdr:rowOff>
    </xdr:from>
    <xdr:to>
      <xdr:col>24</xdr:col>
      <xdr:colOff>114300</xdr:colOff>
      <xdr:row>78</xdr:row>
      <xdr:rowOff>136733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0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121510</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2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47820</xdr:rowOff>
    </xdr:from>
    <xdr:to>
      <xdr:col>20</xdr:col>
      <xdr:colOff>38100</xdr:colOff>
      <xdr:row>78</xdr:row>
      <xdr:rowOff>149420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140547</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63525</xdr:rowOff>
    </xdr:from>
    <xdr:to>
      <xdr:col>15</xdr:col>
      <xdr:colOff>101600</xdr:colOff>
      <xdr:row>78</xdr:row>
      <xdr:rowOff>165125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3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156252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2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70224</xdr:rowOff>
    </xdr:from>
    <xdr:to>
      <xdr:col>10</xdr:col>
      <xdr:colOff>165100</xdr:colOff>
      <xdr:row>79</xdr:row>
      <xdr:rowOff>374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4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162951</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830017" y="13536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67892</xdr:rowOff>
    </xdr:from>
    <xdr:to>
      <xdr:col>6</xdr:col>
      <xdr:colOff>38100</xdr:colOff>
      <xdr:row>78</xdr:row>
      <xdr:rowOff>169492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4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160619</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941017" y="1353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99662</xdr:rowOff>
    </xdr:from>
    <xdr:to>
      <xdr:col>24</xdr:col>
      <xdr:colOff>63500</xdr:colOff>
      <xdr:row>95</xdr:row>
      <xdr:rowOff>48293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15962"/>
          <a:ext cx="838200" cy="12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89033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05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48293</xdr:rowOff>
    </xdr:from>
    <xdr:to>
      <xdr:col>19</xdr:col>
      <xdr:colOff>177800</xdr:colOff>
      <xdr:row>95</xdr:row>
      <xdr:rowOff>160111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336043"/>
          <a:ext cx="889000" cy="1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119764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40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160111</xdr:rowOff>
    </xdr:from>
    <xdr:to>
      <xdr:col>15</xdr:col>
      <xdr:colOff>50800</xdr:colOff>
      <xdr:row>96</xdr:row>
      <xdr:rowOff>118070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47861"/>
          <a:ext cx="889000" cy="12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42791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118070</xdr:rowOff>
    </xdr:from>
    <xdr:to>
      <xdr:col>10</xdr:col>
      <xdr:colOff>114300</xdr:colOff>
      <xdr:row>97</xdr:row>
      <xdr:rowOff>12968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77270"/>
          <a:ext cx="889000" cy="6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48862</xdr:rowOff>
    </xdr:from>
    <xdr:to>
      <xdr:col>24</xdr:col>
      <xdr:colOff>114300</xdr:colOff>
      <xdr:row>94</xdr:row>
      <xdr:rowOff>150462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6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71739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16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168943</xdr:rowOff>
    </xdr:from>
    <xdr:to>
      <xdr:col>20</xdr:col>
      <xdr:colOff>38100</xdr:colOff>
      <xdr:row>95</xdr:row>
      <xdr:rowOff>99093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28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115620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0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109311</xdr:rowOff>
    </xdr:from>
    <xdr:to>
      <xdr:col>15</xdr:col>
      <xdr:colOff>101600</xdr:colOff>
      <xdr:row>96</xdr:row>
      <xdr:rowOff>39461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9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55988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17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67270</xdr:rowOff>
    </xdr:from>
    <xdr:to>
      <xdr:col>10</xdr:col>
      <xdr:colOff>165100</xdr:colOff>
      <xdr:row>96</xdr:row>
      <xdr:rowOff>168870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2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159997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61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133618</xdr:rowOff>
    </xdr:from>
    <xdr:to>
      <xdr:col>6</xdr:col>
      <xdr:colOff>38100</xdr:colOff>
      <xdr:row>97</xdr:row>
      <xdr:rowOff>63768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9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54895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68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121766</xdr:rowOff>
    </xdr:from>
    <xdr:to>
      <xdr:col>55</xdr:col>
      <xdr:colOff>0</xdr:colOff>
      <xdr:row>37</xdr:row>
      <xdr:rowOff>140751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65416"/>
          <a:ext cx="838200" cy="1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127173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27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140751</xdr:rowOff>
    </xdr:from>
    <xdr:to>
      <xdr:col>50</xdr:col>
      <xdr:colOff>114300</xdr:colOff>
      <xdr:row>37</xdr:row>
      <xdr:rowOff>160914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484401"/>
          <a:ext cx="889000" cy="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84562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108789</xdr:rowOff>
    </xdr:from>
    <xdr:to>
      <xdr:col>45</xdr:col>
      <xdr:colOff>177800</xdr:colOff>
      <xdr:row>37</xdr:row>
      <xdr:rowOff>160914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6452439"/>
          <a:ext cx="889000" cy="5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86437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8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118360</xdr:rowOff>
    </xdr:from>
    <xdr:to>
      <xdr:col>41</xdr:col>
      <xdr:colOff>50800</xdr:colOff>
      <xdr:row>37</xdr:row>
      <xdr:rowOff>108789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19110"/>
          <a:ext cx="889000" cy="33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2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72180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3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70966</xdr:rowOff>
    </xdr:from>
    <xdr:to>
      <xdr:col>55</xdr:col>
      <xdr:colOff>50800</xdr:colOff>
      <xdr:row>38</xdr:row>
      <xdr:rowOff>1116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1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157343</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2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89951</xdr:rowOff>
    </xdr:from>
    <xdr:to>
      <xdr:col>50</xdr:col>
      <xdr:colOff>165100</xdr:colOff>
      <xdr:row>38</xdr:row>
      <xdr:rowOff>20101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3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11229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2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110114</xdr:rowOff>
    </xdr:from>
    <xdr:to>
      <xdr:col>46</xdr:col>
      <xdr:colOff>38100</xdr:colOff>
      <xdr:row>38</xdr:row>
      <xdr:rowOff>40264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5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31391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57989</xdr:rowOff>
    </xdr:from>
    <xdr:to>
      <xdr:col>41</xdr:col>
      <xdr:colOff>101600</xdr:colOff>
      <xdr:row>37</xdr:row>
      <xdr:rowOff>159589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0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150716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49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67560</xdr:rowOff>
    </xdr:from>
    <xdr:to>
      <xdr:col>36</xdr:col>
      <xdr:colOff>165100</xdr:colOff>
      <xdr:row>35</xdr:row>
      <xdr:rowOff>169160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06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160287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16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24879</xdr:rowOff>
    </xdr:from>
    <xdr:to>
      <xdr:col>55</xdr:col>
      <xdr:colOff>0</xdr:colOff>
      <xdr:row>58</xdr:row>
      <xdr:rowOff>70979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968979"/>
          <a:ext cx="838200" cy="4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24879</xdr:rowOff>
    </xdr:from>
    <xdr:to>
      <xdr:col>50</xdr:col>
      <xdr:colOff>114300</xdr:colOff>
      <xdr:row>58</xdr:row>
      <xdr:rowOff>76547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68979"/>
          <a:ext cx="889000" cy="5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68381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4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162537</xdr:rowOff>
    </xdr:from>
    <xdr:to>
      <xdr:col>45</xdr:col>
      <xdr:colOff>177800</xdr:colOff>
      <xdr:row>58</xdr:row>
      <xdr:rowOff>76547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35187"/>
          <a:ext cx="889000" cy="85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162537</xdr:rowOff>
    </xdr:from>
    <xdr:to>
      <xdr:col>41</xdr:col>
      <xdr:colOff>50800</xdr:colOff>
      <xdr:row>58</xdr:row>
      <xdr:rowOff>19054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35187"/>
          <a:ext cx="889000" cy="2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20179</xdr:rowOff>
    </xdr:from>
    <xdr:to>
      <xdr:col>55</xdr:col>
      <xdr:colOff>50800</xdr:colOff>
      <xdr:row>58</xdr:row>
      <xdr:rowOff>121779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6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106556</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7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145529</xdr:rowOff>
    </xdr:from>
    <xdr:to>
      <xdr:col>50</xdr:col>
      <xdr:colOff>165100</xdr:colOff>
      <xdr:row>58</xdr:row>
      <xdr:rowOff>75679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1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66806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1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25747</xdr:rowOff>
    </xdr:from>
    <xdr:to>
      <xdr:col>46</xdr:col>
      <xdr:colOff>38100</xdr:colOff>
      <xdr:row>58</xdr:row>
      <xdr:rowOff>127347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6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118474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06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111737</xdr:rowOff>
    </xdr:from>
    <xdr:to>
      <xdr:col>41</xdr:col>
      <xdr:colOff>101600</xdr:colOff>
      <xdr:row>58</xdr:row>
      <xdr:rowOff>41887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8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33014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7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139704</xdr:rowOff>
    </xdr:from>
    <xdr:to>
      <xdr:col>36</xdr:col>
      <xdr:colOff>165100</xdr:colOff>
      <xdr:row>58</xdr:row>
      <xdr:rowOff>69854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60981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00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32159</xdr:rowOff>
    </xdr:from>
    <xdr:to>
      <xdr:col>55</xdr:col>
      <xdr:colOff>0</xdr:colOff>
      <xdr:row>79</xdr:row>
      <xdr:rowOff>85522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76709"/>
          <a:ext cx="838200" cy="5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32159</xdr:rowOff>
    </xdr:from>
    <xdr:to>
      <xdr:col>50</xdr:col>
      <xdr:colOff>114300</xdr:colOff>
      <xdr:row>79</xdr:row>
      <xdr:rowOff>96744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76709"/>
          <a:ext cx="889000" cy="6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74354</xdr:rowOff>
    </xdr:from>
    <xdr:to>
      <xdr:col>45</xdr:col>
      <xdr:colOff>177800</xdr:colOff>
      <xdr:row>79</xdr:row>
      <xdr:rowOff>96744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618904"/>
          <a:ext cx="889000" cy="2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72394</xdr:rowOff>
    </xdr:from>
    <xdr:to>
      <xdr:col>41</xdr:col>
      <xdr:colOff>50800</xdr:colOff>
      <xdr:row>79</xdr:row>
      <xdr:rowOff>74354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616944"/>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34722</xdr:rowOff>
    </xdr:from>
    <xdr:to>
      <xdr:col>55</xdr:col>
      <xdr:colOff>50800</xdr:colOff>
      <xdr:row>79</xdr:row>
      <xdr:rowOff>136322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121099</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9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152809</xdr:rowOff>
    </xdr:from>
    <xdr:to>
      <xdr:col>50</xdr:col>
      <xdr:colOff>165100</xdr:colOff>
      <xdr:row>79</xdr:row>
      <xdr:rowOff>82959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2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74086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1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45944</xdr:rowOff>
    </xdr:from>
    <xdr:to>
      <xdr:col>46</xdr:col>
      <xdr:colOff>38100</xdr:colOff>
      <xdr:row>79</xdr:row>
      <xdr:rowOff>147544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9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138671</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61017" y="13683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23554</xdr:rowOff>
    </xdr:from>
    <xdr:to>
      <xdr:col>41</xdr:col>
      <xdr:colOff>101600</xdr:colOff>
      <xdr:row>79</xdr:row>
      <xdr:rowOff>125154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6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116281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60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21594</xdr:rowOff>
    </xdr:from>
    <xdr:to>
      <xdr:col>36</xdr:col>
      <xdr:colOff>165100</xdr:colOff>
      <xdr:row>79</xdr:row>
      <xdr:rowOff>123194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114321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58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98814</xdr:rowOff>
    </xdr:from>
    <xdr:to>
      <xdr:col>55</xdr:col>
      <xdr:colOff>0</xdr:colOff>
      <xdr:row>97</xdr:row>
      <xdr:rowOff>132893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729464"/>
          <a:ext cx="838200" cy="3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328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98814</xdr:rowOff>
    </xdr:from>
    <xdr:to>
      <xdr:col>50</xdr:col>
      <xdr:colOff>114300</xdr:colOff>
      <xdr:row>97</xdr:row>
      <xdr:rowOff>129704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729464"/>
          <a:ext cx="889000" cy="3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13871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0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35909</xdr:rowOff>
    </xdr:from>
    <xdr:to>
      <xdr:col>45</xdr:col>
      <xdr:colOff>177800</xdr:colOff>
      <xdr:row>97</xdr:row>
      <xdr:rowOff>129704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666559"/>
          <a:ext cx="889000" cy="9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35909</xdr:rowOff>
    </xdr:from>
    <xdr:to>
      <xdr:col>41</xdr:col>
      <xdr:colOff>50800</xdr:colOff>
      <xdr:row>97</xdr:row>
      <xdr:rowOff>73555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666559"/>
          <a:ext cx="889000" cy="3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125393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4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82093</xdr:rowOff>
    </xdr:from>
    <xdr:to>
      <xdr:col>55</xdr:col>
      <xdr:colOff>50800</xdr:colOff>
      <xdr:row>98</xdr:row>
      <xdr:rowOff>12243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1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168470</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2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48014</xdr:rowOff>
    </xdr:from>
    <xdr:to>
      <xdr:col>50</xdr:col>
      <xdr:colOff>165100</xdr:colOff>
      <xdr:row>97</xdr:row>
      <xdr:rowOff>149614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6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140741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77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78904</xdr:rowOff>
    </xdr:from>
    <xdr:to>
      <xdr:col>46</xdr:col>
      <xdr:colOff>38100</xdr:colOff>
      <xdr:row>98</xdr:row>
      <xdr:rowOff>9054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0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181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80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156559</xdr:rowOff>
    </xdr:from>
    <xdr:to>
      <xdr:col>41</xdr:col>
      <xdr:colOff>101600</xdr:colOff>
      <xdr:row>97</xdr:row>
      <xdr:rowOff>86709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61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77836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70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22755</xdr:rowOff>
    </xdr:from>
    <xdr:to>
      <xdr:col>36</xdr:col>
      <xdr:colOff>165100</xdr:colOff>
      <xdr:row>97</xdr:row>
      <xdr:rowOff>124355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6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115482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74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40030</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26580"/>
          <a:ext cx="8382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40030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726580"/>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98450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44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160680</xdr:rowOff>
    </xdr:from>
    <xdr:to>
      <xdr:col>81</xdr:col>
      <xdr:colOff>101600</xdr:colOff>
      <xdr:row>39</xdr:row>
      <xdr:rowOff>90830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7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81957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76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87717</xdr:rowOff>
    </xdr:from>
    <xdr:to>
      <xdr:col>85</xdr:col>
      <xdr:colOff>127000</xdr:colOff>
      <xdr:row>76</xdr:row>
      <xdr:rowOff>121531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117917"/>
          <a:ext cx="838200" cy="3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146268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3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87717</xdr:rowOff>
    </xdr:from>
    <xdr:to>
      <xdr:col>81</xdr:col>
      <xdr:colOff>50800</xdr:colOff>
      <xdr:row>76</xdr:row>
      <xdr:rowOff>126633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117917"/>
          <a:ext cx="889000" cy="3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66621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126633</xdr:rowOff>
    </xdr:from>
    <xdr:to>
      <xdr:col>76</xdr:col>
      <xdr:colOff>114300</xdr:colOff>
      <xdr:row>76</xdr:row>
      <xdr:rowOff>134342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156833"/>
          <a:ext cx="889000" cy="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30191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134342</xdr:rowOff>
    </xdr:from>
    <xdr:to>
      <xdr:col>71</xdr:col>
      <xdr:colOff>177800</xdr:colOff>
      <xdr:row>76</xdr:row>
      <xdr:rowOff>134424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164542"/>
          <a:ext cx="889000" cy="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50920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70731</xdr:rowOff>
    </xdr:from>
    <xdr:to>
      <xdr:col>85</xdr:col>
      <xdr:colOff>177800</xdr:colOff>
      <xdr:row>77</xdr:row>
      <xdr:rowOff>881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0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49158</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07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36917</xdr:rowOff>
    </xdr:from>
    <xdr:to>
      <xdr:col>81</xdr:col>
      <xdr:colOff>101600</xdr:colOff>
      <xdr:row>76</xdr:row>
      <xdr:rowOff>138517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06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129644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5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75833</xdr:rowOff>
    </xdr:from>
    <xdr:to>
      <xdr:col>76</xdr:col>
      <xdr:colOff>165100</xdr:colOff>
      <xdr:row>77</xdr:row>
      <xdr:rowOff>5983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0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168560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9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83542</xdr:rowOff>
    </xdr:from>
    <xdr:to>
      <xdr:col>72</xdr:col>
      <xdr:colOff>38100</xdr:colOff>
      <xdr:row>77</xdr:row>
      <xdr:rowOff>13692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1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4819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0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83624</xdr:rowOff>
    </xdr:from>
    <xdr:to>
      <xdr:col>67</xdr:col>
      <xdr:colOff>101600</xdr:colOff>
      <xdr:row>77</xdr:row>
      <xdr:rowOff>13774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1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4901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0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112877</xdr:rowOff>
    </xdr:from>
    <xdr:to>
      <xdr:col>85</xdr:col>
      <xdr:colOff>127000</xdr:colOff>
      <xdr:row>99</xdr:row>
      <xdr:rowOff>12987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914977"/>
          <a:ext cx="838200" cy="7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112877</xdr:rowOff>
    </xdr:from>
    <xdr:to>
      <xdr:col>81</xdr:col>
      <xdr:colOff>50800</xdr:colOff>
      <xdr:row>98</xdr:row>
      <xdr:rowOff>125268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914977"/>
          <a:ext cx="889000" cy="1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94459</xdr:rowOff>
    </xdr:from>
    <xdr:to>
      <xdr:col>76</xdr:col>
      <xdr:colOff>114300</xdr:colOff>
      <xdr:row>98</xdr:row>
      <xdr:rowOff>125268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896559"/>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94459</xdr:rowOff>
    </xdr:from>
    <xdr:to>
      <xdr:col>71</xdr:col>
      <xdr:colOff>177800</xdr:colOff>
      <xdr:row>99</xdr:row>
      <xdr:rowOff>8324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96559"/>
          <a:ext cx="889000" cy="8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100537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3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133637</xdr:rowOff>
    </xdr:from>
    <xdr:to>
      <xdr:col>85</xdr:col>
      <xdr:colOff>177800</xdr:colOff>
      <xdr:row>99</xdr:row>
      <xdr:rowOff>63787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93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48564</xdr:rowOff>
    </xdr:from>
    <xdr:ext cx="469744"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85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62077</xdr:rowOff>
    </xdr:from>
    <xdr:to>
      <xdr:col>81</xdr:col>
      <xdr:colOff>101600</xdr:colOff>
      <xdr:row>98</xdr:row>
      <xdr:rowOff>163677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6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154804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5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74468</xdr:rowOff>
    </xdr:from>
    <xdr:to>
      <xdr:col>76</xdr:col>
      <xdr:colOff>165100</xdr:colOff>
      <xdr:row>99</xdr:row>
      <xdr:rowOff>4618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7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167195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6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43659</xdr:rowOff>
    </xdr:from>
    <xdr:to>
      <xdr:col>72</xdr:col>
      <xdr:colOff>38100</xdr:colOff>
      <xdr:row>98</xdr:row>
      <xdr:rowOff>145259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4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136386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128974</xdr:rowOff>
    </xdr:from>
    <xdr:to>
      <xdr:col>67</xdr:col>
      <xdr:colOff>101600</xdr:colOff>
      <xdr:row>99</xdr:row>
      <xdr:rowOff>59124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3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50251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702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108729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45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126952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4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135214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4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137418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4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153759</xdr:rowOff>
    </xdr:from>
    <xdr:to>
      <xdr:col>116</xdr:col>
      <xdr:colOff>63500</xdr:colOff>
      <xdr:row>75</xdr:row>
      <xdr:rowOff>41265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841059"/>
          <a:ext cx="838200" cy="5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112224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79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41265</xdr:rowOff>
    </xdr:from>
    <xdr:to>
      <xdr:col>111</xdr:col>
      <xdr:colOff>177800</xdr:colOff>
      <xdr:row>75</xdr:row>
      <xdr:rowOff>118738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900015"/>
          <a:ext cx="889000" cy="7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99493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4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118738</xdr:rowOff>
    </xdr:from>
    <xdr:to>
      <xdr:col>107</xdr:col>
      <xdr:colOff>50800</xdr:colOff>
      <xdr:row>75</xdr:row>
      <xdr:rowOff>146580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977488"/>
          <a:ext cx="889000" cy="2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120959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46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127584</xdr:rowOff>
    </xdr:from>
    <xdr:to>
      <xdr:col>102</xdr:col>
      <xdr:colOff>114300</xdr:colOff>
      <xdr:row>75</xdr:row>
      <xdr:rowOff>146580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986334"/>
          <a:ext cx="889000" cy="1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129989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47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7313</xdr:rowOff>
    </xdr:from>
    <xdr:to>
      <xdr:col>98</xdr:col>
      <xdr:colOff>38100</xdr:colOff>
      <xdr:row>74</xdr:row>
      <xdr:rowOff>108913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125440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46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102959</xdr:rowOff>
    </xdr:from>
    <xdr:to>
      <xdr:col>116</xdr:col>
      <xdr:colOff>114300</xdr:colOff>
      <xdr:row>75</xdr:row>
      <xdr:rowOff>33109</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79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125836</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64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161915</xdr:rowOff>
    </xdr:from>
    <xdr:to>
      <xdr:col>112</xdr:col>
      <xdr:colOff>38100</xdr:colOff>
      <xdr:row>75</xdr:row>
      <xdr:rowOff>92065</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84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83192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94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67938</xdr:rowOff>
    </xdr:from>
    <xdr:to>
      <xdr:col>107</xdr:col>
      <xdr:colOff>101600</xdr:colOff>
      <xdr:row>75</xdr:row>
      <xdr:rowOff>169537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9266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160664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019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95781</xdr:rowOff>
    </xdr:from>
    <xdr:to>
      <xdr:col>102</xdr:col>
      <xdr:colOff>165100</xdr:colOff>
      <xdr:row>76</xdr:row>
      <xdr:rowOff>25930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9545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17057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4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76784</xdr:rowOff>
    </xdr:from>
    <xdr:to>
      <xdr:col>98</xdr:col>
      <xdr:colOff>38100</xdr:colOff>
      <xdr:row>76</xdr:row>
      <xdr:rowOff>6934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93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169511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2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年度歳出決算総額は住民一人当たり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479,364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人事院勧告による職員の給与や会計年度任用職員の報酬や手当の増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などにより、住民一人当た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94,799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、類似団体内平均値より下回っている。物件費は、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システムの標準化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地域公共交通運行業務</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の委託料の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95,796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、類似団体平均値より下回っている。扶助費は、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障がい者自立支援給付費や児童手当費</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の増などにより、住民一人当たり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108,678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円となり、類似団体内平均値</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を上回</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っている。補助費等は、地域公共交通運行経費等負担金や一部事務組合負担金の増などにより、住民一人当たり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69,707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円となったが、類似団体内平均値より下回っている。普通建設事業費は、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令和５年度で</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地域公共交通バスの購入や道の駅の整備、公民館の改修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完了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15,031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、類似団体平均値を大きく下回る状況が近年続いている。公債費は、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年度に借入れた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などの元金償還が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終了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したことにより、住民一人当たり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39,487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、類似団体平均値より下回っている。積立金は、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教育・子育て基金の積立減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よ</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り、住民一人当たり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4,129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、類似団体内平均値より下回っている。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大阪府河南町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14,556
14,372
25.26
7,109,082
6,977,629
93,956
4,404,358
4,829,228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37973</xdr:rowOff>
    </xdr:from>
    <xdr:to>
      <xdr:col>24</xdr:col>
      <xdr:colOff>63500</xdr:colOff>
      <xdr:row>32</xdr:row>
      <xdr:rowOff>108610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524373"/>
          <a:ext cx="838200" cy="7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37973</xdr:rowOff>
    </xdr:from>
    <xdr:to>
      <xdr:col>19</xdr:col>
      <xdr:colOff>177800</xdr:colOff>
      <xdr:row>32</xdr:row>
      <xdr:rowOff>99924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524373"/>
          <a:ext cx="8890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99924</xdr:rowOff>
    </xdr:from>
    <xdr:to>
      <xdr:col>15</xdr:col>
      <xdr:colOff>50800</xdr:colOff>
      <xdr:row>32</xdr:row>
      <xdr:rowOff>136728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586324"/>
          <a:ext cx="889000" cy="3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13513</xdr:rowOff>
    </xdr:from>
    <xdr:to>
      <xdr:col>10</xdr:col>
      <xdr:colOff>114300</xdr:colOff>
      <xdr:row>32</xdr:row>
      <xdr:rowOff>136728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499913"/>
          <a:ext cx="889000" cy="123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29151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57810</xdr:rowOff>
    </xdr:from>
    <xdr:to>
      <xdr:col>24</xdr:col>
      <xdr:colOff>114300</xdr:colOff>
      <xdr:row>32</xdr:row>
      <xdr:rowOff>159410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5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80687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3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158623</xdr:rowOff>
    </xdr:from>
    <xdr:to>
      <xdr:col>20</xdr:col>
      <xdr:colOff>38100</xdr:colOff>
      <xdr:row>32</xdr:row>
      <xdr:rowOff>88773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7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105300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4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49124</xdr:rowOff>
    </xdr:from>
    <xdr:to>
      <xdr:col>15</xdr:col>
      <xdr:colOff>101600</xdr:colOff>
      <xdr:row>32</xdr:row>
      <xdr:rowOff>150724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53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167251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10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85928</xdr:rowOff>
    </xdr:from>
    <xdr:to>
      <xdr:col>10</xdr:col>
      <xdr:colOff>165100</xdr:colOff>
      <xdr:row>33</xdr:row>
      <xdr:rowOff>16078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7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32605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134163</xdr:rowOff>
    </xdr:from>
    <xdr:to>
      <xdr:col>6</xdr:col>
      <xdr:colOff>38100</xdr:colOff>
      <xdr:row>32</xdr:row>
      <xdr:rowOff>64313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44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80840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22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63066</xdr:rowOff>
    </xdr:from>
    <xdr:to>
      <xdr:col>24</xdr:col>
      <xdr:colOff>63500</xdr:colOff>
      <xdr:row>57</xdr:row>
      <xdr:rowOff>77608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35716"/>
          <a:ext cx="838200" cy="1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77608</xdr:rowOff>
    </xdr:from>
    <xdr:to>
      <xdr:col>19</xdr:col>
      <xdr:colOff>177800</xdr:colOff>
      <xdr:row>57</xdr:row>
      <xdr:rowOff>117895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50258"/>
          <a:ext cx="889000" cy="4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136024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9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101505</xdr:rowOff>
    </xdr:from>
    <xdr:to>
      <xdr:col>15</xdr:col>
      <xdr:colOff>50800</xdr:colOff>
      <xdr:row>57</xdr:row>
      <xdr:rowOff>117895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874155"/>
          <a:ext cx="889000" cy="1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112279</xdr:rowOff>
    </xdr:from>
    <xdr:to>
      <xdr:col>10</xdr:col>
      <xdr:colOff>114300</xdr:colOff>
      <xdr:row>57</xdr:row>
      <xdr:rowOff>101505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542029"/>
          <a:ext cx="889000" cy="33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141529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05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12266</xdr:rowOff>
    </xdr:from>
    <xdr:to>
      <xdr:col>24</xdr:col>
      <xdr:colOff>114300</xdr:colOff>
      <xdr:row>57</xdr:row>
      <xdr:rowOff>113866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8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162143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6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26808</xdr:rowOff>
    </xdr:from>
    <xdr:to>
      <xdr:col>20</xdr:col>
      <xdr:colOff>38100</xdr:colOff>
      <xdr:row>57</xdr:row>
      <xdr:rowOff>128408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9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119535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92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67095</xdr:rowOff>
    </xdr:from>
    <xdr:to>
      <xdr:col>15</xdr:col>
      <xdr:colOff>101600</xdr:colOff>
      <xdr:row>57</xdr:row>
      <xdr:rowOff>168695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3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159822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3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50705</xdr:rowOff>
    </xdr:from>
    <xdr:to>
      <xdr:col>10</xdr:col>
      <xdr:colOff>165100</xdr:colOff>
      <xdr:row>57</xdr:row>
      <xdr:rowOff>152305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143432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1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61479</xdr:rowOff>
    </xdr:from>
    <xdr:to>
      <xdr:col>6</xdr:col>
      <xdr:colOff>38100</xdr:colOff>
      <xdr:row>55</xdr:row>
      <xdr:rowOff>163079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49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154206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58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24802</xdr:rowOff>
    </xdr:from>
    <xdr:to>
      <xdr:col>24</xdr:col>
      <xdr:colOff>63500</xdr:colOff>
      <xdr:row>77</xdr:row>
      <xdr:rowOff>100426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26452"/>
          <a:ext cx="838200" cy="7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158914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17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100426</xdr:rowOff>
    </xdr:from>
    <xdr:to>
      <xdr:col>19</xdr:col>
      <xdr:colOff>177800</xdr:colOff>
      <xdr:row>77</xdr:row>
      <xdr:rowOff>143469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02076"/>
          <a:ext cx="889000" cy="4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136191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103459</xdr:rowOff>
    </xdr:from>
    <xdr:to>
      <xdr:col>15</xdr:col>
      <xdr:colOff>50800</xdr:colOff>
      <xdr:row>77</xdr:row>
      <xdr:rowOff>143469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05109"/>
          <a:ext cx="889000" cy="4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16516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4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103459</xdr:rowOff>
    </xdr:from>
    <xdr:to>
      <xdr:col>10</xdr:col>
      <xdr:colOff>114300</xdr:colOff>
      <xdr:row>78</xdr:row>
      <xdr:rowOff>31077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05109"/>
          <a:ext cx="889000" cy="9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159912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78767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145452</xdr:rowOff>
    </xdr:from>
    <xdr:to>
      <xdr:col>24</xdr:col>
      <xdr:colOff>114300</xdr:colOff>
      <xdr:row>77</xdr:row>
      <xdr:rowOff>75602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7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123879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54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49626</xdr:rowOff>
    </xdr:from>
    <xdr:to>
      <xdr:col>20</xdr:col>
      <xdr:colOff>38100</xdr:colOff>
      <xdr:row>77</xdr:row>
      <xdr:rowOff>151226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5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142353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44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92669</xdr:rowOff>
    </xdr:from>
    <xdr:to>
      <xdr:col>15</xdr:col>
      <xdr:colOff>101600</xdr:colOff>
      <xdr:row>78</xdr:row>
      <xdr:rowOff>22819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9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13946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87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52659</xdr:rowOff>
    </xdr:from>
    <xdr:to>
      <xdr:col>10</xdr:col>
      <xdr:colOff>165100</xdr:colOff>
      <xdr:row>77</xdr:row>
      <xdr:rowOff>154259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5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145386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47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151727</xdr:rowOff>
    </xdr:from>
    <xdr:to>
      <xdr:col>6</xdr:col>
      <xdr:colOff>38100</xdr:colOff>
      <xdr:row>78</xdr:row>
      <xdr:rowOff>81877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5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73004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4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163881</xdr:rowOff>
    </xdr:from>
    <xdr:to>
      <xdr:col>24</xdr:col>
      <xdr:colOff>63500</xdr:colOff>
      <xdr:row>98</xdr:row>
      <xdr:rowOff>170934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65981"/>
          <a:ext cx="838200" cy="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160398</xdr:rowOff>
    </xdr:from>
    <xdr:to>
      <xdr:col>19</xdr:col>
      <xdr:colOff>177800</xdr:colOff>
      <xdr:row>98</xdr:row>
      <xdr:rowOff>163881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62498"/>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38617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160398</xdr:rowOff>
    </xdr:from>
    <xdr:to>
      <xdr:col>15</xdr:col>
      <xdr:colOff>50800</xdr:colOff>
      <xdr:row>98</xdr:row>
      <xdr:rowOff>163561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62498"/>
          <a:ext cx="8890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36947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163561</xdr:rowOff>
    </xdr:from>
    <xdr:to>
      <xdr:col>10</xdr:col>
      <xdr:colOff>114300</xdr:colOff>
      <xdr:row>99</xdr:row>
      <xdr:rowOff>947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65661"/>
          <a:ext cx="889000" cy="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36050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6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46359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7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120134</xdr:rowOff>
    </xdr:from>
    <xdr:to>
      <xdr:col>24</xdr:col>
      <xdr:colOff>114300</xdr:colOff>
      <xdr:row>99</xdr:row>
      <xdr:rowOff>50284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92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47958</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113081</xdr:rowOff>
    </xdr:from>
    <xdr:to>
      <xdr:col>20</xdr:col>
      <xdr:colOff>38100</xdr:colOff>
      <xdr:row>99</xdr:row>
      <xdr:rowOff>43231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9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34358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70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109598</xdr:rowOff>
    </xdr:from>
    <xdr:to>
      <xdr:col>15</xdr:col>
      <xdr:colOff>101600</xdr:colOff>
      <xdr:row>99</xdr:row>
      <xdr:rowOff>39748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91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30875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700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112761</xdr:rowOff>
    </xdr:from>
    <xdr:to>
      <xdr:col>10</xdr:col>
      <xdr:colOff>165100</xdr:colOff>
      <xdr:row>99</xdr:row>
      <xdr:rowOff>42911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91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34038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700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121597</xdr:rowOff>
    </xdr:from>
    <xdr:to>
      <xdr:col>6</xdr:col>
      <xdr:colOff>38100</xdr:colOff>
      <xdr:row>99</xdr:row>
      <xdr:rowOff>51747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92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42874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701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93653</xdr:rowOff>
    </xdr:from>
    <xdr:to>
      <xdr:col>55</xdr:col>
      <xdr:colOff>0</xdr:colOff>
      <xdr:row>39</xdr:row>
      <xdr:rowOff>94633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780203"/>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94633</xdr:rowOff>
    </xdr:from>
    <xdr:to>
      <xdr:col>50</xdr:col>
      <xdr:colOff>114300</xdr:colOff>
      <xdr:row>39</xdr:row>
      <xdr:rowOff>95286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781183"/>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95286</xdr:rowOff>
    </xdr:from>
    <xdr:to>
      <xdr:col>45</xdr:col>
      <xdr:colOff>177800</xdr:colOff>
      <xdr:row>39</xdr:row>
      <xdr:rowOff>95613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781836"/>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95613</xdr:rowOff>
    </xdr:from>
    <xdr:to>
      <xdr:col>41</xdr:col>
      <xdr:colOff>50800</xdr:colOff>
      <xdr:row>39</xdr:row>
      <xdr:rowOff>97246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78216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152490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24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135181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42853</xdr:rowOff>
    </xdr:from>
    <xdr:to>
      <xdr:col>55</xdr:col>
      <xdr:colOff>50800</xdr:colOff>
      <xdr:row>39</xdr:row>
      <xdr:rowOff>144453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2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129230</xdr:rowOff>
    </xdr:from>
    <xdr:ext cx="313932"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4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43833</xdr:rowOff>
    </xdr:from>
    <xdr:to>
      <xdr:col>50</xdr:col>
      <xdr:colOff>165100</xdr:colOff>
      <xdr:row>39</xdr:row>
      <xdr:rowOff>145433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136560</xdr:rowOff>
    </xdr:from>
    <xdr:ext cx="313932"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82333" y="6823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44486</xdr:rowOff>
    </xdr:from>
    <xdr:to>
      <xdr:col>46</xdr:col>
      <xdr:colOff>38100</xdr:colOff>
      <xdr:row>39</xdr:row>
      <xdr:rowOff>146086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137213</xdr:rowOff>
    </xdr:from>
    <xdr:ext cx="313932"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93333" y="6823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44813</xdr:rowOff>
    </xdr:from>
    <xdr:to>
      <xdr:col>41</xdr:col>
      <xdr:colOff>101600</xdr:colOff>
      <xdr:row>39</xdr:row>
      <xdr:rowOff>146413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137540</xdr:rowOff>
    </xdr:from>
    <xdr:ext cx="313932"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04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46446</xdr:rowOff>
    </xdr:from>
    <xdr:to>
      <xdr:col>36</xdr:col>
      <xdr:colOff>165100</xdr:colOff>
      <xdr:row>39</xdr:row>
      <xdr:rowOff>148046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139173</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8257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23898</xdr:rowOff>
    </xdr:from>
    <xdr:to>
      <xdr:col>55</xdr:col>
      <xdr:colOff>0</xdr:colOff>
      <xdr:row>59</xdr:row>
      <xdr:rowOff>28894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139448"/>
          <a:ext cx="838200" cy="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134964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3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28894</xdr:rowOff>
    </xdr:from>
    <xdr:to>
      <xdr:col>50</xdr:col>
      <xdr:colOff>114300</xdr:colOff>
      <xdr:row>59</xdr:row>
      <xdr:rowOff>35992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144444"/>
          <a:ext cx="889000" cy="7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49935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34566</xdr:rowOff>
    </xdr:from>
    <xdr:to>
      <xdr:col>45</xdr:col>
      <xdr:colOff>177800</xdr:colOff>
      <xdr:row>59</xdr:row>
      <xdr:rowOff>35992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150116"/>
          <a:ext cx="8890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26358</xdr:rowOff>
    </xdr:from>
    <xdr:to>
      <xdr:col>41</xdr:col>
      <xdr:colOff>50800</xdr:colOff>
      <xdr:row>59</xdr:row>
      <xdr:rowOff>34566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141908"/>
          <a:ext cx="889000" cy="8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107586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70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111635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1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144548</xdr:rowOff>
    </xdr:from>
    <xdr:to>
      <xdr:col>55</xdr:col>
      <xdr:colOff>50800</xdr:colOff>
      <xdr:row>59</xdr:row>
      <xdr:rowOff>74698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8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59475</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0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149544</xdr:rowOff>
    </xdr:from>
    <xdr:to>
      <xdr:col>50</xdr:col>
      <xdr:colOff>165100</xdr:colOff>
      <xdr:row>59</xdr:row>
      <xdr:rowOff>79694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9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70821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186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156642</xdr:rowOff>
    </xdr:from>
    <xdr:to>
      <xdr:col>46</xdr:col>
      <xdr:colOff>38100</xdr:colOff>
      <xdr:row>59</xdr:row>
      <xdr:rowOff>86792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1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77919</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19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155216</xdr:rowOff>
    </xdr:from>
    <xdr:to>
      <xdr:col>41</xdr:col>
      <xdr:colOff>101600</xdr:colOff>
      <xdr:row>59</xdr:row>
      <xdr:rowOff>85366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09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76493</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1019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147008</xdr:rowOff>
    </xdr:from>
    <xdr:to>
      <xdr:col>36</xdr:col>
      <xdr:colOff>165100</xdr:colOff>
      <xdr:row>59</xdr:row>
      <xdr:rowOff>77158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09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68285</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18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135520</xdr:rowOff>
    </xdr:from>
    <xdr:to>
      <xdr:col>55</xdr:col>
      <xdr:colOff>0</xdr:colOff>
      <xdr:row>78</xdr:row>
      <xdr:rowOff>169794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508620"/>
          <a:ext cx="838200" cy="3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114554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44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104463</xdr:rowOff>
    </xdr:from>
    <xdr:to>
      <xdr:col>50</xdr:col>
      <xdr:colOff>114300</xdr:colOff>
      <xdr:row>78</xdr:row>
      <xdr:rowOff>135520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77563"/>
          <a:ext cx="889000" cy="3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104463</xdr:rowOff>
    </xdr:from>
    <xdr:to>
      <xdr:col>45</xdr:col>
      <xdr:colOff>177800</xdr:colOff>
      <xdr:row>78</xdr:row>
      <xdr:rowOff>164388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77563"/>
          <a:ext cx="889000" cy="5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164388</xdr:rowOff>
    </xdr:from>
    <xdr:to>
      <xdr:col>41</xdr:col>
      <xdr:colOff>50800</xdr:colOff>
      <xdr:row>79</xdr:row>
      <xdr:rowOff>19979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537488"/>
          <a:ext cx="889000" cy="2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118994</xdr:rowOff>
    </xdr:from>
    <xdr:to>
      <xdr:col>55</xdr:col>
      <xdr:colOff>50800</xdr:colOff>
      <xdr:row>79</xdr:row>
      <xdr:rowOff>49144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9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33921</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40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84720</xdr:rowOff>
    </xdr:from>
    <xdr:to>
      <xdr:col>50</xdr:col>
      <xdr:colOff>165100</xdr:colOff>
      <xdr:row>79</xdr:row>
      <xdr:rowOff>14870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5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5997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55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53663</xdr:rowOff>
    </xdr:from>
    <xdr:to>
      <xdr:col>46</xdr:col>
      <xdr:colOff>38100</xdr:colOff>
      <xdr:row>78</xdr:row>
      <xdr:rowOff>155263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2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146390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51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113588</xdr:rowOff>
    </xdr:from>
    <xdr:to>
      <xdr:col>41</xdr:col>
      <xdr:colOff>101600</xdr:colOff>
      <xdr:row>79</xdr:row>
      <xdr:rowOff>43738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8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34865</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7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140629</xdr:rowOff>
    </xdr:from>
    <xdr:to>
      <xdr:col>36</xdr:col>
      <xdr:colOff>165100</xdr:colOff>
      <xdr:row>79</xdr:row>
      <xdr:rowOff>70779</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51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61906</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60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150454</xdr:rowOff>
    </xdr:from>
    <xdr:to>
      <xdr:col>55</xdr:col>
      <xdr:colOff>0</xdr:colOff>
      <xdr:row>97</xdr:row>
      <xdr:rowOff>161492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781104"/>
          <a:ext cx="8382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73482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189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150454</xdr:rowOff>
    </xdr:from>
    <xdr:to>
      <xdr:col>50</xdr:col>
      <xdr:colOff>114300</xdr:colOff>
      <xdr:row>97</xdr:row>
      <xdr:rowOff>152143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781104"/>
          <a:ext cx="889000" cy="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14229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13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152143</xdr:rowOff>
    </xdr:from>
    <xdr:to>
      <xdr:col>45</xdr:col>
      <xdr:colOff>177800</xdr:colOff>
      <xdr:row>97</xdr:row>
      <xdr:rowOff>157269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782793"/>
          <a:ext cx="889000" cy="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150977</xdr:rowOff>
    </xdr:from>
    <xdr:to>
      <xdr:col>41</xdr:col>
      <xdr:colOff>50800</xdr:colOff>
      <xdr:row>97</xdr:row>
      <xdr:rowOff>157269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781627"/>
          <a:ext cx="889000" cy="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110692</xdr:rowOff>
    </xdr:from>
    <xdr:to>
      <xdr:col>55</xdr:col>
      <xdr:colOff>50800</xdr:colOff>
      <xdr:row>98</xdr:row>
      <xdr:rowOff>40842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74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25619</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65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99654</xdr:rowOff>
    </xdr:from>
    <xdr:to>
      <xdr:col>50</xdr:col>
      <xdr:colOff>165100</xdr:colOff>
      <xdr:row>98</xdr:row>
      <xdr:rowOff>29804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3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20931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2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101343</xdr:rowOff>
    </xdr:from>
    <xdr:to>
      <xdr:col>46</xdr:col>
      <xdr:colOff>38100</xdr:colOff>
      <xdr:row>98</xdr:row>
      <xdr:rowOff>31493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3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22620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2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106469</xdr:rowOff>
    </xdr:from>
    <xdr:to>
      <xdr:col>41</xdr:col>
      <xdr:colOff>101600</xdr:colOff>
      <xdr:row>98</xdr:row>
      <xdr:rowOff>36619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3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27746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2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100177</xdr:rowOff>
    </xdr:from>
    <xdr:to>
      <xdr:col>36</xdr:col>
      <xdr:colOff>165100</xdr:colOff>
      <xdr:row>98</xdr:row>
      <xdr:rowOff>30327</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73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21454</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82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53093</xdr:rowOff>
    </xdr:from>
    <xdr:to>
      <xdr:col>85</xdr:col>
      <xdr:colOff>127000</xdr:colOff>
      <xdr:row>37</xdr:row>
      <xdr:rowOff>152746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96743"/>
          <a:ext cx="838200" cy="9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157726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58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152746</xdr:rowOff>
    </xdr:from>
    <xdr:to>
      <xdr:col>81</xdr:col>
      <xdr:colOff>50800</xdr:colOff>
      <xdr:row>37</xdr:row>
      <xdr:rowOff>167834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96396"/>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1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120775</xdr:rowOff>
    </xdr:from>
    <xdr:to>
      <xdr:col>76</xdr:col>
      <xdr:colOff>114300</xdr:colOff>
      <xdr:row>37</xdr:row>
      <xdr:rowOff>167834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292975"/>
          <a:ext cx="889000" cy="21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137712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3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120775</xdr:rowOff>
    </xdr:from>
    <xdr:to>
      <xdr:col>71</xdr:col>
      <xdr:colOff>177800</xdr:colOff>
      <xdr:row>37</xdr:row>
      <xdr:rowOff>88200</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292975"/>
          <a:ext cx="889000" cy="13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2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64495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06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2293</xdr:rowOff>
    </xdr:from>
    <xdr:to>
      <xdr:col>85</xdr:col>
      <xdr:colOff>177800</xdr:colOff>
      <xdr:row>37</xdr:row>
      <xdr:rowOff>103893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34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152170</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2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101946</xdr:rowOff>
    </xdr:from>
    <xdr:to>
      <xdr:col>81</xdr:col>
      <xdr:colOff>101600</xdr:colOff>
      <xdr:row>38</xdr:row>
      <xdr:rowOff>32096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4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23223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3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117034</xdr:rowOff>
    </xdr:from>
    <xdr:to>
      <xdr:col>76</xdr:col>
      <xdr:colOff>165100</xdr:colOff>
      <xdr:row>38</xdr:row>
      <xdr:rowOff>47184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6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38311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5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69975</xdr:rowOff>
    </xdr:from>
    <xdr:to>
      <xdr:col>72</xdr:col>
      <xdr:colOff>38100</xdr:colOff>
      <xdr:row>37</xdr:row>
      <xdr:rowOff>125</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4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16652</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01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37400</xdr:rowOff>
    </xdr:from>
    <xdr:to>
      <xdr:col>67</xdr:col>
      <xdr:colOff>101600</xdr:colOff>
      <xdr:row>37</xdr:row>
      <xdr:rowOff>139000</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8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130127</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47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111854</xdr:rowOff>
    </xdr:from>
    <xdr:to>
      <xdr:col>85</xdr:col>
      <xdr:colOff>127000</xdr:colOff>
      <xdr:row>57</xdr:row>
      <xdr:rowOff>170180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9884504"/>
          <a:ext cx="838200" cy="58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142888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572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111854</xdr:rowOff>
    </xdr:from>
    <xdr:to>
      <xdr:col>81</xdr:col>
      <xdr:colOff>50800</xdr:colOff>
      <xdr:row>58</xdr:row>
      <xdr:rowOff>47944</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884504"/>
          <a:ext cx="889000" cy="10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145316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7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47944</xdr:rowOff>
    </xdr:from>
    <xdr:to>
      <xdr:col>76</xdr:col>
      <xdr:colOff>114300</xdr:colOff>
      <xdr:row>58</xdr:row>
      <xdr:rowOff>132483</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992044"/>
          <a:ext cx="889000" cy="8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141843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57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18879</xdr:rowOff>
    </xdr:from>
    <xdr:to>
      <xdr:col>71</xdr:col>
      <xdr:colOff>177800</xdr:colOff>
      <xdr:row>58</xdr:row>
      <xdr:rowOff>132483</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9962979"/>
          <a:ext cx="889000" cy="11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66079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49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119380</xdr:rowOff>
    </xdr:from>
    <xdr:to>
      <xdr:col>85</xdr:col>
      <xdr:colOff>177800</xdr:colOff>
      <xdr:row>58</xdr:row>
      <xdr:rowOff>49530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89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97807</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87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61054</xdr:rowOff>
    </xdr:from>
    <xdr:to>
      <xdr:col>81</xdr:col>
      <xdr:colOff>101600</xdr:colOff>
      <xdr:row>57</xdr:row>
      <xdr:rowOff>162654</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83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153781</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92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168594</xdr:rowOff>
    </xdr:from>
    <xdr:to>
      <xdr:col>76</xdr:col>
      <xdr:colOff>165100</xdr:colOff>
      <xdr:row>58</xdr:row>
      <xdr:rowOff>98744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94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89871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1003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81683</xdr:rowOff>
    </xdr:from>
    <xdr:to>
      <xdr:col>72</xdr:col>
      <xdr:colOff>38100</xdr:colOff>
      <xdr:row>59</xdr:row>
      <xdr:rowOff>11833</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1002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2960</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1011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139529</xdr:rowOff>
    </xdr:from>
    <xdr:to>
      <xdr:col>67</xdr:col>
      <xdr:colOff>101600</xdr:colOff>
      <xdr:row>58</xdr:row>
      <xdr:rowOff>69679</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1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60806</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0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40030</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84580"/>
          <a:ext cx="8382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40030</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3584580"/>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98449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0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160680</xdr:rowOff>
    </xdr:from>
    <xdr:to>
      <xdr:col>81</xdr:col>
      <xdr:colOff>101600</xdr:colOff>
      <xdr:row>79</xdr:row>
      <xdr:rowOff>90830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81957</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46428" y="136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87717</xdr:rowOff>
    </xdr:from>
    <xdr:to>
      <xdr:col>85</xdr:col>
      <xdr:colOff>127000</xdr:colOff>
      <xdr:row>96</xdr:row>
      <xdr:rowOff>121531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546917"/>
          <a:ext cx="838200" cy="3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146268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6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87717</xdr:rowOff>
    </xdr:from>
    <xdr:to>
      <xdr:col>81</xdr:col>
      <xdr:colOff>50800</xdr:colOff>
      <xdr:row>96</xdr:row>
      <xdr:rowOff>126633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546917"/>
          <a:ext cx="889000" cy="3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18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126633</xdr:rowOff>
    </xdr:from>
    <xdr:to>
      <xdr:col>76</xdr:col>
      <xdr:colOff>114300</xdr:colOff>
      <xdr:row>96</xdr:row>
      <xdr:rowOff>134342</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585833"/>
          <a:ext cx="889000" cy="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30191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1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134342</xdr:rowOff>
    </xdr:from>
    <xdr:to>
      <xdr:col>71</xdr:col>
      <xdr:colOff>177800</xdr:colOff>
      <xdr:row>96</xdr:row>
      <xdr:rowOff>134424</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593542"/>
          <a:ext cx="889000" cy="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50847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70731</xdr:rowOff>
    </xdr:from>
    <xdr:to>
      <xdr:col>85</xdr:col>
      <xdr:colOff>177800</xdr:colOff>
      <xdr:row>97</xdr:row>
      <xdr:rowOff>881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52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49158</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50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36917</xdr:rowOff>
    </xdr:from>
    <xdr:to>
      <xdr:col>81</xdr:col>
      <xdr:colOff>101600</xdr:colOff>
      <xdr:row>96</xdr:row>
      <xdr:rowOff>138517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49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129644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5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75833</xdr:rowOff>
    </xdr:from>
    <xdr:to>
      <xdr:col>76</xdr:col>
      <xdr:colOff>165100</xdr:colOff>
      <xdr:row>97</xdr:row>
      <xdr:rowOff>5983</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53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168560</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62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83542</xdr:rowOff>
    </xdr:from>
    <xdr:to>
      <xdr:col>72</xdr:col>
      <xdr:colOff>38100</xdr:colOff>
      <xdr:row>97</xdr:row>
      <xdr:rowOff>13692</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5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4819</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6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83624</xdr:rowOff>
    </xdr:from>
    <xdr:to>
      <xdr:col>67</xdr:col>
      <xdr:colOff>101600</xdr:colOff>
      <xdr:row>97</xdr:row>
      <xdr:rowOff>13774</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54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4901</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63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総務費は、地域公共交通</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バス購入事業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デジタル田園都市推進事業、教育・子育て基金積立金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で減となったものの、地域公共交通確保維持事業、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自治体システム標準化事業、スマート窓口環境整備事業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の増などにより、住民一人当たり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85,114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円となったが、類似団体内平均値より下回っている。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民生費は、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低所得世帯支援給付金が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減となったものの、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定額減税調整給付金、障がい者自立支援給付費、児童手当給付費の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増などにより、住民一人当たり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195,157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類似団体平均値と同水準となっている。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衛生費は、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新型コロナワクチンの臨時特例接種が、令和５年度で終了したため、</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ワクチン接種対策事業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及び接種体制確保事業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の減などにより、住民一人当たり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35,407</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円となり、類似団体内平均値より下回っている。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消防費は、消防広域化</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に伴う</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負担金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の発生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防災備蓄倉庫改修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事業の増などにより、住民一人当たり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23,804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類似団体平均値と同水準となっている。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教育費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は、大宝地区公民館改修事業やテニスコート改修事業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などにより、住民一人当たり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54,950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類似団体内平均値より下回っている。</a:t>
          </a:r>
          <a:endParaRPr lang="ja-JP" altLang="ja-JP">
            <a:effectLst/>
            <a:latin typeface="ＭＳ Ｐゴシック" panose="020B0600070205080204" pitchFamily="50" charset="-128"/>
            <a:ea typeface="ＭＳ Ｐゴシック" panose="020B0600070205080204" pitchFamily="50" charset="-128"/>
          </a:endParaRPr>
        </a:p>
        <a:p>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年度の実質収支は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百万円の黒字であったが、標準財政規模に対する実質収支額は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ポイント減少した。また、財政調整基金に剰余金を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百万積立し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取崩しを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ったため、財政調整基金残高は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となったが、実質単年度収支は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する結果となった。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今後も引き続き事務事業の見直しを進めるとともに、自主財源の確保に努め、持続可能で健全な行政運営に努めていく。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大阪府河南町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年度連結実質赤字比率は、いずれの会計も赤字額がなく、算定されなかったが、今後も企業会計を含めた特別会計の動向に注視し、現水準を保持していく。</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7109082</v>
      </c>
      <c r="BO4" s="358"/>
      <c r="BP4" s="358"/>
      <c r="BQ4" s="358"/>
      <c r="BR4" s="358"/>
      <c r="BS4" s="358"/>
      <c r="BT4" s="358"/>
      <c r="BU4" s="359"/>
      <c r="BV4" s="357">
        <v>7108452</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2.1</v>
      </c>
      <c r="CU4" s="364"/>
      <c r="CV4" s="364"/>
      <c r="CW4" s="364"/>
      <c r="CX4" s="364"/>
      <c r="CY4" s="364"/>
      <c r="CZ4" s="364"/>
      <c r="DA4" s="365"/>
      <c r="DB4" s="363">
        <v>2.4</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6977629</v>
      </c>
      <c r="BO5" s="395"/>
      <c r="BP5" s="395"/>
      <c r="BQ5" s="395"/>
      <c r="BR5" s="395"/>
      <c r="BS5" s="395"/>
      <c r="BT5" s="395"/>
      <c r="BU5" s="396"/>
      <c r="BV5" s="394">
        <v>6938196</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95.4</v>
      </c>
      <c r="CU5" s="392"/>
      <c r="CV5" s="392"/>
      <c r="CW5" s="392"/>
      <c r="CX5" s="392"/>
      <c r="CY5" s="392"/>
      <c r="CZ5" s="392"/>
      <c r="DA5" s="393"/>
      <c r="DB5" s="391">
        <v>89.5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131453</v>
      </c>
      <c r="BO6" s="395"/>
      <c r="BP6" s="395"/>
      <c r="BQ6" s="395"/>
      <c r="BR6" s="395"/>
      <c r="BS6" s="395"/>
      <c r="BT6" s="395"/>
      <c r="BU6" s="396"/>
      <c r="BV6" s="394">
        <v>170256</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95.7</v>
      </c>
      <c r="CU6" s="432"/>
      <c r="CV6" s="432"/>
      <c r="CW6" s="432"/>
      <c r="CX6" s="432"/>
      <c r="CY6" s="432"/>
      <c r="CZ6" s="432"/>
      <c r="DA6" s="433"/>
      <c r="DB6" s="431">
        <v>90</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37497</v>
      </c>
      <c r="BO7" s="395"/>
      <c r="BP7" s="395"/>
      <c r="BQ7" s="395"/>
      <c r="BR7" s="395"/>
      <c r="BS7" s="395"/>
      <c r="BT7" s="395"/>
      <c r="BU7" s="396"/>
      <c r="BV7" s="394">
        <v>66409</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4404358</v>
      </c>
      <c r="CU7" s="395"/>
      <c r="CV7" s="395"/>
      <c r="CW7" s="395"/>
      <c r="CX7" s="395"/>
      <c r="CY7" s="395"/>
      <c r="CZ7" s="395"/>
      <c r="DA7" s="396"/>
      <c r="DB7" s="394">
        <v>4357595</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93956</v>
      </c>
      <c r="BO8" s="395"/>
      <c r="BP8" s="395"/>
      <c r="BQ8" s="395"/>
      <c r="BR8" s="395"/>
      <c r="BS8" s="395"/>
      <c r="BT8" s="395"/>
      <c r="BU8" s="396"/>
      <c r="BV8" s="394">
        <v>103847</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0.42</v>
      </c>
      <c r="CU8" s="435"/>
      <c r="CV8" s="435"/>
      <c r="CW8" s="435"/>
      <c r="CX8" s="435"/>
      <c r="CY8" s="435"/>
      <c r="CZ8" s="435"/>
      <c r="DA8" s="436"/>
      <c r="DB8" s="434">
        <v>0.42</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15697</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-9891</v>
      </c>
      <c r="BO9" s="395"/>
      <c r="BP9" s="395"/>
      <c r="BQ9" s="395"/>
      <c r="BR9" s="395"/>
      <c r="BS9" s="395"/>
      <c r="BT9" s="395"/>
      <c r="BU9" s="396"/>
      <c r="BV9" s="394">
        <v>-171378</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11.2</v>
      </c>
      <c r="CU9" s="392"/>
      <c r="CV9" s="392"/>
      <c r="CW9" s="392"/>
      <c r="CX9" s="392"/>
      <c r="CY9" s="392"/>
      <c r="CZ9" s="392"/>
      <c r="DA9" s="393"/>
      <c r="DB9" s="391">
        <v>12.2</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16126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1040</v>
      </c>
      <c r="BO10" s="395"/>
      <c r="BP10" s="395"/>
      <c r="BQ10" s="395"/>
      <c r="BR10" s="395"/>
      <c r="BS10" s="395"/>
      <c r="BT10" s="395"/>
      <c r="BU10" s="396"/>
      <c r="BV10" s="394">
        <v>664</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14556</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70000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14372</v>
      </c>
      <c r="S13" s="479"/>
      <c r="T13" s="479"/>
      <c r="U13" s="479"/>
      <c r="V13" s="480"/>
      <c r="W13" s="410" t="s">
        <v>131</v>
      </c>
      <c r="X13" s="411"/>
      <c r="Y13" s="411"/>
      <c r="Z13" s="411"/>
      <c r="AA13" s="411"/>
      <c r="AB13" s="401"/>
      <c r="AC13" s="445">
        <v>321</v>
      </c>
      <c r="AD13" s="446"/>
      <c r="AE13" s="446"/>
      <c r="AF13" s="446"/>
      <c r="AG13" s="488"/>
      <c r="AH13" s="445">
        <v>342</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-78851</v>
      </c>
      <c r="BO13" s="395"/>
      <c r="BP13" s="395"/>
      <c r="BQ13" s="395"/>
      <c r="BR13" s="395"/>
      <c r="BS13" s="395"/>
      <c r="BT13" s="395"/>
      <c r="BU13" s="396"/>
      <c r="BV13" s="394">
        <v>-170714</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7.4</v>
      </c>
      <c r="CU13" s="392"/>
      <c r="CV13" s="392"/>
      <c r="CW13" s="392"/>
      <c r="CX13" s="392"/>
      <c r="CY13" s="392"/>
      <c r="CZ13" s="392"/>
      <c r="DA13" s="393"/>
      <c r="DB13" s="391">
        <v>6.9</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14815</v>
      </c>
      <c r="S14" s="479"/>
      <c r="T14" s="479"/>
      <c r="U14" s="479"/>
      <c r="V14" s="480"/>
      <c r="W14" s="384"/>
      <c r="X14" s="385"/>
      <c r="Y14" s="385"/>
      <c r="Z14" s="385"/>
      <c r="AA14" s="385"/>
      <c r="AB14" s="374"/>
      <c r="AC14" s="481">
        <v>4.8</v>
      </c>
      <c r="AD14" s="482"/>
      <c r="AE14" s="482"/>
      <c r="AF14" s="482"/>
      <c r="AG14" s="483"/>
      <c r="AH14" s="481">
        <v>5.0999999999999996</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14636</v>
      </c>
      <c r="S15" s="479"/>
      <c r="T15" s="479"/>
      <c r="U15" s="479"/>
      <c r="V15" s="480"/>
      <c r="W15" s="410" t="s">
        <v>137</v>
      </c>
      <c r="X15" s="411"/>
      <c r="Y15" s="411"/>
      <c r="Z15" s="411"/>
      <c r="AA15" s="411"/>
      <c r="AB15" s="401"/>
      <c r="AC15" s="445">
        <v>1835</v>
      </c>
      <c r="AD15" s="446"/>
      <c r="AE15" s="446"/>
      <c r="AF15" s="446"/>
      <c r="AG15" s="488"/>
      <c r="AH15" s="445">
        <v>1893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1642039</v>
      </c>
      <c r="BO15" s="358"/>
      <c r="BP15" s="358"/>
      <c r="BQ15" s="358"/>
      <c r="BR15" s="358"/>
      <c r="BS15" s="358"/>
      <c r="BT15" s="358"/>
      <c r="BU15" s="359"/>
      <c r="BV15" s="357">
        <v>1623118</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27.5</v>
      </c>
      <c r="AD16" s="482"/>
      <c r="AE16" s="482"/>
      <c r="AF16" s="482"/>
      <c r="AG16" s="483"/>
      <c r="AH16" s="481">
        <v>28.1</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3974222</v>
      </c>
      <c r="BO16" s="395"/>
      <c r="BP16" s="395"/>
      <c r="BQ16" s="395"/>
      <c r="BR16" s="395"/>
      <c r="BS16" s="395"/>
      <c r="BT16" s="395"/>
      <c r="BU16" s="396"/>
      <c r="BV16" s="394">
        <v>3903332</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4506</v>
      </c>
      <c r="AD17" s="446"/>
      <c r="AE17" s="446"/>
      <c r="AF17" s="446"/>
      <c r="AG17" s="488"/>
      <c r="AH17" s="445">
        <v>4511</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2059628</v>
      </c>
      <c r="BO17" s="395"/>
      <c r="BP17" s="395"/>
      <c r="BQ17" s="395"/>
      <c r="BR17" s="395"/>
      <c r="BS17" s="395"/>
      <c r="BT17" s="395"/>
      <c r="BU17" s="396"/>
      <c r="BV17" s="394">
        <v>2031547</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25.26</v>
      </c>
      <c r="M18" s="518"/>
      <c r="N18" s="518"/>
      <c r="O18" s="518"/>
      <c r="P18" s="518"/>
      <c r="Q18" s="518"/>
      <c r="R18" s="519"/>
      <c r="S18" s="519"/>
      <c r="T18" s="519"/>
      <c r="U18" s="519"/>
      <c r="V18" s="520"/>
      <c r="W18" s="412"/>
      <c r="X18" s="413"/>
      <c r="Y18" s="413"/>
      <c r="Z18" s="413"/>
      <c r="AA18" s="413"/>
      <c r="AB18" s="404"/>
      <c r="AC18" s="521">
        <v>67.599999999999994</v>
      </c>
      <c r="AD18" s="522"/>
      <c r="AE18" s="522"/>
      <c r="AF18" s="522"/>
      <c r="AG18" s="523"/>
      <c r="AH18" s="521">
        <v>66.900000000000006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4269358</v>
      </c>
      <c r="BO18" s="395"/>
      <c r="BP18" s="395"/>
      <c r="BQ18" s="395"/>
      <c r="BR18" s="395"/>
      <c r="BS18" s="395"/>
      <c r="BT18" s="395"/>
      <c r="BU18" s="396"/>
      <c r="BV18" s="394">
        <v>3939041</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621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5116445</v>
      </c>
      <c r="BO19" s="395"/>
      <c r="BP19" s="395"/>
      <c r="BQ19" s="395"/>
      <c r="BR19" s="395"/>
      <c r="BS19" s="395"/>
      <c r="BT19" s="395"/>
      <c r="BU19" s="396"/>
      <c r="BV19" s="394">
        <v>5252592</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6392</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4829228</v>
      </c>
      <c r="BO22" s="358"/>
      <c r="BP22" s="358"/>
      <c r="BQ22" s="358"/>
      <c r="BR22" s="358"/>
      <c r="BS22" s="358"/>
      <c r="BT22" s="358"/>
      <c r="BU22" s="359"/>
      <c r="BV22" s="357">
        <v>5316289</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4206504</v>
      </c>
      <c r="BO23" s="395"/>
      <c r="BP23" s="395"/>
      <c r="BQ23" s="395"/>
      <c r="BR23" s="395"/>
      <c r="BS23" s="395"/>
      <c r="BT23" s="395"/>
      <c r="BU23" s="396"/>
      <c r="BV23" s="394">
        <v>4548202</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8400</v>
      </c>
      <c r="R24" s="446"/>
      <c r="S24" s="446"/>
      <c r="T24" s="446"/>
      <c r="U24" s="446"/>
      <c r="V24" s="488"/>
      <c r="W24" s="540"/>
      <c r="X24" s="541"/>
      <c r="Y24" s="542"/>
      <c r="Z24" s="444" t="s">
        <v>162</v>
      </c>
      <c r="AA24" s="424"/>
      <c r="AB24" s="424"/>
      <c r="AC24" s="424"/>
      <c r="AD24" s="424"/>
      <c r="AE24" s="424"/>
      <c r="AF24" s="424"/>
      <c r="AG24" s="425"/>
      <c r="AH24" s="445">
        <v>117</v>
      </c>
      <c r="AI24" s="446"/>
      <c r="AJ24" s="446"/>
      <c r="AK24" s="446"/>
      <c r="AL24" s="488"/>
      <c r="AM24" s="445">
        <v>356616</v>
      </c>
      <c r="AN24" s="446"/>
      <c r="AO24" s="446"/>
      <c r="AP24" s="446"/>
      <c r="AQ24" s="446"/>
      <c r="AR24" s="488"/>
      <c r="AS24" s="445">
        <v>3048</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2684402</v>
      </c>
      <c r="BO24" s="395"/>
      <c r="BP24" s="395"/>
      <c r="BQ24" s="395"/>
      <c r="BR24" s="395"/>
      <c r="BS24" s="395"/>
      <c r="BT24" s="395"/>
      <c r="BU24" s="396"/>
      <c r="BV24" s="394">
        <v>2927461</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7000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1521523</v>
      </c>
      <c r="BO25" s="358"/>
      <c r="BP25" s="358"/>
      <c r="BQ25" s="358"/>
      <c r="BR25" s="358"/>
      <c r="BS25" s="358"/>
      <c r="BT25" s="358"/>
      <c r="BU25" s="359"/>
      <c r="BV25" s="357">
        <v>666388</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6700</v>
      </c>
      <c r="R26" s="446"/>
      <c r="S26" s="446"/>
      <c r="T26" s="446"/>
      <c r="U26" s="446"/>
      <c r="V26" s="488"/>
      <c r="W26" s="540"/>
      <c r="X26" s="541"/>
      <c r="Y26" s="542"/>
      <c r="Z26" s="444" t="s">
        <v>168</v>
      </c>
      <c r="AA26" s="546"/>
      <c r="AB26" s="546"/>
      <c r="AC26" s="546"/>
      <c r="AD26" s="546"/>
      <c r="AE26" s="546"/>
      <c r="AF26" s="546"/>
      <c r="AG26" s="547"/>
      <c r="AH26" s="445">
        <v>1</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3700</v>
      </c>
      <c r="R27" s="446"/>
      <c r="S27" s="446"/>
      <c r="T27" s="446"/>
      <c r="U27" s="446"/>
      <c r="V27" s="488"/>
      <c r="W27" s="540"/>
      <c r="X27" s="541"/>
      <c r="Y27" s="542"/>
      <c r="Z27" s="444" t="s">
        <v>172</v>
      </c>
      <c r="AA27" s="424"/>
      <c r="AB27" s="424"/>
      <c r="AC27" s="424"/>
      <c r="AD27" s="424"/>
      <c r="AE27" s="424"/>
      <c r="AF27" s="424"/>
      <c r="AG27" s="425"/>
      <c r="AH27" s="445">
        <v>2</v>
      </c>
      <c r="AI27" s="446"/>
      <c r="AJ27" s="446"/>
      <c r="AK27" s="446"/>
      <c r="AL27" s="488"/>
      <c r="AM27" s="445" t="s">
        <v>169</v>
      </c>
      <c r="AN27" s="446"/>
      <c r="AO27" s="446"/>
      <c r="AP27" s="446"/>
      <c r="AQ27" s="446"/>
      <c r="AR27" s="488"/>
      <c r="AS27" s="445" t="s">
        <v>169</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445000</v>
      </c>
      <c r="BO27" s="514"/>
      <c r="BP27" s="514"/>
      <c r="BQ27" s="514"/>
      <c r="BR27" s="514"/>
      <c r="BS27" s="514"/>
      <c r="BT27" s="514"/>
      <c r="BU27" s="515"/>
      <c r="BV27" s="513">
        <v>445000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3420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1417668</v>
      </c>
      <c r="BO28" s="358"/>
      <c r="BP28" s="358"/>
      <c r="BQ28" s="358"/>
      <c r="BR28" s="358"/>
      <c r="BS28" s="358"/>
      <c r="BT28" s="358"/>
      <c r="BU28" s="359"/>
      <c r="BV28" s="357">
        <v>1434628</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8</v>
      </c>
      <c r="M29" s="446"/>
      <c r="N29" s="446"/>
      <c r="O29" s="446"/>
      <c r="P29" s="488"/>
      <c r="Q29" s="445">
        <v>3230</v>
      </c>
      <c r="R29" s="446"/>
      <c r="S29" s="446"/>
      <c r="T29" s="446"/>
      <c r="U29" s="446"/>
      <c r="V29" s="488"/>
      <c r="W29" s="543"/>
      <c r="X29" s="544"/>
      <c r="Y29" s="545"/>
      <c r="Z29" s="444" t="s">
        <v>178</v>
      </c>
      <c r="AA29" s="424"/>
      <c r="AB29" s="424"/>
      <c r="AC29" s="424"/>
      <c r="AD29" s="424"/>
      <c r="AE29" s="424"/>
      <c r="AF29" s="424"/>
      <c r="AG29" s="425"/>
      <c r="AH29" s="445">
        <v>119</v>
      </c>
      <c r="AI29" s="446"/>
      <c r="AJ29" s="446"/>
      <c r="AK29" s="446"/>
      <c r="AL29" s="488"/>
      <c r="AM29" s="445">
        <v>365138</v>
      </c>
      <c r="AN29" s="446"/>
      <c r="AO29" s="446"/>
      <c r="AP29" s="446"/>
      <c r="AQ29" s="446"/>
      <c r="AR29" s="488"/>
      <c r="AS29" s="445">
        <v>3068</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321161</v>
      </c>
      <c r="BO29" s="395"/>
      <c r="BP29" s="395"/>
      <c r="BQ29" s="395"/>
      <c r="BR29" s="395"/>
      <c r="BS29" s="395"/>
      <c r="BT29" s="395"/>
      <c r="BU29" s="396"/>
      <c r="BV29" s="394">
        <v>295123</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100.1</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1416096</v>
      </c>
      <c r="BO30" s="514"/>
      <c r="BP30" s="514"/>
      <c r="BQ30" s="514"/>
      <c r="BR30" s="514"/>
      <c r="BS30" s="514"/>
      <c r="BT30" s="514"/>
      <c r="BU30" s="515"/>
      <c r="BV30" s="513">
        <v>1481519</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南河内環境事業組合</v>
      </c>
      <c r="BZ34" s="585"/>
      <c r="CA34" s="585"/>
      <c r="CB34" s="585"/>
      <c r="CC34" s="585"/>
      <c r="CD34" s="585"/>
      <c r="CE34" s="585"/>
      <c r="CF34" s="585"/>
      <c r="CG34" s="585"/>
      <c r="CH34" s="585"/>
      <c r="CI34" s="585"/>
      <c r="CJ34" s="585"/>
      <c r="CK34" s="585"/>
      <c r="CL34" s="585"/>
      <c r="CM34" s="585"/>
      <c r="CN34" s="163"/>
      <c r="CO34" s="584">
        <f>IF(CQ34="","",MAX(C34:D43,U34:V43,AM34:AN43,BE34:BF43,BW34:BX43)+1)</f>
        <v>14</v>
      </c>
      <c r="CP34" s="584"/>
      <c r="CQ34" s="585" t="str">
        <f>IF('各会計、関係団体の財政状況及び健全化判断比率'!BS7="","",'各会計、関係団体の財政状況及び健全化判断比率'!BS7)</f>
        <v>河南町土地開発公社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〇</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土地取得特別会計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後期高齢者医療特別会計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大阪府後期高齢者医療広域連合（一般会計）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介護保険特別会計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大阪府後期高齢者医療広域連合（後期高齢者医療特別会計）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大阪広域水道企業団水道事業会計（水道用水供給事業）</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大阪広域水道企業団水道事業会計（市町村域水道事業）河南水道事業</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大阪広域水道企業団（工業用水道事業会計）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大阪南消防組合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Nz6p4pPFh4L0tIjAl8Bpuhw8DOsQm+btnZezDzEkE2ypqm1CJlBMkYJG5/VTPzK9gw09R03bnWEACTHsJdAeIA==" saltValue="fnRlv8UHOrD4epzRfva6C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533</v>
      </c>
      <c r="D34" s="1136"/>
      <c r="E34" s="1137"/>
      <c r="F34" s="32">
        <v>2.93</v>
      </c>
      <c r="G34" s="33">
        <v>4.0199999999999996</v>
      </c>
      <c r="H34" s="33">
        <v>6.39</v>
      </c>
      <c r="I34" s="33">
        <v>2.38</v>
      </c>
      <c r="J34" s="34">
        <v>2.13</v>
      </c>
      <c r="K34" s="22"/>
      <c r="L34" s="22"/>
      <c r="M34" s="22"/>
      <c r="N34" s="22"/>
      <c r="O34" s="22"/>
      <c r="P34" s="22"/>
    </row>
    <row r="35" spans="1:16" ht="39" customHeight="1" x14ac:dyDescent="0.2">
      <c r="A35" s="22"/>
      <c r="B35" s="35"/>
      <c r="C35" s="1132" t="s">
        <v>534</v>
      </c>
      <c r="D35" s="1132"/>
      <c r="E35" s="1133"/>
      <c r="F35" s="36">
        <v>2.09</v>
      </c>
      <c r="G35" s="37">
        <v>2.34</v>
      </c>
      <c r="H35" s="37">
        <v>2.82</v>
      </c>
      <c r="I35" s="37">
        <v>2.77</v>
      </c>
      <c r="J35" s="38">
        <v>2.04</v>
      </c>
      <c r="K35" s="22"/>
      <c r="L35" s="22"/>
      <c r="M35" s="22"/>
      <c r="N35" s="22"/>
      <c r="O35" s="22"/>
      <c r="P35" s="22"/>
    </row>
    <row r="36" spans="1:16" ht="39" customHeight="1" x14ac:dyDescent="0.2">
      <c r="A36" s="22"/>
      <c r="B36" s="35"/>
      <c r="C36" s="1132" t="s">
        <v>535</v>
      </c>
      <c r="D36" s="1132"/>
      <c r="E36" s="1133"/>
      <c r="F36" s="36">
        <v>1.49</v>
      </c>
      <c r="G36" s="37">
        <v>0.61</v>
      </c>
      <c r="H36" s="37">
        <v>0.01</v>
      </c>
      <c r="I36" s="37">
        <v>0.17</v>
      </c>
      <c r="J36" s="38">
        <v>0.53</v>
      </c>
      <c r="K36" s="22"/>
      <c r="L36" s="22"/>
      <c r="M36" s="22"/>
      <c r="N36" s="22"/>
      <c r="O36" s="22"/>
      <c r="P36" s="22"/>
    </row>
    <row r="37" spans="1:16" ht="39" customHeight="1" x14ac:dyDescent="0.2">
      <c r="A37" s="22"/>
      <c r="B37" s="35"/>
      <c r="C37" s="1132" t="s">
        <v>536</v>
      </c>
      <c r="D37" s="1132"/>
      <c r="E37" s="1133"/>
      <c r="F37" s="36">
        <v>0.2</v>
      </c>
      <c r="G37" s="37">
        <v>0.2</v>
      </c>
      <c r="H37" s="37">
        <v>0.21</v>
      </c>
      <c r="I37" s="37">
        <v>0.23</v>
      </c>
      <c r="J37" s="38">
        <v>0.24</v>
      </c>
      <c r="K37" s="22"/>
      <c r="L37" s="22"/>
      <c r="M37" s="22"/>
      <c r="N37" s="22"/>
      <c r="O37" s="22"/>
      <c r="P37" s="22"/>
    </row>
    <row r="38" spans="1:16" ht="39" customHeight="1" x14ac:dyDescent="0.2">
      <c r="A38" s="22"/>
      <c r="B38" s="35"/>
      <c r="C38" s="1132" t="s">
        <v>537</v>
      </c>
      <c r="D38" s="1132"/>
      <c r="E38" s="1133"/>
      <c r="F38" s="36">
        <v>0.08</v>
      </c>
      <c r="G38" s="37">
        <v>0.22</v>
      </c>
      <c r="H38" s="37">
        <v>0.11</v>
      </c>
      <c r="I38" s="37">
        <v>0.3</v>
      </c>
      <c r="J38" s="38">
        <v>0.09</v>
      </c>
      <c r="K38" s="22"/>
      <c r="L38" s="22"/>
      <c r="M38" s="22"/>
      <c r="N38" s="22"/>
      <c r="O38" s="22"/>
      <c r="P38" s="22"/>
    </row>
    <row r="39" spans="1:16" ht="39" customHeight="1" x14ac:dyDescent="0.2">
      <c r="A39" s="22"/>
      <c r="B39" s="35"/>
      <c r="C39" s="1132" t="s">
        <v>538</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540</v>
      </c>
      <c r="D43" s="1134"/>
      <c r="E43" s="1135"/>
      <c r="F43" s="41">
        <v>21.99</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G4YNQYsxyZwZYLVYDOI8vdHb6n4VoJyjmah8/KBHxHfGOZR2tQ1OLJ1MwW0XaP7emz1z/HeIbi4e58MzRbBI4Q==" saltValue="seSWpiVSE5bgh3WdCavK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7"/>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584</v>
      </c>
      <c r="L45" s="58">
        <v>577</v>
      </c>
      <c r="M45" s="58">
        <v>584</v>
      </c>
      <c r="N45" s="58">
        <v>640</v>
      </c>
      <c r="O45" s="59">
        <v>575</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123</v>
      </c>
      <c r="L48" s="62">
        <v>109</v>
      </c>
      <c r="M48" s="62">
        <v>133</v>
      </c>
      <c r="N48" s="62">
        <v>103</v>
      </c>
      <c r="O48" s="63">
        <v>100</v>
      </c>
      <c r="P48" s="46"/>
      <c r="Q48" s="46"/>
      <c r="R48" s="46"/>
      <c r="S48" s="46"/>
      <c r="T48" s="46"/>
      <c r="U48" s="46"/>
    </row>
    <row r="49" spans="1:21" ht="30.75" customHeight="1" x14ac:dyDescent="0.2">
      <c r="A49" s="46"/>
      <c r="B49" s="1140"/>
      <c r="C49" s="1141"/>
      <c r="D49" s="60"/>
      <c r="E49" s="1146" t="s">
        <v>14</v>
      </c>
      <c r="F49" s="1146"/>
      <c r="G49" s="1146"/>
      <c r="H49" s="1146"/>
      <c r="I49" s="1146"/>
      <c r="J49" s="1147"/>
      <c r="K49" s="61">
        <v>0</v>
      </c>
      <c r="L49" s="62">
        <v>22</v>
      </c>
      <c r="M49" s="62">
        <v>27</v>
      </c>
      <c r="N49" s="62">
        <v>32</v>
      </c>
      <c r="O49" s="63">
        <v>65</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487</v>
      </c>
      <c r="L50" s="62" t="s">
        <v>487</v>
      </c>
      <c r="M50" s="62" t="s">
        <v>487</v>
      </c>
      <c r="N50" s="62" t="s">
        <v>487</v>
      </c>
      <c r="O50" s="63" t="s">
        <v>487</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466</v>
      </c>
      <c r="L52" s="62">
        <v>471</v>
      </c>
      <c r="M52" s="62">
        <v>470</v>
      </c>
      <c r="N52" s="62">
        <v>479</v>
      </c>
      <c r="O52" s="63">
        <v>441</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241</v>
      </c>
      <c r="L53" s="67">
        <v>237</v>
      </c>
      <c r="M53" s="67">
        <v>274</v>
      </c>
      <c r="N53" s="67">
        <v>296</v>
      </c>
      <c r="O53" s="68">
        <v>299</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row r="65" s="47" customFormat="1" ht="12.65" hidden="1" customHeight="1" x14ac:dyDescent="0.2"/>
    <row r="66" s="47" customFormat="1" ht="12.65" hidden="1" customHeight="1" x14ac:dyDescent="0.2"/>
    <row r="67" s="47" customFormat="1" ht="12.65" hidden="1" customHeight="1" x14ac:dyDescent="0.2"/>
  </sheetData>
  <sheetProtection algorithmName="SHA-512" hashValue="sFqWf3fd9NAg22vUXj4lndncCW9zRl+EW4VPfFtTa653s6EVsvM91+NJS0YiqwBNL4+l+yIBP81g84FrlFbC+Q==" saltValue="H6NK9GYQQbPHE4X931AwD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s="94" customFormat="1" ht="15" customHeight="1" x14ac:dyDescent="0.2"/>
    <row r="12" s="94" customFormat="1" ht="15" customHeight="1" x14ac:dyDescent="0.2"/>
    <row r="13" s="94" customFormat="1" ht="15" customHeight="1" x14ac:dyDescent="0.2"/>
    <row r="14" s="94" customFormat="1" ht="15" customHeight="1" x14ac:dyDescent="0.2"/>
    <row r="15" s="94" customFormat="1" ht="15" customHeight="1" x14ac:dyDescent="0.2"/>
    <row r="16" s="94" customFormat="1" ht="15" customHeight="1" x14ac:dyDescent="0.2"/>
    <row r="17" s="94" customFormat="1" ht="15" customHeight="1" x14ac:dyDescent="0.2"/>
    <row r="18" s="94" customFormat="1"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6304</v>
      </c>
      <c r="J41" s="331">
        <v>6138</v>
      </c>
      <c r="K41" s="331">
        <v>5701</v>
      </c>
      <c r="L41" s="331">
        <v>5316</v>
      </c>
      <c r="M41" s="332">
        <v>4829</v>
      </c>
    </row>
    <row r="42" spans="2:13" ht="27.75" customHeight="1" x14ac:dyDescent="0.2">
      <c r="B42" s="1171"/>
      <c r="C42" s="1172"/>
      <c r="D42" s="104"/>
      <c r="E42" s="1177" t="s">
        <v>32</v>
      </c>
      <c r="F42" s="1177"/>
      <c r="G42" s="1177"/>
      <c r="H42" s="1178"/>
      <c r="I42" s="333">
        <v>334</v>
      </c>
      <c r="J42" s="334">
        <v>302</v>
      </c>
      <c r="K42" s="334">
        <v>275</v>
      </c>
      <c r="L42" s="334">
        <v>248</v>
      </c>
      <c r="M42" s="335">
        <v>220</v>
      </c>
    </row>
    <row r="43" spans="2:13" ht="27.75" customHeight="1" x14ac:dyDescent="0.2">
      <c r="B43" s="1171"/>
      <c r="C43" s="1172"/>
      <c r="D43" s="104"/>
      <c r="E43" s="1177" t="s">
        <v>33</v>
      </c>
      <c r="F43" s="1177"/>
      <c r="G43" s="1177"/>
      <c r="H43" s="1178"/>
      <c r="I43" s="333">
        <v>1746</v>
      </c>
      <c r="J43" s="334">
        <v>1287</v>
      </c>
      <c r="K43" s="334">
        <v>1467</v>
      </c>
      <c r="L43" s="334">
        <v>1524</v>
      </c>
      <c r="M43" s="335">
        <v>1737</v>
      </c>
    </row>
    <row r="44" spans="2:13" ht="27.75" customHeight="1" x14ac:dyDescent="0.2">
      <c r="B44" s="1171"/>
      <c r="C44" s="1172"/>
      <c r="D44" s="104"/>
      <c r="E44" s="1177" t="s">
        <v>34</v>
      </c>
      <c r="F44" s="1177"/>
      <c r="G44" s="1177"/>
      <c r="H44" s="1178"/>
      <c r="I44" s="333">
        <v>61</v>
      </c>
      <c r="J44" s="334">
        <v>372</v>
      </c>
      <c r="K44" s="334">
        <v>355</v>
      </c>
      <c r="L44" s="334">
        <v>338</v>
      </c>
      <c r="M44" s="335">
        <v>608</v>
      </c>
    </row>
    <row r="45" spans="2:13" ht="27.75" customHeight="1" x14ac:dyDescent="0.2">
      <c r="B45" s="1171"/>
      <c r="C45" s="1172"/>
      <c r="D45" s="104"/>
      <c r="E45" s="1177" t="s">
        <v>35</v>
      </c>
      <c r="F45" s="1177"/>
      <c r="G45" s="1177"/>
      <c r="H45" s="1178"/>
      <c r="I45" s="333">
        <v>869</v>
      </c>
      <c r="J45" s="334">
        <v>771</v>
      </c>
      <c r="K45" s="334">
        <v>756</v>
      </c>
      <c r="L45" s="334">
        <v>782</v>
      </c>
      <c r="M45" s="335">
        <v>839</v>
      </c>
    </row>
    <row r="46" spans="2:13" ht="27.75" customHeight="1" x14ac:dyDescent="0.2">
      <c r="B46" s="1171"/>
      <c r="C46" s="1172"/>
      <c r="D46" s="105"/>
      <c r="E46" s="1177" t="s">
        <v>36</v>
      </c>
      <c r="F46" s="1177"/>
      <c r="G46" s="1177"/>
      <c r="H46" s="1178"/>
      <c r="I46" s="333" t="s">
        <v>487</v>
      </c>
      <c r="J46" s="334" t="s">
        <v>487</v>
      </c>
      <c r="K46" s="334" t="s">
        <v>487</v>
      </c>
      <c r="L46" s="334" t="s">
        <v>487</v>
      </c>
      <c r="M46" s="335" t="s">
        <v>487</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2699</v>
      </c>
      <c r="J50" s="334">
        <v>3018</v>
      </c>
      <c r="K50" s="334">
        <v>3225</v>
      </c>
      <c r="L50" s="334">
        <v>3451</v>
      </c>
      <c r="M50" s="335">
        <v>3420</v>
      </c>
    </row>
    <row r="51" spans="2:13" ht="27.75" customHeight="1" x14ac:dyDescent="0.2">
      <c r="B51" s="1171"/>
      <c r="C51" s="1172"/>
      <c r="D51" s="104"/>
      <c r="E51" s="1177" t="s">
        <v>42</v>
      </c>
      <c r="F51" s="1177"/>
      <c r="G51" s="1177"/>
      <c r="H51" s="1178"/>
      <c r="I51" s="333">
        <v>109</v>
      </c>
      <c r="J51" s="334">
        <v>109</v>
      </c>
      <c r="K51" s="334">
        <v>109</v>
      </c>
      <c r="L51" s="334">
        <v>109</v>
      </c>
      <c r="M51" s="335">
        <v>109</v>
      </c>
    </row>
    <row r="52" spans="2:13" ht="27.75" customHeight="1" x14ac:dyDescent="0.2">
      <c r="B52" s="1173"/>
      <c r="C52" s="1174"/>
      <c r="D52" s="104"/>
      <c r="E52" s="1177" t="s">
        <v>43</v>
      </c>
      <c r="F52" s="1177"/>
      <c r="G52" s="1177"/>
      <c r="H52" s="1178"/>
      <c r="I52" s="333">
        <v>5925</v>
      </c>
      <c r="J52" s="334">
        <v>5896</v>
      </c>
      <c r="K52" s="334">
        <v>5587</v>
      </c>
      <c r="L52" s="334">
        <v>5381</v>
      </c>
      <c r="M52" s="335">
        <v>5103</v>
      </c>
    </row>
    <row r="53" spans="2:13" ht="27.75" customHeight="1" thickBot="1" x14ac:dyDescent="0.25">
      <c r="B53" s="1184" t="s">
        <v>19</v>
      </c>
      <c r="C53" s="1185"/>
      <c r="D53" s="108"/>
      <c r="E53" s="1186" t="s">
        <v>44</v>
      </c>
      <c r="F53" s="1186"/>
      <c r="G53" s="1186"/>
      <c r="H53" s="1187"/>
      <c r="I53" s="336">
        <v>580</v>
      </c>
      <c r="J53" s="337">
        <v>-152</v>
      </c>
      <c r="K53" s="337">
        <v>-367</v>
      </c>
      <c r="L53" s="337">
        <v>-733</v>
      </c>
      <c r="M53" s="338">
        <v>-398</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sPinrMmWR46n2lsxAYYXejyFzP2DZW1qupD3fF9+2CjJfCgEQmT/LULN4vNQ7ilyycjS0pyDwrIYxCM95tHdmQ==" saltValue="VNN4pfPw+CMm7M85K78As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5"/>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527</v>
      </c>
      <c r="G54" s="117" t="s">
        <v>528</v>
      </c>
      <c r="H54" s="118" t="s">
        <v>529</v>
      </c>
    </row>
    <row r="55" spans="2:8" ht="52.5" customHeight="1" x14ac:dyDescent="0.2">
      <c r="B55" s="119"/>
      <c r="C55" s="1196" t="s">
        <v>46</v>
      </c>
      <c r="D55" s="1196"/>
      <c r="E55" s="1197"/>
      <c r="F55" s="339">
        <v>1294</v>
      </c>
      <c r="G55" s="339">
        <v>1435</v>
      </c>
      <c r="H55" s="340">
        <v>1418</v>
      </c>
    </row>
    <row r="56" spans="2:8" ht="52.5" customHeight="1" x14ac:dyDescent="0.2">
      <c r="B56" s="120"/>
      <c r="C56" s="1198" t="s">
        <v>47</v>
      </c>
      <c r="D56" s="1198"/>
      <c r="E56" s="1199"/>
      <c r="F56" s="341">
        <v>275</v>
      </c>
      <c r="G56" s="341">
        <v>295</v>
      </c>
      <c r="H56" s="342">
        <v>321</v>
      </c>
    </row>
    <row r="57" spans="2:8" ht="53.25" customHeight="1" x14ac:dyDescent="0.2">
      <c r="B57" s="120"/>
      <c r="C57" s="1200" t="s">
        <v>48</v>
      </c>
      <c r="D57" s="1200"/>
      <c r="E57" s="1201"/>
      <c r="F57" s="343">
        <v>1412</v>
      </c>
      <c r="G57" s="343">
        <v>1482</v>
      </c>
      <c r="H57" s="344">
        <v>1416</v>
      </c>
    </row>
    <row r="58" spans="2:8" ht="45.75" customHeight="1" x14ac:dyDescent="0.2">
      <c r="B58" s="121"/>
      <c r="C58" s="1188" t="s">
        <v>556</v>
      </c>
      <c r="D58" s="1189"/>
      <c r="E58" s="1190"/>
      <c r="F58" s="345">
        <v>502</v>
      </c>
      <c r="G58" s="345">
        <v>601</v>
      </c>
      <c r="H58" s="346">
        <v>529</v>
      </c>
    </row>
    <row r="59" spans="2:8" ht="45.75" customHeight="1" x14ac:dyDescent="0.2">
      <c r="B59" s="121"/>
      <c r="C59" s="1188" t="s">
        <v>557</v>
      </c>
      <c r="D59" s="1189"/>
      <c r="E59" s="1190"/>
      <c r="F59" s="345">
        <v>397</v>
      </c>
      <c r="G59" s="345">
        <v>397</v>
      </c>
      <c r="H59" s="346">
        <v>398</v>
      </c>
    </row>
    <row r="60" spans="2:8" ht="45.75" customHeight="1" x14ac:dyDescent="0.2">
      <c r="B60" s="121"/>
      <c r="C60" s="1188" t="s">
        <v>558</v>
      </c>
      <c r="D60" s="1189"/>
      <c r="E60" s="1190"/>
      <c r="F60" s="345">
        <v>160</v>
      </c>
      <c r="G60" s="345">
        <v>160</v>
      </c>
      <c r="H60" s="346">
        <v>160</v>
      </c>
    </row>
    <row r="61" spans="2:8" ht="45.75" customHeight="1" x14ac:dyDescent="0.2">
      <c r="B61" s="121"/>
      <c r="C61" s="1188" t="s">
        <v>559</v>
      </c>
      <c r="D61" s="1189"/>
      <c r="E61" s="1190"/>
      <c r="F61" s="345">
        <v>139</v>
      </c>
      <c r="G61" s="345">
        <v>124</v>
      </c>
      <c r="H61" s="346">
        <v>124</v>
      </c>
    </row>
    <row r="62" spans="2:8" ht="45.75" customHeight="1" thickBot="1" x14ac:dyDescent="0.25">
      <c r="B62" s="122"/>
      <c r="C62" s="1191" t="s">
        <v>560</v>
      </c>
      <c r="D62" s="1192"/>
      <c r="E62" s="1193"/>
      <c r="F62" s="347">
        <v>120</v>
      </c>
      <c r="G62" s="347">
        <v>120</v>
      </c>
      <c r="H62" s="348">
        <v>120</v>
      </c>
    </row>
    <row r="63" spans="2:8" ht="52.5" customHeight="1" thickBot="1" x14ac:dyDescent="0.25">
      <c r="B63" s="123"/>
      <c r="C63" s="1194" t="s">
        <v>49</v>
      </c>
      <c r="D63" s="1194"/>
      <c r="E63" s="1195"/>
      <c r="F63" s="349">
        <v>2981</v>
      </c>
      <c r="G63" s="349">
        <v>3211</v>
      </c>
      <c r="H63" s="350">
        <v>3155</v>
      </c>
    </row>
    <row r="64" spans="2:8" ht="13" x14ac:dyDescent="0.2"/>
    <row r="65" s="1" customFormat="1" ht="13.5" hidden="1" customHeight="1" x14ac:dyDescent="0.2"/>
  </sheetData>
  <sheetProtection algorithmName="SHA-512" hashValue="e2sa6mAzcrdrSytJCDd6/shnTljeVh4wH/BrYUaS+d0FZ9CVT6kCjsTioGg9iAc/LDPWlj7y+uYcSsYAtZ6dvg==" saltValue="LjD/1vcoe1j3ZCwEYavJ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26388</v>
      </c>
      <c r="E3" s="142"/>
      <c r="F3" s="143">
        <v>96248</v>
      </c>
      <c r="G3" s="144"/>
      <c r="H3" s="145"/>
    </row>
    <row r="4" spans="1:8" x14ac:dyDescent="0.2">
      <c r="A4" s="146"/>
      <c r="B4" s="147"/>
      <c r="C4" s="148"/>
      <c r="D4" s="149">
        <v>14221</v>
      </c>
      <c r="E4" s="150"/>
      <c r="F4" s="151">
        <v>55768</v>
      </c>
      <c r="G4" s="152"/>
      <c r="H4" s="153"/>
    </row>
    <row r="5" spans="1:8" x14ac:dyDescent="0.2">
      <c r="A5" s="134" t="s">
        <v>519</v>
      </c>
      <c r="B5" s="139"/>
      <c r="C5" s="140"/>
      <c r="D5" s="141">
        <v>32505</v>
      </c>
      <c r="E5" s="142"/>
      <c r="F5" s="143">
        <v>76413</v>
      </c>
      <c r="G5" s="144"/>
      <c r="H5" s="145"/>
    </row>
    <row r="6" spans="1:8" x14ac:dyDescent="0.2">
      <c r="A6" s="146"/>
      <c r="B6" s="147"/>
      <c r="C6" s="148"/>
      <c r="D6" s="149">
        <v>24257</v>
      </c>
      <c r="E6" s="150"/>
      <c r="F6" s="151">
        <v>39658</v>
      </c>
      <c r="G6" s="152"/>
      <c r="H6" s="153"/>
    </row>
    <row r="7" spans="1:8" x14ac:dyDescent="0.2">
      <c r="A7" s="134" t="s">
        <v>520</v>
      </c>
      <c r="B7" s="139"/>
      <c r="C7" s="140"/>
      <c r="D7" s="141">
        <v>13813</v>
      </c>
      <c r="E7" s="142"/>
      <c r="F7" s="143">
        <v>66481</v>
      </c>
      <c r="G7" s="144"/>
      <c r="H7" s="145"/>
    </row>
    <row r="8" spans="1:8" x14ac:dyDescent="0.2">
      <c r="A8" s="146"/>
      <c r="B8" s="147"/>
      <c r="C8" s="148"/>
      <c r="D8" s="149">
        <v>11291</v>
      </c>
      <c r="E8" s="150"/>
      <c r="F8" s="151">
        <v>36120</v>
      </c>
      <c r="G8" s="152"/>
      <c r="H8" s="153"/>
    </row>
    <row r="9" spans="1:8" x14ac:dyDescent="0.2">
      <c r="A9" s="134" t="s">
        <v>521</v>
      </c>
      <c r="B9" s="139"/>
      <c r="C9" s="140"/>
      <c r="D9" s="141">
        <v>25114</v>
      </c>
      <c r="E9" s="142"/>
      <c r="F9" s="143">
        <v>67825</v>
      </c>
      <c r="G9" s="144"/>
      <c r="H9" s="145"/>
    </row>
    <row r="10" spans="1:8" x14ac:dyDescent="0.2">
      <c r="A10" s="146"/>
      <c r="B10" s="147"/>
      <c r="C10" s="148"/>
      <c r="D10" s="149">
        <v>23226</v>
      </c>
      <c r="E10" s="150"/>
      <c r="F10" s="151">
        <v>39417</v>
      </c>
      <c r="G10" s="152"/>
      <c r="H10" s="153"/>
    </row>
    <row r="11" spans="1:8" x14ac:dyDescent="0.2">
      <c r="A11" s="134" t="s">
        <v>522</v>
      </c>
      <c r="B11" s="139"/>
      <c r="C11" s="140"/>
      <c r="D11" s="141">
        <v>15031</v>
      </c>
      <c r="E11" s="142"/>
      <c r="F11" s="143">
        <v>81158</v>
      </c>
      <c r="G11" s="144"/>
      <c r="H11" s="145"/>
    </row>
    <row r="12" spans="1:8" x14ac:dyDescent="0.2">
      <c r="A12" s="146"/>
      <c r="B12" s="147"/>
      <c r="C12" s="154"/>
      <c r="D12" s="149">
        <v>12102</v>
      </c>
      <c r="E12" s="150"/>
      <c r="F12" s="151">
        <v>45320</v>
      </c>
      <c r="G12" s="152"/>
      <c r="H12" s="153"/>
    </row>
    <row r="13" spans="1:8" x14ac:dyDescent="0.2">
      <c r="A13" s="134"/>
      <c r="B13" s="139"/>
      <c r="C13" s="140"/>
      <c r="D13" s="141">
        <v>22570</v>
      </c>
      <c r="E13" s="142"/>
      <c r="F13" s="143">
        <v>77625</v>
      </c>
      <c r="G13" s="155"/>
      <c r="H13" s="145"/>
    </row>
    <row r="14" spans="1:8" x14ac:dyDescent="0.2">
      <c r="A14" s="146"/>
      <c r="B14" s="147"/>
      <c r="C14" s="148"/>
      <c r="D14" s="149">
        <v>17019</v>
      </c>
      <c r="E14" s="150"/>
      <c r="F14" s="151">
        <v>43257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2.94</v>
      </c>
      <c r="C19" s="156">
        <f>ROUND(VALUE(SUBSTITUTE(実質収支比率等に係る経年分析!G$48,"▲","-")),2)</f>
        <v>4.0199999999999996</v>
      </c>
      <c r="D19" s="156">
        <f>ROUND(VALUE(SUBSTITUTE(実質収支比率等に係る経年分析!H$48,"▲","-")),2)</f>
        <v>6.4</v>
      </c>
      <c r="E19" s="156">
        <f>ROUND(VALUE(SUBSTITUTE(実質収支比率等に係る経年分析!I$48,"▲","-")),2)</f>
        <v>2.38</v>
      </c>
      <c r="F19" s="156">
        <f>ROUND(VALUE(SUBSTITUTE(実質収支比率等に係る経年分析!J$48,"▲","-")),2)</f>
        <v>2.13</v>
      </c>
    </row>
    <row r="20" spans="1:11" x14ac:dyDescent="0.2">
      <c r="A20" s="156" t="s">
        <v>53</v>
      </c>
      <c r="B20" s="156">
        <f>ROUND(VALUE(SUBSTITUTE(実質収支比率等に係る経年分析!F$47,"▲","-")),2)</f>
        <v>27.66</v>
      </c>
      <c r="C20" s="156">
        <f>ROUND(VALUE(SUBSTITUTE(実質収支比率等に係る経年分析!G$47,"▲","-")),2)</f>
        <v>27.38</v>
      </c>
      <c r="D20" s="156">
        <f>ROUND(VALUE(SUBSTITUTE(実質収支比率等に係る経年分析!H$47,"▲","-")),2)</f>
        <v>30.08</v>
      </c>
      <c r="E20" s="156">
        <f>ROUND(VALUE(SUBSTITUTE(実質収支比率等に係る経年分析!I$47,"▲","-")),2)</f>
        <v>32.92</v>
      </c>
      <c r="F20" s="156">
        <f>ROUND(VALUE(SUBSTITUTE(実質収支比率等に係る経年分析!J$47,"▲","-")),2)</f>
        <v>32.19</v>
      </c>
    </row>
    <row r="21" spans="1:11" x14ac:dyDescent="0.2">
      <c r="A21" s="156" t="s">
        <v>54</v>
      </c>
      <c r="B21" s="156">
        <f>IF(ISNUMBER(VALUE(SUBSTITUTE(実質収支比率等に係る経年分析!F$49,"▲","-"))),ROUND(VALUE(SUBSTITUTE(実質収支比率等に係る経年分析!F$49,"▲","-")),2),NA())</f>
        <v>-0.1</v>
      </c>
      <c r="C21" s="156">
        <f>IF(ISNUMBER(VALUE(SUBSTITUTE(実質収支比率等に係る経年分析!G$49,"▲","-"))),ROUND(VALUE(SUBSTITUTE(実質収支比率等に係る経年分析!G$49,"▲","-")),2),NA())</f>
        <v>1.28</v>
      </c>
      <c r="D21" s="156">
        <f>IF(ISNUMBER(VALUE(SUBSTITUTE(実質収支比率等に係る経年分析!H$49,"▲","-"))),ROUND(VALUE(SUBSTITUTE(実質収支比率等に係る経年分析!H$49,"▲","-")),2),NA())</f>
        <v>2.2999999999999998</v>
      </c>
      <c r="E21" s="156">
        <f>IF(ISNUMBER(VALUE(SUBSTITUTE(実質収支比率等に係る経年分析!I$49,"▲","-"))),ROUND(VALUE(SUBSTITUTE(実質収支比率等に係る経年分析!I$49,"▲","-")),2),NA())</f>
        <v>-3.92</v>
      </c>
      <c r="F21" s="156">
        <f>IF(ISNUMBER(VALUE(SUBSTITUTE(実質収支比率等に係る経年分析!J$49,"▲","-"))),ROUND(VALUE(SUBSTITUTE(実質収支比率等に係る経年分析!J$49,"▲","-")),2),NA())</f>
        <v>-1.79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21.99</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土地取得特別会計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0.09</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0.24</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1.49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0.01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0.17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0.53</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2.09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2.34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2.82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2.77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2.04</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2.93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4.0199999999999996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6.39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2.38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2.13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466</v>
      </c>
      <c r="E42" s="158"/>
      <c r="F42" s="158"/>
      <c r="G42" s="158">
        <f>'実質公債費比率（分子）の構造'!L$52</f>
        <v>471</v>
      </c>
      <c r="H42" s="158"/>
      <c r="I42" s="158"/>
      <c r="J42" s="158">
        <f>'実質公債費比率（分子）の構造'!M$52</f>
        <v>470</v>
      </c>
      <c r="K42" s="158"/>
      <c r="L42" s="158"/>
      <c r="M42" s="158">
        <f>'実質公債費比率（分子）の構造'!N$52</f>
        <v>479</v>
      </c>
      <c r="N42" s="158"/>
      <c r="O42" s="158"/>
      <c r="P42" s="158">
        <f>'実質公債費比率（分子）の構造'!O$52</f>
        <v>441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0</v>
      </c>
      <c r="C45" s="158"/>
      <c r="D45" s="158"/>
      <c r="E45" s="158">
        <f>'実質公債費比率（分子）の構造'!L$49</f>
        <v>22</v>
      </c>
      <c r="F45" s="158"/>
      <c r="G45" s="158"/>
      <c r="H45" s="158">
        <f>'実質公債費比率（分子）の構造'!M$49</f>
        <v>27</v>
      </c>
      <c r="I45" s="158"/>
      <c r="J45" s="158"/>
      <c r="K45" s="158">
        <f>'実質公債費比率（分子）の構造'!N$49</f>
        <v>32</v>
      </c>
      <c r="L45" s="158"/>
      <c r="M45" s="158"/>
      <c r="N45" s="158">
        <f>'実質公債費比率（分子）の構造'!O$49</f>
        <v>65</v>
      </c>
      <c r="O45" s="158"/>
      <c r="P45" s="158"/>
    </row>
    <row r="46" spans="1:16" x14ac:dyDescent="0.2">
      <c r="A46" s="158" t="s">
        <v>64</v>
      </c>
      <c r="B46" s="158">
        <f>'実質公債費比率（分子）の構造'!K$48</f>
        <v>123</v>
      </c>
      <c r="C46" s="158"/>
      <c r="D46" s="158"/>
      <c r="E46" s="158">
        <f>'実質公債費比率（分子）の構造'!L$48</f>
        <v>109</v>
      </c>
      <c r="F46" s="158"/>
      <c r="G46" s="158"/>
      <c r="H46" s="158">
        <f>'実質公債費比率（分子）の構造'!M$48</f>
        <v>133</v>
      </c>
      <c r="I46" s="158"/>
      <c r="J46" s="158"/>
      <c r="K46" s="158">
        <f>'実質公債費比率（分子）の構造'!N$48</f>
        <v>103</v>
      </c>
      <c r="L46" s="158"/>
      <c r="M46" s="158"/>
      <c r="N46" s="158">
        <f>'実質公債費比率（分子）の構造'!O$48</f>
        <v>100</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584</v>
      </c>
      <c r="C49" s="158"/>
      <c r="D49" s="158"/>
      <c r="E49" s="158">
        <f>'実質公債費比率（分子）の構造'!L$45</f>
        <v>577</v>
      </c>
      <c r="F49" s="158"/>
      <c r="G49" s="158"/>
      <c r="H49" s="158">
        <f>'実質公債費比率（分子）の構造'!M$45</f>
        <v>584</v>
      </c>
      <c r="I49" s="158"/>
      <c r="J49" s="158"/>
      <c r="K49" s="158">
        <f>'実質公債費比率（分子）の構造'!N$45</f>
        <v>640</v>
      </c>
      <c r="L49" s="158"/>
      <c r="M49" s="158"/>
      <c r="N49" s="158">
        <f>'実質公債費比率（分子）の構造'!O$45</f>
        <v>575</v>
      </c>
      <c r="O49" s="158"/>
      <c r="P49" s="158"/>
    </row>
    <row r="50" spans="1:16" x14ac:dyDescent="0.2">
      <c r="A50" s="158" t="s">
        <v>67</v>
      </c>
      <c r="B50" s="158" t="e">
        <f>NA()</f>
        <v>#N/A</v>
      </c>
      <c r="C50" s="158">
        <f>IF(ISNUMBER('実質公債費比率（分子）の構造'!K$53),'実質公債費比率（分子）の構造'!K$53,NA())</f>
        <v>241</v>
      </c>
      <c r="D50" s="158" t="e">
        <f>NA()</f>
        <v>#N/A</v>
      </c>
      <c r="E50" s="158" t="e">
        <f>NA()</f>
        <v>#N/A</v>
      </c>
      <c r="F50" s="158">
        <f>IF(ISNUMBER('実質公債費比率（分子）の構造'!L$53),'実質公債費比率（分子）の構造'!L$53,NA())</f>
        <v>237</v>
      </c>
      <c r="G50" s="158" t="e">
        <f>NA()</f>
        <v>#N/A</v>
      </c>
      <c r="H50" s="158" t="e">
        <f>NA()</f>
        <v>#N/A</v>
      </c>
      <c r="I50" s="158">
        <f>IF(ISNUMBER('実質公債費比率（分子）の構造'!M$53),'実質公債費比率（分子）の構造'!M$53,NA())</f>
        <v>274</v>
      </c>
      <c r="J50" s="158" t="e">
        <f>NA()</f>
        <v>#N/A</v>
      </c>
      <c r="K50" s="158" t="e">
        <f>NA()</f>
        <v>#N/A</v>
      </c>
      <c r="L50" s="158">
        <f>IF(ISNUMBER('実質公債費比率（分子）の構造'!N$53),'実質公債費比率（分子）の構造'!N$53,NA())</f>
        <v>296</v>
      </c>
      <c r="M50" s="158" t="e">
        <f>NA()</f>
        <v>#N/A</v>
      </c>
      <c r="N50" s="158" t="e">
        <f>NA()</f>
        <v>#N/A</v>
      </c>
      <c r="O50" s="158">
        <f>IF(ISNUMBER('実質公債費比率（分子）の構造'!O$53),'実質公債費比率（分子）の構造'!O$53,NA())</f>
        <v>299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5925</v>
      </c>
      <c r="E56" s="157"/>
      <c r="F56" s="157"/>
      <c r="G56" s="157">
        <f>'将来負担比率（分子）の構造'!J$52</f>
        <v>5896</v>
      </c>
      <c r="H56" s="157"/>
      <c r="I56" s="157"/>
      <c r="J56" s="157">
        <f>'将来負担比率（分子）の構造'!K$52</f>
        <v>5587</v>
      </c>
      <c r="K56" s="157"/>
      <c r="L56" s="157"/>
      <c r="M56" s="157">
        <f>'将来負担比率（分子）の構造'!L$52</f>
        <v>5381</v>
      </c>
      <c r="N56" s="157"/>
      <c r="O56" s="157"/>
      <c r="P56" s="157">
        <f>'将来負担比率（分子）の構造'!M$52</f>
        <v>5103</v>
      </c>
    </row>
    <row r="57" spans="1:16" x14ac:dyDescent="0.2">
      <c r="A57" s="157" t="s">
        <v>42</v>
      </c>
      <c r="B57" s="157"/>
      <c r="C57" s="157"/>
      <c r="D57" s="157">
        <f>'将来負担比率（分子）の構造'!I$51</f>
        <v>109</v>
      </c>
      <c r="E57" s="157"/>
      <c r="F57" s="157"/>
      <c r="G57" s="157">
        <f>'将来負担比率（分子）の構造'!J$51</f>
        <v>109</v>
      </c>
      <c r="H57" s="157"/>
      <c r="I57" s="157"/>
      <c r="J57" s="157">
        <f>'将来負担比率（分子）の構造'!K$51</f>
        <v>109</v>
      </c>
      <c r="K57" s="157"/>
      <c r="L57" s="157"/>
      <c r="M57" s="157">
        <f>'将来負担比率（分子）の構造'!L$51</f>
        <v>109</v>
      </c>
      <c r="N57" s="157"/>
      <c r="O57" s="157"/>
      <c r="P57" s="157">
        <f>'将来負担比率（分子）の構造'!M$51</f>
        <v>109</v>
      </c>
    </row>
    <row r="58" spans="1:16" x14ac:dyDescent="0.2">
      <c r="A58" s="157" t="s">
        <v>41</v>
      </c>
      <c r="B58" s="157"/>
      <c r="C58" s="157"/>
      <c r="D58" s="157">
        <f>'将来負担比率（分子）の構造'!I$50</f>
        <v>2699</v>
      </c>
      <c r="E58" s="157"/>
      <c r="F58" s="157"/>
      <c r="G58" s="157">
        <f>'将来負担比率（分子）の構造'!J$50</f>
        <v>3018</v>
      </c>
      <c r="H58" s="157"/>
      <c r="I58" s="157"/>
      <c r="J58" s="157">
        <f>'将来負担比率（分子）の構造'!K$50</f>
        <v>3225</v>
      </c>
      <c r="K58" s="157"/>
      <c r="L58" s="157"/>
      <c r="M58" s="157">
        <f>'将来負担比率（分子）の構造'!L$50</f>
        <v>3451</v>
      </c>
      <c r="N58" s="157"/>
      <c r="O58" s="157"/>
      <c r="P58" s="157">
        <f>'将来負担比率（分子）の構造'!M$50</f>
        <v>3420</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869</v>
      </c>
      <c r="C62" s="157"/>
      <c r="D62" s="157"/>
      <c r="E62" s="157">
        <f>'将来負担比率（分子）の構造'!J$45</f>
        <v>771</v>
      </c>
      <c r="F62" s="157"/>
      <c r="G62" s="157"/>
      <c r="H62" s="157">
        <f>'将来負担比率（分子）の構造'!K$45</f>
        <v>756</v>
      </c>
      <c r="I62" s="157"/>
      <c r="J62" s="157"/>
      <c r="K62" s="157">
        <f>'将来負担比率（分子）の構造'!L$45</f>
        <v>782</v>
      </c>
      <c r="L62" s="157"/>
      <c r="M62" s="157"/>
      <c r="N62" s="157">
        <f>'将来負担比率（分子）の構造'!M$45</f>
        <v>839</v>
      </c>
      <c r="O62" s="157"/>
      <c r="P62" s="157"/>
    </row>
    <row r="63" spans="1:16" x14ac:dyDescent="0.2">
      <c r="A63" s="157" t="s">
        <v>34</v>
      </c>
      <c r="B63" s="157">
        <f>'将来負担比率（分子）の構造'!I$44</f>
        <v>61</v>
      </c>
      <c r="C63" s="157"/>
      <c r="D63" s="157"/>
      <c r="E63" s="157">
        <f>'将来負担比率（分子）の構造'!J$44</f>
        <v>372</v>
      </c>
      <c r="F63" s="157"/>
      <c r="G63" s="157"/>
      <c r="H63" s="157">
        <f>'将来負担比率（分子）の構造'!K$44</f>
        <v>355</v>
      </c>
      <c r="I63" s="157"/>
      <c r="J63" s="157"/>
      <c r="K63" s="157">
        <f>'将来負担比率（分子）の構造'!L$44</f>
        <v>338</v>
      </c>
      <c r="L63" s="157"/>
      <c r="M63" s="157"/>
      <c r="N63" s="157">
        <f>'将来負担比率（分子）の構造'!M$44</f>
        <v>608</v>
      </c>
      <c r="O63" s="157"/>
      <c r="P63" s="157"/>
    </row>
    <row r="64" spans="1:16" x14ac:dyDescent="0.2">
      <c r="A64" s="157" t="s">
        <v>33</v>
      </c>
      <c r="B64" s="157">
        <f>'将来負担比率（分子）の構造'!I$43</f>
        <v>1746</v>
      </c>
      <c r="C64" s="157"/>
      <c r="D64" s="157"/>
      <c r="E64" s="157">
        <f>'将来負担比率（分子）の構造'!J$43</f>
        <v>1287</v>
      </c>
      <c r="F64" s="157"/>
      <c r="G64" s="157"/>
      <c r="H64" s="157">
        <f>'将来負担比率（分子）の構造'!K$43</f>
        <v>1467</v>
      </c>
      <c r="I64" s="157"/>
      <c r="J64" s="157"/>
      <c r="K64" s="157">
        <f>'将来負担比率（分子）の構造'!L$43</f>
        <v>1524</v>
      </c>
      <c r="L64" s="157"/>
      <c r="M64" s="157"/>
      <c r="N64" s="157">
        <f>'将来負担比率（分子）の構造'!M$43</f>
        <v>1737</v>
      </c>
      <c r="O64" s="157"/>
      <c r="P64" s="157"/>
    </row>
    <row r="65" spans="1:16" x14ac:dyDescent="0.2">
      <c r="A65" s="157" t="s">
        <v>32</v>
      </c>
      <c r="B65" s="157">
        <f>'将来負担比率（分子）の構造'!I$42</f>
        <v>334</v>
      </c>
      <c r="C65" s="157"/>
      <c r="D65" s="157"/>
      <c r="E65" s="157">
        <f>'将来負担比率（分子）の構造'!J$42</f>
        <v>302</v>
      </c>
      <c r="F65" s="157"/>
      <c r="G65" s="157"/>
      <c r="H65" s="157">
        <f>'将来負担比率（分子）の構造'!K$42</f>
        <v>275</v>
      </c>
      <c r="I65" s="157"/>
      <c r="J65" s="157"/>
      <c r="K65" s="157">
        <f>'将来負担比率（分子）の構造'!L$42</f>
        <v>248</v>
      </c>
      <c r="L65" s="157"/>
      <c r="M65" s="157"/>
      <c r="N65" s="157">
        <f>'将来負担比率（分子）の構造'!M$42</f>
        <v>220</v>
      </c>
      <c r="O65" s="157"/>
      <c r="P65" s="157"/>
    </row>
    <row r="66" spans="1:16" x14ac:dyDescent="0.2">
      <c r="A66" s="157" t="s">
        <v>31</v>
      </c>
      <c r="B66" s="157">
        <f>'将来負担比率（分子）の構造'!I$41</f>
        <v>6304</v>
      </c>
      <c r="C66" s="157"/>
      <c r="D66" s="157"/>
      <c r="E66" s="157">
        <f>'将来負担比率（分子）の構造'!J$41</f>
        <v>6138</v>
      </c>
      <c r="F66" s="157"/>
      <c r="G66" s="157"/>
      <c r="H66" s="157">
        <f>'将来負担比率（分子）の構造'!K$41</f>
        <v>5701</v>
      </c>
      <c r="I66" s="157"/>
      <c r="J66" s="157"/>
      <c r="K66" s="157">
        <f>'将来負担比率（分子）の構造'!L$41</f>
        <v>5316</v>
      </c>
      <c r="L66" s="157"/>
      <c r="M66" s="157"/>
      <c r="N66" s="157">
        <f>'将来負担比率（分子）の構造'!M$41</f>
        <v>4829</v>
      </c>
      <c r="O66" s="157"/>
      <c r="P66" s="157"/>
    </row>
    <row r="67" spans="1:16" x14ac:dyDescent="0.2">
      <c r="A67" s="157" t="s">
        <v>71</v>
      </c>
      <c r="B67" s="157" t="e">
        <f>NA()</f>
        <v>#N/A</v>
      </c>
      <c r="C67" s="157">
        <f>IF(ISNUMBER('将来負担比率（分子）の構造'!I$53), IF('将来負担比率（分子）の構造'!I$53 &lt; 0, 0, '将来負担比率（分子）の構造'!I$53), NA())</f>
        <v>580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1294</v>
      </c>
      <c r="C72" s="161">
        <f>基金残高に係る経年分析!G55</f>
        <v>1435</v>
      </c>
      <c r="D72" s="161">
        <f>基金残高に係る経年分析!H55</f>
        <v>1418</v>
      </c>
    </row>
    <row r="73" spans="1:16" x14ac:dyDescent="0.2">
      <c r="A73" s="160" t="s">
        <v>74</v>
      </c>
      <c r="B73" s="161">
        <f>基金残高に係る経年分析!F56</f>
        <v>275</v>
      </c>
      <c r="C73" s="161">
        <f>基金残高に係る経年分析!G56</f>
        <v>295</v>
      </c>
      <c r="D73" s="161">
        <f>基金残高に係る経年分析!H56</f>
        <v>321</v>
      </c>
    </row>
    <row r="74" spans="1:16" x14ac:dyDescent="0.2">
      <c r="A74" s="160" t="s">
        <v>75</v>
      </c>
      <c r="B74" s="161">
        <f>基金残高に係る経年分析!F57</f>
        <v>1412</v>
      </c>
      <c r="C74" s="161">
        <f>基金残高に係る経年分析!G57</f>
        <v>1482</v>
      </c>
      <c r="D74" s="161">
        <f>基金残高に係る経年分析!H57</f>
        <v>1416</v>
      </c>
    </row>
  </sheetData>
  <sheetProtection algorithmName="SHA-512" hashValue="04eD4LuEPWiHVuPfHgmLPhoQttLdwVuVNMB/60V9pQiMSEUNrTB3voV3Ls6A0IsGPpLhKQiNCSluOIP3OqH3Mw==" saltValue="NXsTmQq5OWq8ouerysX3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T1"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1459808</v>
      </c>
      <c r="S5" s="600"/>
      <c r="T5" s="600"/>
      <c r="U5" s="600"/>
      <c r="V5" s="600"/>
      <c r="W5" s="600"/>
      <c r="X5" s="600"/>
      <c r="Y5" s="601"/>
      <c r="Z5" s="602">
        <v>20.5</v>
      </c>
      <c r="AA5" s="602"/>
      <c r="AB5" s="602"/>
      <c r="AC5" s="602"/>
      <c r="AD5" s="603">
        <v>1459808</v>
      </c>
      <c r="AE5" s="603"/>
      <c r="AF5" s="603"/>
      <c r="AG5" s="603"/>
      <c r="AH5" s="603"/>
      <c r="AI5" s="603"/>
      <c r="AJ5" s="603"/>
      <c r="AK5" s="603"/>
      <c r="AL5" s="604">
        <v>32.700000000000003</v>
      </c>
      <c r="AM5" s="605"/>
      <c r="AN5" s="605"/>
      <c r="AO5" s="606"/>
      <c r="AP5" s="596" t="s">
        <v>217</v>
      </c>
      <c r="AQ5" s="597"/>
      <c r="AR5" s="597"/>
      <c r="AS5" s="597"/>
      <c r="AT5" s="597"/>
      <c r="AU5" s="597"/>
      <c r="AV5" s="597"/>
      <c r="AW5" s="597"/>
      <c r="AX5" s="597"/>
      <c r="AY5" s="597"/>
      <c r="AZ5" s="597"/>
      <c r="BA5" s="597"/>
      <c r="BB5" s="597"/>
      <c r="BC5" s="597"/>
      <c r="BD5" s="597"/>
      <c r="BE5" s="597"/>
      <c r="BF5" s="598"/>
      <c r="BG5" s="610">
        <v>1459425</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49827</v>
      </c>
      <c r="S6" s="611"/>
      <c r="T6" s="611"/>
      <c r="U6" s="611"/>
      <c r="V6" s="611"/>
      <c r="W6" s="611"/>
      <c r="X6" s="611"/>
      <c r="Y6" s="612"/>
      <c r="Z6" s="613">
        <v>0.7</v>
      </c>
      <c r="AA6" s="613"/>
      <c r="AB6" s="613"/>
      <c r="AC6" s="613"/>
      <c r="AD6" s="614">
        <v>49827</v>
      </c>
      <c r="AE6" s="614"/>
      <c r="AF6" s="614"/>
      <c r="AG6" s="614"/>
      <c r="AH6" s="614"/>
      <c r="AI6" s="614"/>
      <c r="AJ6" s="614"/>
      <c r="AK6" s="614"/>
      <c r="AL6" s="615">
        <v>1.1000000000000001</v>
      </c>
      <c r="AM6" s="616"/>
      <c r="AN6" s="616"/>
      <c r="AO6" s="617"/>
      <c r="AP6" s="607" t="s">
        <v>222</v>
      </c>
      <c r="AQ6" s="608"/>
      <c r="AR6" s="608"/>
      <c r="AS6" s="608"/>
      <c r="AT6" s="608"/>
      <c r="AU6" s="608"/>
      <c r="AV6" s="608"/>
      <c r="AW6" s="608"/>
      <c r="AX6" s="608"/>
      <c r="AY6" s="608"/>
      <c r="AZ6" s="608"/>
      <c r="BA6" s="608"/>
      <c r="BB6" s="608"/>
      <c r="BC6" s="608"/>
      <c r="BD6" s="608"/>
      <c r="BE6" s="608"/>
      <c r="BF6" s="609"/>
      <c r="BG6" s="610">
        <v>1459425</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96592</v>
      </c>
      <c r="CS6" s="611"/>
      <c r="CT6" s="611"/>
      <c r="CU6" s="611"/>
      <c r="CV6" s="611"/>
      <c r="CW6" s="611"/>
      <c r="CX6" s="611"/>
      <c r="CY6" s="612"/>
      <c r="CZ6" s="604">
        <v>1.4</v>
      </c>
      <c r="DA6" s="605"/>
      <c r="DB6" s="605"/>
      <c r="DC6" s="621"/>
      <c r="DD6" s="619" t="s">
        <v>122</v>
      </c>
      <c r="DE6" s="611"/>
      <c r="DF6" s="611"/>
      <c r="DG6" s="611"/>
      <c r="DH6" s="611"/>
      <c r="DI6" s="611"/>
      <c r="DJ6" s="611"/>
      <c r="DK6" s="611"/>
      <c r="DL6" s="611"/>
      <c r="DM6" s="611"/>
      <c r="DN6" s="611"/>
      <c r="DO6" s="611"/>
      <c r="DP6" s="612"/>
      <c r="DQ6" s="619">
        <v>96592</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2082</v>
      </c>
      <c r="S7" s="611"/>
      <c r="T7" s="611"/>
      <c r="U7" s="611"/>
      <c r="V7" s="611"/>
      <c r="W7" s="611"/>
      <c r="X7" s="611"/>
      <c r="Y7" s="612"/>
      <c r="Z7" s="613">
        <v>0</v>
      </c>
      <c r="AA7" s="613"/>
      <c r="AB7" s="613"/>
      <c r="AC7" s="613"/>
      <c r="AD7" s="614">
        <v>2082</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734135</v>
      </c>
      <c r="BH7" s="611"/>
      <c r="BI7" s="611"/>
      <c r="BJ7" s="611"/>
      <c r="BK7" s="611"/>
      <c r="BL7" s="611"/>
      <c r="BM7" s="611"/>
      <c r="BN7" s="612"/>
      <c r="BO7" s="613">
        <v>50.3</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1238917</v>
      </c>
      <c r="CS7" s="611"/>
      <c r="CT7" s="611"/>
      <c r="CU7" s="611"/>
      <c r="CV7" s="611"/>
      <c r="CW7" s="611"/>
      <c r="CX7" s="611"/>
      <c r="CY7" s="612"/>
      <c r="CZ7" s="613">
        <v>17.8</v>
      </c>
      <c r="DA7" s="613"/>
      <c r="DB7" s="613"/>
      <c r="DC7" s="613"/>
      <c r="DD7" s="619">
        <v>63209</v>
      </c>
      <c r="DE7" s="611"/>
      <c r="DF7" s="611"/>
      <c r="DG7" s="611"/>
      <c r="DH7" s="611"/>
      <c r="DI7" s="611"/>
      <c r="DJ7" s="611"/>
      <c r="DK7" s="611"/>
      <c r="DL7" s="611"/>
      <c r="DM7" s="611"/>
      <c r="DN7" s="611"/>
      <c r="DO7" s="611"/>
      <c r="DP7" s="612"/>
      <c r="DQ7" s="619">
        <v>866808</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23020</v>
      </c>
      <c r="S8" s="611"/>
      <c r="T8" s="611"/>
      <c r="U8" s="611"/>
      <c r="V8" s="611"/>
      <c r="W8" s="611"/>
      <c r="X8" s="611"/>
      <c r="Y8" s="612"/>
      <c r="Z8" s="613">
        <v>0.3</v>
      </c>
      <c r="AA8" s="613"/>
      <c r="AB8" s="613"/>
      <c r="AC8" s="613"/>
      <c r="AD8" s="614">
        <v>23020</v>
      </c>
      <c r="AE8" s="614"/>
      <c r="AF8" s="614"/>
      <c r="AG8" s="614"/>
      <c r="AH8" s="614"/>
      <c r="AI8" s="614"/>
      <c r="AJ8" s="614"/>
      <c r="AK8" s="614"/>
      <c r="AL8" s="615">
        <v>0.5</v>
      </c>
      <c r="AM8" s="616"/>
      <c r="AN8" s="616"/>
      <c r="AO8" s="617"/>
      <c r="AP8" s="607" t="s">
        <v>228</v>
      </c>
      <c r="AQ8" s="608"/>
      <c r="AR8" s="608"/>
      <c r="AS8" s="608"/>
      <c r="AT8" s="608"/>
      <c r="AU8" s="608"/>
      <c r="AV8" s="608"/>
      <c r="AW8" s="608"/>
      <c r="AX8" s="608"/>
      <c r="AY8" s="608"/>
      <c r="AZ8" s="608"/>
      <c r="BA8" s="608"/>
      <c r="BB8" s="608"/>
      <c r="BC8" s="608"/>
      <c r="BD8" s="608"/>
      <c r="BE8" s="608"/>
      <c r="BF8" s="609"/>
      <c r="BG8" s="610">
        <v>22350</v>
      </c>
      <c r="BH8" s="611"/>
      <c r="BI8" s="611"/>
      <c r="BJ8" s="611"/>
      <c r="BK8" s="611"/>
      <c r="BL8" s="611"/>
      <c r="BM8" s="611"/>
      <c r="BN8" s="612"/>
      <c r="BO8" s="613">
        <v>1.5</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2840712</v>
      </c>
      <c r="CS8" s="611"/>
      <c r="CT8" s="611"/>
      <c r="CU8" s="611"/>
      <c r="CV8" s="611"/>
      <c r="CW8" s="611"/>
      <c r="CX8" s="611"/>
      <c r="CY8" s="612"/>
      <c r="CZ8" s="613">
        <v>40.700000000000003</v>
      </c>
      <c r="DA8" s="613"/>
      <c r="DB8" s="613"/>
      <c r="DC8" s="613"/>
      <c r="DD8" s="619">
        <v>2741</v>
      </c>
      <c r="DE8" s="611"/>
      <c r="DF8" s="611"/>
      <c r="DG8" s="611"/>
      <c r="DH8" s="611"/>
      <c r="DI8" s="611"/>
      <c r="DJ8" s="611"/>
      <c r="DK8" s="611"/>
      <c r="DL8" s="611"/>
      <c r="DM8" s="611"/>
      <c r="DN8" s="611"/>
      <c r="DO8" s="611"/>
      <c r="DP8" s="612"/>
      <c r="DQ8" s="619">
        <v>1662784</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30182</v>
      </c>
      <c r="S9" s="611"/>
      <c r="T9" s="611"/>
      <c r="U9" s="611"/>
      <c r="V9" s="611"/>
      <c r="W9" s="611"/>
      <c r="X9" s="611"/>
      <c r="Y9" s="612"/>
      <c r="Z9" s="613">
        <v>0.4</v>
      </c>
      <c r="AA9" s="613"/>
      <c r="AB9" s="613"/>
      <c r="AC9" s="613"/>
      <c r="AD9" s="614">
        <v>30182</v>
      </c>
      <c r="AE9" s="614"/>
      <c r="AF9" s="614"/>
      <c r="AG9" s="614"/>
      <c r="AH9" s="614"/>
      <c r="AI9" s="614"/>
      <c r="AJ9" s="614"/>
      <c r="AK9" s="614"/>
      <c r="AL9" s="615">
        <v>0.7</v>
      </c>
      <c r="AM9" s="616"/>
      <c r="AN9" s="616"/>
      <c r="AO9" s="617"/>
      <c r="AP9" s="607" t="s">
        <v>231</v>
      </c>
      <c r="AQ9" s="608"/>
      <c r="AR9" s="608"/>
      <c r="AS9" s="608"/>
      <c r="AT9" s="608"/>
      <c r="AU9" s="608"/>
      <c r="AV9" s="608"/>
      <c r="AW9" s="608"/>
      <c r="AX9" s="608"/>
      <c r="AY9" s="608"/>
      <c r="AZ9" s="608"/>
      <c r="BA9" s="608"/>
      <c r="BB9" s="608"/>
      <c r="BC9" s="608"/>
      <c r="BD9" s="608"/>
      <c r="BE9" s="608"/>
      <c r="BF9" s="609"/>
      <c r="BG9" s="610">
        <v>660442</v>
      </c>
      <c r="BH9" s="611"/>
      <c r="BI9" s="611"/>
      <c r="BJ9" s="611"/>
      <c r="BK9" s="611"/>
      <c r="BL9" s="611"/>
      <c r="BM9" s="611"/>
      <c r="BN9" s="612"/>
      <c r="BO9" s="613">
        <v>45.2</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515391</v>
      </c>
      <c r="CS9" s="611"/>
      <c r="CT9" s="611"/>
      <c r="CU9" s="611"/>
      <c r="CV9" s="611"/>
      <c r="CW9" s="611"/>
      <c r="CX9" s="611"/>
      <c r="CY9" s="612"/>
      <c r="CZ9" s="613">
        <v>7.4</v>
      </c>
      <c r="DA9" s="613"/>
      <c r="DB9" s="613"/>
      <c r="DC9" s="613"/>
      <c r="DD9" s="619">
        <v>1422</v>
      </c>
      <c r="DE9" s="611"/>
      <c r="DF9" s="611"/>
      <c r="DG9" s="611"/>
      <c r="DH9" s="611"/>
      <c r="DI9" s="611"/>
      <c r="DJ9" s="611"/>
      <c r="DK9" s="611"/>
      <c r="DL9" s="611"/>
      <c r="DM9" s="611"/>
      <c r="DN9" s="611"/>
      <c r="DO9" s="611"/>
      <c r="DP9" s="612"/>
      <c r="DQ9" s="619">
        <v>430177</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30316</v>
      </c>
      <c r="BH10" s="611"/>
      <c r="BI10" s="611"/>
      <c r="BJ10" s="611"/>
      <c r="BK10" s="611"/>
      <c r="BL10" s="611"/>
      <c r="BM10" s="611"/>
      <c r="BN10" s="612"/>
      <c r="BO10" s="613">
        <v>2.1</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226</v>
      </c>
      <c r="CS10" s="611"/>
      <c r="CT10" s="611"/>
      <c r="CU10" s="611"/>
      <c r="CV10" s="611"/>
      <c r="CW10" s="611"/>
      <c r="CX10" s="611"/>
      <c r="CY10" s="612"/>
      <c r="CZ10" s="613">
        <v>0</v>
      </c>
      <c r="DA10" s="613"/>
      <c r="DB10" s="613"/>
      <c r="DC10" s="613"/>
      <c r="DD10" s="619" t="s">
        <v>122</v>
      </c>
      <c r="DE10" s="611"/>
      <c r="DF10" s="611"/>
      <c r="DG10" s="611"/>
      <c r="DH10" s="611"/>
      <c r="DI10" s="611"/>
      <c r="DJ10" s="611"/>
      <c r="DK10" s="611"/>
      <c r="DL10" s="611"/>
      <c r="DM10" s="611"/>
      <c r="DN10" s="611"/>
      <c r="DO10" s="611"/>
      <c r="DP10" s="612"/>
      <c r="DQ10" s="619">
        <v>88</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371233</v>
      </c>
      <c r="S11" s="611"/>
      <c r="T11" s="611"/>
      <c r="U11" s="611"/>
      <c r="V11" s="611"/>
      <c r="W11" s="611"/>
      <c r="X11" s="611"/>
      <c r="Y11" s="612"/>
      <c r="Z11" s="615">
        <v>5.2</v>
      </c>
      <c r="AA11" s="616"/>
      <c r="AB11" s="616"/>
      <c r="AC11" s="622"/>
      <c r="AD11" s="619">
        <v>371233</v>
      </c>
      <c r="AE11" s="611"/>
      <c r="AF11" s="611"/>
      <c r="AG11" s="611"/>
      <c r="AH11" s="611"/>
      <c r="AI11" s="611"/>
      <c r="AJ11" s="611"/>
      <c r="AK11" s="612"/>
      <c r="AL11" s="615">
        <v>8.3000000000000007</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21027</v>
      </c>
      <c r="BH11" s="611"/>
      <c r="BI11" s="611"/>
      <c r="BJ11" s="611"/>
      <c r="BK11" s="611"/>
      <c r="BL11" s="611"/>
      <c r="BM11" s="611"/>
      <c r="BN11" s="612"/>
      <c r="BO11" s="613">
        <v>1.4</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100269</v>
      </c>
      <c r="CS11" s="611"/>
      <c r="CT11" s="611"/>
      <c r="CU11" s="611"/>
      <c r="CV11" s="611"/>
      <c r="CW11" s="611"/>
      <c r="CX11" s="611"/>
      <c r="CY11" s="612"/>
      <c r="CZ11" s="613">
        <v>1.4</v>
      </c>
      <c r="DA11" s="613"/>
      <c r="DB11" s="613"/>
      <c r="DC11" s="613"/>
      <c r="DD11" s="619">
        <v>12141</v>
      </c>
      <c r="DE11" s="611"/>
      <c r="DF11" s="611"/>
      <c r="DG11" s="611"/>
      <c r="DH11" s="611"/>
      <c r="DI11" s="611"/>
      <c r="DJ11" s="611"/>
      <c r="DK11" s="611"/>
      <c r="DL11" s="611"/>
      <c r="DM11" s="611"/>
      <c r="DN11" s="611"/>
      <c r="DO11" s="611"/>
      <c r="DP11" s="612"/>
      <c r="DQ11" s="619">
        <v>64819</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v>41612</v>
      </c>
      <c r="S12" s="611"/>
      <c r="T12" s="611"/>
      <c r="U12" s="611"/>
      <c r="V12" s="611"/>
      <c r="W12" s="611"/>
      <c r="X12" s="611"/>
      <c r="Y12" s="612"/>
      <c r="Z12" s="613">
        <v>0.6</v>
      </c>
      <c r="AA12" s="613"/>
      <c r="AB12" s="613"/>
      <c r="AC12" s="613"/>
      <c r="AD12" s="614">
        <v>41612</v>
      </c>
      <c r="AE12" s="614"/>
      <c r="AF12" s="614"/>
      <c r="AG12" s="614"/>
      <c r="AH12" s="614"/>
      <c r="AI12" s="614"/>
      <c r="AJ12" s="614"/>
      <c r="AK12" s="614"/>
      <c r="AL12" s="615">
        <v>0.9</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569300</v>
      </c>
      <c r="BH12" s="611"/>
      <c r="BI12" s="611"/>
      <c r="BJ12" s="611"/>
      <c r="BK12" s="611"/>
      <c r="BL12" s="611"/>
      <c r="BM12" s="611"/>
      <c r="BN12" s="612"/>
      <c r="BO12" s="613">
        <v>39</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89617</v>
      </c>
      <c r="CS12" s="611"/>
      <c r="CT12" s="611"/>
      <c r="CU12" s="611"/>
      <c r="CV12" s="611"/>
      <c r="CW12" s="611"/>
      <c r="CX12" s="611"/>
      <c r="CY12" s="612"/>
      <c r="CZ12" s="613">
        <v>1.3</v>
      </c>
      <c r="DA12" s="613"/>
      <c r="DB12" s="613"/>
      <c r="DC12" s="613"/>
      <c r="DD12" s="619">
        <v>3322</v>
      </c>
      <c r="DE12" s="611"/>
      <c r="DF12" s="611"/>
      <c r="DG12" s="611"/>
      <c r="DH12" s="611"/>
      <c r="DI12" s="611"/>
      <c r="DJ12" s="611"/>
      <c r="DK12" s="611"/>
      <c r="DL12" s="611"/>
      <c r="DM12" s="611"/>
      <c r="DN12" s="611"/>
      <c r="DO12" s="611"/>
      <c r="DP12" s="612"/>
      <c r="DQ12" s="619">
        <v>52100</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569300</v>
      </c>
      <c r="BH13" s="611"/>
      <c r="BI13" s="611"/>
      <c r="BJ13" s="611"/>
      <c r="BK13" s="611"/>
      <c r="BL13" s="611"/>
      <c r="BM13" s="611"/>
      <c r="BN13" s="612"/>
      <c r="BO13" s="613">
        <v>39</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374787</v>
      </c>
      <c r="CS13" s="611"/>
      <c r="CT13" s="611"/>
      <c r="CU13" s="611"/>
      <c r="CV13" s="611"/>
      <c r="CW13" s="611"/>
      <c r="CX13" s="611"/>
      <c r="CY13" s="612"/>
      <c r="CZ13" s="613">
        <v>5.4</v>
      </c>
      <c r="DA13" s="613"/>
      <c r="DB13" s="613"/>
      <c r="DC13" s="613"/>
      <c r="DD13" s="619">
        <v>85647</v>
      </c>
      <c r="DE13" s="611"/>
      <c r="DF13" s="611"/>
      <c r="DG13" s="611"/>
      <c r="DH13" s="611"/>
      <c r="DI13" s="611"/>
      <c r="DJ13" s="611"/>
      <c r="DK13" s="611"/>
      <c r="DL13" s="611"/>
      <c r="DM13" s="611"/>
      <c r="DN13" s="611"/>
      <c r="DO13" s="611"/>
      <c r="DP13" s="612"/>
      <c r="DQ13" s="619">
        <v>314998</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57523</v>
      </c>
      <c r="BH14" s="611"/>
      <c r="BI14" s="611"/>
      <c r="BJ14" s="611"/>
      <c r="BK14" s="611"/>
      <c r="BL14" s="611"/>
      <c r="BM14" s="611"/>
      <c r="BN14" s="612"/>
      <c r="BO14" s="613">
        <v>3.9</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346493</v>
      </c>
      <c r="CS14" s="611"/>
      <c r="CT14" s="611"/>
      <c r="CU14" s="611"/>
      <c r="CV14" s="611"/>
      <c r="CW14" s="611"/>
      <c r="CX14" s="611"/>
      <c r="CY14" s="612"/>
      <c r="CZ14" s="613">
        <v>5</v>
      </c>
      <c r="DA14" s="613"/>
      <c r="DB14" s="613"/>
      <c r="DC14" s="613"/>
      <c r="DD14" s="619">
        <v>37041</v>
      </c>
      <c r="DE14" s="611"/>
      <c r="DF14" s="611"/>
      <c r="DG14" s="611"/>
      <c r="DH14" s="611"/>
      <c r="DI14" s="611"/>
      <c r="DJ14" s="611"/>
      <c r="DK14" s="611"/>
      <c r="DL14" s="611"/>
      <c r="DM14" s="611"/>
      <c r="DN14" s="611"/>
      <c r="DO14" s="611"/>
      <c r="DP14" s="612"/>
      <c r="DQ14" s="619">
        <v>296078</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12974</v>
      </c>
      <c r="S15" s="611"/>
      <c r="T15" s="611"/>
      <c r="U15" s="611"/>
      <c r="V15" s="611"/>
      <c r="W15" s="611"/>
      <c r="X15" s="611"/>
      <c r="Y15" s="612"/>
      <c r="Z15" s="613">
        <v>0.2</v>
      </c>
      <c r="AA15" s="613"/>
      <c r="AB15" s="613"/>
      <c r="AC15" s="613"/>
      <c r="AD15" s="614">
        <v>12974</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98467</v>
      </c>
      <c r="BH15" s="611"/>
      <c r="BI15" s="611"/>
      <c r="BJ15" s="611"/>
      <c r="BK15" s="611"/>
      <c r="BL15" s="611"/>
      <c r="BM15" s="611"/>
      <c r="BN15" s="612"/>
      <c r="BO15" s="613">
        <v>6.7</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799853</v>
      </c>
      <c r="CS15" s="611"/>
      <c r="CT15" s="611"/>
      <c r="CU15" s="611"/>
      <c r="CV15" s="611"/>
      <c r="CW15" s="611"/>
      <c r="CX15" s="611"/>
      <c r="CY15" s="612"/>
      <c r="CZ15" s="613">
        <v>11.5</v>
      </c>
      <c r="DA15" s="613"/>
      <c r="DB15" s="613"/>
      <c r="DC15" s="613"/>
      <c r="DD15" s="619">
        <v>13270</v>
      </c>
      <c r="DE15" s="611"/>
      <c r="DF15" s="611"/>
      <c r="DG15" s="611"/>
      <c r="DH15" s="611"/>
      <c r="DI15" s="611"/>
      <c r="DJ15" s="611"/>
      <c r="DK15" s="611"/>
      <c r="DL15" s="611"/>
      <c r="DM15" s="611"/>
      <c r="DN15" s="611"/>
      <c r="DO15" s="611"/>
      <c r="DP15" s="612"/>
      <c r="DQ15" s="619">
        <v>625776</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40524</v>
      </c>
      <c r="S16" s="611"/>
      <c r="T16" s="611"/>
      <c r="U16" s="611"/>
      <c r="V16" s="611"/>
      <c r="W16" s="611"/>
      <c r="X16" s="611"/>
      <c r="Y16" s="612"/>
      <c r="Z16" s="613">
        <v>0.6</v>
      </c>
      <c r="AA16" s="613"/>
      <c r="AB16" s="613"/>
      <c r="AC16" s="613"/>
      <c r="AD16" s="614">
        <v>40524</v>
      </c>
      <c r="AE16" s="614"/>
      <c r="AF16" s="614"/>
      <c r="AG16" s="614"/>
      <c r="AH16" s="614"/>
      <c r="AI16" s="614"/>
      <c r="AJ16" s="614"/>
      <c r="AK16" s="614"/>
      <c r="AL16" s="615">
        <v>0.9</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74805</v>
      </c>
      <c r="S17" s="611"/>
      <c r="T17" s="611"/>
      <c r="U17" s="611"/>
      <c r="V17" s="611"/>
      <c r="W17" s="611"/>
      <c r="X17" s="611"/>
      <c r="Y17" s="612"/>
      <c r="Z17" s="613">
        <v>1.1000000000000001</v>
      </c>
      <c r="AA17" s="613"/>
      <c r="AB17" s="613"/>
      <c r="AC17" s="613"/>
      <c r="AD17" s="614">
        <v>74805</v>
      </c>
      <c r="AE17" s="614"/>
      <c r="AF17" s="614"/>
      <c r="AG17" s="614"/>
      <c r="AH17" s="614"/>
      <c r="AI17" s="614"/>
      <c r="AJ17" s="614"/>
      <c r="AK17" s="614"/>
      <c r="AL17" s="615">
        <v>1.7</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574772</v>
      </c>
      <c r="CS17" s="611"/>
      <c r="CT17" s="611"/>
      <c r="CU17" s="611"/>
      <c r="CV17" s="611"/>
      <c r="CW17" s="611"/>
      <c r="CX17" s="611"/>
      <c r="CY17" s="612"/>
      <c r="CZ17" s="613">
        <v>8.1999999999999993</v>
      </c>
      <c r="DA17" s="613"/>
      <c r="DB17" s="613"/>
      <c r="DC17" s="613"/>
      <c r="DD17" s="619" t="s">
        <v>122</v>
      </c>
      <c r="DE17" s="611"/>
      <c r="DF17" s="611"/>
      <c r="DG17" s="611"/>
      <c r="DH17" s="611"/>
      <c r="DI17" s="611"/>
      <c r="DJ17" s="611"/>
      <c r="DK17" s="611"/>
      <c r="DL17" s="611"/>
      <c r="DM17" s="611"/>
      <c r="DN17" s="611"/>
      <c r="DO17" s="611"/>
      <c r="DP17" s="612"/>
      <c r="DQ17" s="619">
        <v>574772</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12520</v>
      </c>
      <c r="S18" s="611"/>
      <c r="T18" s="611"/>
      <c r="U18" s="611"/>
      <c r="V18" s="611"/>
      <c r="W18" s="611"/>
      <c r="X18" s="611"/>
      <c r="Y18" s="612"/>
      <c r="Z18" s="613">
        <v>0.2</v>
      </c>
      <c r="AA18" s="613"/>
      <c r="AB18" s="613"/>
      <c r="AC18" s="613"/>
      <c r="AD18" s="614">
        <v>12520</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62107</v>
      </c>
      <c r="S19" s="611"/>
      <c r="T19" s="611"/>
      <c r="U19" s="611"/>
      <c r="V19" s="611"/>
      <c r="W19" s="611"/>
      <c r="X19" s="611"/>
      <c r="Y19" s="612"/>
      <c r="Z19" s="613">
        <v>0.9</v>
      </c>
      <c r="AA19" s="613"/>
      <c r="AB19" s="613"/>
      <c r="AC19" s="613"/>
      <c r="AD19" s="614">
        <v>62107</v>
      </c>
      <c r="AE19" s="614"/>
      <c r="AF19" s="614"/>
      <c r="AG19" s="614"/>
      <c r="AH19" s="614"/>
      <c r="AI19" s="614"/>
      <c r="AJ19" s="614"/>
      <c r="AK19" s="614"/>
      <c r="AL19" s="615">
        <v>1.4</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383</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178</v>
      </c>
      <c r="S20" s="611"/>
      <c r="T20" s="611"/>
      <c r="U20" s="611"/>
      <c r="V20" s="611"/>
      <c r="W20" s="611"/>
      <c r="X20" s="611"/>
      <c r="Y20" s="612"/>
      <c r="Z20" s="613">
        <v>0</v>
      </c>
      <c r="AA20" s="613"/>
      <c r="AB20" s="613"/>
      <c r="AC20" s="613"/>
      <c r="AD20" s="614">
        <v>178</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383</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6977629</v>
      </c>
      <c r="CS20" s="611"/>
      <c r="CT20" s="611"/>
      <c r="CU20" s="611"/>
      <c r="CV20" s="611"/>
      <c r="CW20" s="611"/>
      <c r="CX20" s="611"/>
      <c r="CY20" s="612"/>
      <c r="CZ20" s="613">
        <v>100</v>
      </c>
      <c r="DA20" s="613"/>
      <c r="DB20" s="613"/>
      <c r="DC20" s="613"/>
      <c r="DD20" s="619">
        <v>218793</v>
      </c>
      <c r="DE20" s="611"/>
      <c r="DF20" s="611"/>
      <c r="DG20" s="611"/>
      <c r="DH20" s="611"/>
      <c r="DI20" s="611"/>
      <c r="DJ20" s="611"/>
      <c r="DK20" s="611"/>
      <c r="DL20" s="611"/>
      <c r="DM20" s="611"/>
      <c r="DN20" s="611"/>
      <c r="DO20" s="611"/>
      <c r="DP20" s="612"/>
      <c r="DQ20" s="619">
        <v>4984992</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2544864</v>
      </c>
      <c r="S21" s="611"/>
      <c r="T21" s="611"/>
      <c r="U21" s="611"/>
      <c r="V21" s="611"/>
      <c r="W21" s="611"/>
      <c r="X21" s="611"/>
      <c r="Y21" s="612"/>
      <c r="Z21" s="613">
        <v>35.799999999999997</v>
      </c>
      <c r="AA21" s="613"/>
      <c r="AB21" s="613"/>
      <c r="AC21" s="613"/>
      <c r="AD21" s="614">
        <v>2332183</v>
      </c>
      <c r="AE21" s="614"/>
      <c r="AF21" s="614"/>
      <c r="AG21" s="614"/>
      <c r="AH21" s="614"/>
      <c r="AI21" s="614"/>
      <c r="AJ21" s="614"/>
      <c r="AK21" s="614"/>
      <c r="AL21" s="615">
        <v>52.3</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v>383</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2332183</v>
      </c>
      <c r="S22" s="611"/>
      <c r="T22" s="611"/>
      <c r="U22" s="611"/>
      <c r="V22" s="611"/>
      <c r="W22" s="611"/>
      <c r="X22" s="611"/>
      <c r="Y22" s="612"/>
      <c r="Z22" s="613">
        <v>32.799999999999997</v>
      </c>
      <c r="AA22" s="613"/>
      <c r="AB22" s="613"/>
      <c r="AC22" s="613"/>
      <c r="AD22" s="614">
        <v>2332183</v>
      </c>
      <c r="AE22" s="614"/>
      <c r="AF22" s="614"/>
      <c r="AG22" s="614"/>
      <c r="AH22" s="614"/>
      <c r="AI22" s="614"/>
      <c r="AJ22" s="614"/>
      <c r="AK22" s="614"/>
      <c r="AL22" s="615">
        <v>52.3</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212681</v>
      </c>
      <c r="S23" s="611"/>
      <c r="T23" s="611"/>
      <c r="U23" s="611"/>
      <c r="V23" s="611"/>
      <c r="W23" s="611"/>
      <c r="X23" s="611"/>
      <c r="Y23" s="612"/>
      <c r="Z23" s="613">
        <v>3</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3536586</v>
      </c>
      <c r="CS24" s="600"/>
      <c r="CT24" s="600"/>
      <c r="CU24" s="600"/>
      <c r="CV24" s="600"/>
      <c r="CW24" s="600"/>
      <c r="CX24" s="600"/>
      <c r="CY24" s="601"/>
      <c r="CZ24" s="604">
        <v>50.7</v>
      </c>
      <c r="DA24" s="605"/>
      <c r="DB24" s="605"/>
      <c r="DC24" s="621"/>
      <c r="DD24" s="645">
        <v>2484226</v>
      </c>
      <c r="DE24" s="600"/>
      <c r="DF24" s="600"/>
      <c r="DG24" s="600"/>
      <c r="DH24" s="600"/>
      <c r="DI24" s="600"/>
      <c r="DJ24" s="600"/>
      <c r="DK24" s="601"/>
      <c r="DL24" s="645">
        <v>2269183</v>
      </c>
      <c r="DM24" s="600"/>
      <c r="DN24" s="600"/>
      <c r="DO24" s="600"/>
      <c r="DP24" s="600"/>
      <c r="DQ24" s="600"/>
      <c r="DR24" s="600"/>
      <c r="DS24" s="600"/>
      <c r="DT24" s="600"/>
      <c r="DU24" s="600"/>
      <c r="DV24" s="601"/>
      <c r="DW24" s="604">
        <v>50.7</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4650931</v>
      </c>
      <c r="S25" s="611"/>
      <c r="T25" s="611"/>
      <c r="U25" s="611"/>
      <c r="V25" s="611"/>
      <c r="W25" s="611"/>
      <c r="X25" s="611"/>
      <c r="Y25" s="612"/>
      <c r="Z25" s="613">
        <v>65.400000000000006</v>
      </c>
      <c r="AA25" s="613"/>
      <c r="AB25" s="613"/>
      <c r="AC25" s="613"/>
      <c r="AD25" s="614">
        <v>4438250</v>
      </c>
      <c r="AE25" s="614"/>
      <c r="AF25" s="614"/>
      <c r="AG25" s="614"/>
      <c r="AH25" s="614"/>
      <c r="AI25" s="614"/>
      <c r="AJ25" s="614"/>
      <c r="AK25" s="614"/>
      <c r="AL25" s="615">
        <v>99.5</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1379895</v>
      </c>
      <c r="CS25" s="642"/>
      <c r="CT25" s="642"/>
      <c r="CU25" s="642"/>
      <c r="CV25" s="642"/>
      <c r="CW25" s="642"/>
      <c r="CX25" s="642"/>
      <c r="CY25" s="643"/>
      <c r="CZ25" s="615">
        <v>19.8</v>
      </c>
      <c r="DA25" s="640"/>
      <c r="DB25" s="640"/>
      <c r="DC25" s="644"/>
      <c r="DD25" s="619">
        <v>1290869</v>
      </c>
      <c r="DE25" s="642"/>
      <c r="DF25" s="642"/>
      <c r="DG25" s="642"/>
      <c r="DH25" s="642"/>
      <c r="DI25" s="642"/>
      <c r="DJ25" s="642"/>
      <c r="DK25" s="643"/>
      <c r="DL25" s="619">
        <v>1271577</v>
      </c>
      <c r="DM25" s="642"/>
      <c r="DN25" s="642"/>
      <c r="DO25" s="642"/>
      <c r="DP25" s="642"/>
      <c r="DQ25" s="642"/>
      <c r="DR25" s="642"/>
      <c r="DS25" s="642"/>
      <c r="DT25" s="642"/>
      <c r="DU25" s="642"/>
      <c r="DV25" s="643"/>
      <c r="DW25" s="615">
        <v>28.4</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1690</v>
      </c>
      <c r="S26" s="611"/>
      <c r="T26" s="611"/>
      <c r="U26" s="611"/>
      <c r="V26" s="611"/>
      <c r="W26" s="611"/>
      <c r="X26" s="611"/>
      <c r="Y26" s="612"/>
      <c r="Z26" s="613">
        <v>0</v>
      </c>
      <c r="AA26" s="613"/>
      <c r="AB26" s="613"/>
      <c r="AC26" s="613"/>
      <c r="AD26" s="614">
        <v>1690</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752266</v>
      </c>
      <c r="CS26" s="611"/>
      <c r="CT26" s="611"/>
      <c r="CU26" s="611"/>
      <c r="CV26" s="611"/>
      <c r="CW26" s="611"/>
      <c r="CX26" s="611"/>
      <c r="CY26" s="612"/>
      <c r="CZ26" s="615">
        <v>10.8</v>
      </c>
      <c r="DA26" s="640"/>
      <c r="DB26" s="640"/>
      <c r="DC26" s="644"/>
      <c r="DD26" s="619">
        <v>703576</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2645</v>
      </c>
      <c r="S27" s="611"/>
      <c r="T27" s="611"/>
      <c r="U27" s="611"/>
      <c r="V27" s="611"/>
      <c r="W27" s="611"/>
      <c r="X27" s="611"/>
      <c r="Y27" s="612"/>
      <c r="Z27" s="613">
        <v>0</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1459808</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1581919</v>
      </c>
      <c r="CS27" s="642"/>
      <c r="CT27" s="642"/>
      <c r="CU27" s="642"/>
      <c r="CV27" s="642"/>
      <c r="CW27" s="642"/>
      <c r="CX27" s="642"/>
      <c r="CY27" s="643"/>
      <c r="CZ27" s="615">
        <v>22.7</v>
      </c>
      <c r="DA27" s="640"/>
      <c r="DB27" s="640"/>
      <c r="DC27" s="644"/>
      <c r="DD27" s="619">
        <v>618585</v>
      </c>
      <c r="DE27" s="642"/>
      <c r="DF27" s="642"/>
      <c r="DG27" s="642"/>
      <c r="DH27" s="642"/>
      <c r="DI27" s="642"/>
      <c r="DJ27" s="642"/>
      <c r="DK27" s="643"/>
      <c r="DL27" s="619">
        <v>422834</v>
      </c>
      <c r="DM27" s="642"/>
      <c r="DN27" s="642"/>
      <c r="DO27" s="642"/>
      <c r="DP27" s="642"/>
      <c r="DQ27" s="642"/>
      <c r="DR27" s="642"/>
      <c r="DS27" s="642"/>
      <c r="DT27" s="642"/>
      <c r="DU27" s="642"/>
      <c r="DV27" s="643"/>
      <c r="DW27" s="615">
        <v>9.5</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94696</v>
      </c>
      <c r="S28" s="611"/>
      <c r="T28" s="611"/>
      <c r="U28" s="611"/>
      <c r="V28" s="611"/>
      <c r="W28" s="611"/>
      <c r="X28" s="611"/>
      <c r="Y28" s="612"/>
      <c r="Z28" s="613">
        <v>1.3</v>
      </c>
      <c r="AA28" s="613"/>
      <c r="AB28" s="613"/>
      <c r="AC28" s="613"/>
      <c r="AD28" s="614">
        <v>21205</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574772</v>
      </c>
      <c r="CS28" s="611"/>
      <c r="CT28" s="611"/>
      <c r="CU28" s="611"/>
      <c r="CV28" s="611"/>
      <c r="CW28" s="611"/>
      <c r="CX28" s="611"/>
      <c r="CY28" s="612"/>
      <c r="CZ28" s="615">
        <v>8.1999999999999993</v>
      </c>
      <c r="DA28" s="640"/>
      <c r="DB28" s="640"/>
      <c r="DC28" s="644"/>
      <c r="DD28" s="619">
        <v>574772</v>
      </c>
      <c r="DE28" s="611"/>
      <c r="DF28" s="611"/>
      <c r="DG28" s="611"/>
      <c r="DH28" s="611"/>
      <c r="DI28" s="611"/>
      <c r="DJ28" s="611"/>
      <c r="DK28" s="612"/>
      <c r="DL28" s="619">
        <v>574772</v>
      </c>
      <c r="DM28" s="611"/>
      <c r="DN28" s="611"/>
      <c r="DO28" s="611"/>
      <c r="DP28" s="611"/>
      <c r="DQ28" s="611"/>
      <c r="DR28" s="611"/>
      <c r="DS28" s="611"/>
      <c r="DT28" s="611"/>
      <c r="DU28" s="611"/>
      <c r="DV28" s="612"/>
      <c r="DW28" s="615">
        <v>12.8</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58810</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574613</v>
      </c>
      <c r="CS29" s="642"/>
      <c r="CT29" s="642"/>
      <c r="CU29" s="642"/>
      <c r="CV29" s="642"/>
      <c r="CW29" s="642"/>
      <c r="CX29" s="642"/>
      <c r="CY29" s="643"/>
      <c r="CZ29" s="615">
        <v>8.1999999999999993</v>
      </c>
      <c r="DA29" s="640"/>
      <c r="DB29" s="640"/>
      <c r="DC29" s="644"/>
      <c r="DD29" s="619">
        <v>574613</v>
      </c>
      <c r="DE29" s="642"/>
      <c r="DF29" s="642"/>
      <c r="DG29" s="642"/>
      <c r="DH29" s="642"/>
      <c r="DI29" s="642"/>
      <c r="DJ29" s="642"/>
      <c r="DK29" s="643"/>
      <c r="DL29" s="619">
        <v>574613</v>
      </c>
      <c r="DM29" s="642"/>
      <c r="DN29" s="642"/>
      <c r="DO29" s="642"/>
      <c r="DP29" s="642"/>
      <c r="DQ29" s="642"/>
      <c r="DR29" s="642"/>
      <c r="DS29" s="642"/>
      <c r="DT29" s="642"/>
      <c r="DU29" s="642"/>
      <c r="DV29" s="643"/>
      <c r="DW29" s="615">
        <v>12.8</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1066872</v>
      </c>
      <c r="S30" s="611"/>
      <c r="T30" s="611"/>
      <c r="U30" s="611"/>
      <c r="V30" s="611"/>
      <c r="W30" s="611"/>
      <c r="X30" s="611"/>
      <c r="Y30" s="612"/>
      <c r="Z30" s="613">
        <v>15</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555598</v>
      </c>
      <c r="CS30" s="611"/>
      <c r="CT30" s="611"/>
      <c r="CU30" s="611"/>
      <c r="CV30" s="611"/>
      <c r="CW30" s="611"/>
      <c r="CX30" s="611"/>
      <c r="CY30" s="612"/>
      <c r="CZ30" s="615">
        <v>8</v>
      </c>
      <c r="DA30" s="640"/>
      <c r="DB30" s="640"/>
      <c r="DC30" s="644"/>
      <c r="DD30" s="619">
        <v>555598</v>
      </c>
      <c r="DE30" s="611"/>
      <c r="DF30" s="611"/>
      <c r="DG30" s="611"/>
      <c r="DH30" s="611"/>
      <c r="DI30" s="611"/>
      <c r="DJ30" s="611"/>
      <c r="DK30" s="612"/>
      <c r="DL30" s="619">
        <v>555598</v>
      </c>
      <c r="DM30" s="611"/>
      <c r="DN30" s="611"/>
      <c r="DO30" s="611"/>
      <c r="DP30" s="611"/>
      <c r="DQ30" s="611"/>
      <c r="DR30" s="611"/>
      <c r="DS30" s="611"/>
      <c r="DT30" s="611"/>
      <c r="DU30" s="611"/>
      <c r="DV30" s="612"/>
      <c r="DW30" s="615">
        <v>12.4</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99.2</v>
      </c>
      <c r="BH31" s="654"/>
      <c r="BI31" s="654"/>
      <c r="BJ31" s="654"/>
      <c r="BK31" s="654"/>
      <c r="BL31" s="654"/>
      <c r="BM31" s="605">
        <v>96.4</v>
      </c>
      <c r="BN31" s="654"/>
      <c r="BO31" s="654"/>
      <c r="BP31" s="654"/>
      <c r="BQ31" s="655"/>
      <c r="BR31" s="666">
        <v>99.1</v>
      </c>
      <c r="BS31" s="654"/>
      <c r="BT31" s="654"/>
      <c r="BU31" s="654"/>
      <c r="BV31" s="654"/>
      <c r="BW31" s="654"/>
      <c r="BX31" s="605">
        <v>96.5</v>
      </c>
      <c r="BY31" s="654"/>
      <c r="BZ31" s="654"/>
      <c r="CA31" s="654"/>
      <c r="CB31" s="655"/>
      <c r="CD31" s="648"/>
      <c r="CE31" s="649"/>
      <c r="CF31" s="607" t="s">
        <v>301</v>
      </c>
      <c r="CG31" s="608"/>
      <c r="CH31" s="608"/>
      <c r="CI31" s="608"/>
      <c r="CJ31" s="608"/>
      <c r="CK31" s="608"/>
      <c r="CL31" s="608"/>
      <c r="CM31" s="608"/>
      <c r="CN31" s="608"/>
      <c r="CO31" s="608"/>
      <c r="CP31" s="608"/>
      <c r="CQ31" s="609"/>
      <c r="CR31" s="610">
        <v>19015</v>
      </c>
      <c r="CS31" s="642"/>
      <c r="CT31" s="642"/>
      <c r="CU31" s="642"/>
      <c r="CV31" s="642"/>
      <c r="CW31" s="642"/>
      <c r="CX31" s="642"/>
      <c r="CY31" s="643"/>
      <c r="CZ31" s="615">
        <v>0.3</v>
      </c>
      <c r="DA31" s="640"/>
      <c r="DB31" s="640"/>
      <c r="DC31" s="644"/>
      <c r="DD31" s="619">
        <v>19015</v>
      </c>
      <c r="DE31" s="642"/>
      <c r="DF31" s="642"/>
      <c r="DG31" s="642"/>
      <c r="DH31" s="642"/>
      <c r="DI31" s="642"/>
      <c r="DJ31" s="642"/>
      <c r="DK31" s="643"/>
      <c r="DL31" s="619">
        <v>19015</v>
      </c>
      <c r="DM31" s="642"/>
      <c r="DN31" s="642"/>
      <c r="DO31" s="642"/>
      <c r="DP31" s="642"/>
      <c r="DQ31" s="642"/>
      <c r="DR31" s="642"/>
      <c r="DS31" s="642"/>
      <c r="DT31" s="642"/>
      <c r="DU31" s="642"/>
      <c r="DV31" s="643"/>
      <c r="DW31" s="615">
        <v>0.4</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600664</v>
      </c>
      <c r="S32" s="611"/>
      <c r="T32" s="611"/>
      <c r="U32" s="611"/>
      <c r="V32" s="611"/>
      <c r="W32" s="611"/>
      <c r="X32" s="611"/>
      <c r="Y32" s="612"/>
      <c r="Z32" s="613">
        <v>8.4</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99.2</v>
      </c>
      <c r="BH32" s="642"/>
      <c r="BI32" s="642"/>
      <c r="BJ32" s="642"/>
      <c r="BK32" s="642"/>
      <c r="BL32" s="642"/>
      <c r="BM32" s="616">
        <v>98.3</v>
      </c>
      <c r="BN32" s="642"/>
      <c r="BO32" s="642"/>
      <c r="BP32" s="642"/>
      <c r="BQ32" s="665"/>
      <c r="BR32" s="667">
        <v>98.9</v>
      </c>
      <c r="BS32" s="642"/>
      <c r="BT32" s="642"/>
      <c r="BU32" s="642"/>
      <c r="BV32" s="642"/>
      <c r="BW32" s="642"/>
      <c r="BX32" s="616">
        <v>98.4</v>
      </c>
      <c r="BY32" s="642"/>
      <c r="BZ32" s="642"/>
      <c r="CA32" s="642"/>
      <c r="CB32" s="665"/>
      <c r="CD32" s="650"/>
      <c r="CE32" s="651"/>
      <c r="CF32" s="607" t="s">
        <v>305</v>
      </c>
      <c r="CG32" s="608"/>
      <c r="CH32" s="608"/>
      <c r="CI32" s="608"/>
      <c r="CJ32" s="608"/>
      <c r="CK32" s="608"/>
      <c r="CL32" s="608"/>
      <c r="CM32" s="608"/>
      <c r="CN32" s="608"/>
      <c r="CO32" s="608"/>
      <c r="CP32" s="608"/>
      <c r="CQ32" s="609"/>
      <c r="CR32" s="610">
        <v>159</v>
      </c>
      <c r="CS32" s="611"/>
      <c r="CT32" s="611"/>
      <c r="CU32" s="611"/>
      <c r="CV32" s="611"/>
      <c r="CW32" s="611"/>
      <c r="CX32" s="611"/>
      <c r="CY32" s="612"/>
      <c r="CZ32" s="615">
        <v>0</v>
      </c>
      <c r="DA32" s="640"/>
      <c r="DB32" s="640"/>
      <c r="DC32" s="644"/>
      <c r="DD32" s="619">
        <v>159</v>
      </c>
      <c r="DE32" s="611"/>
      <c r="DF32" s="611"/>
      <c r="DG32" s="611"/>
      <c r="DH32" s="611"/>
      <c r="DI32" s="611"/>
      <c r="DJ32" s="611"/>
      <c r="DK32" s="612"/>
      <c r="DL32" s="619">
        <v>159</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22224</v>
      </c>
      <c r="S33" s="611"/>
      <c r="T33" s="611"/>
      <c r="U33" s="611"/>
      <c r="V33" s="611"/>
      <c r="W33" s="611"/>
      <c r="X33" s="611"/>
      <c r="Y33" s="612"/>
      <c r="Z33" s="613">
        <v>0.3</v>
      </c>
      <c r="AA33" s="613"/>
      <c r="AB33" s="613"/>
      <c r="AC33" s="613"/>
      <c r="AD33" s="614" t="s">
        <v>122</v>
      </c>
      <c r="AE33" s="614"/>
      <c r="AF33" s="614"/>
      <c r="AG33" s="614"/>
      <c r="AH33" s="614"/>
      <c r="AI33" s="614"/>
      <c r="AJ33" s="614"/>
      <c r="AK33" s="614"/>
      <c r="AL33" s="615" t="s">
        <v>122</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99.2</v>
      </c>
      <c r="BH33" s="669"/>
      <c r="BI33" s="669"/>
      <c r="BJ33" s="669"/>
      <c r="BK33" s="669"/>
      <c r="BL33" s="669"/>
      <c r="BM33" s="670">
        <v>93.5</v>
      </c>
      <c r="BN33" s="669"/>
      <c r="BO33" s="669"/>
      <c r="BP33" s="669"/>
      <c r="BQ33" s="671"/>
      <c r="BR33" s="668">
        <v>99.2</v>
      </c>
      <c r="BS33" s="669"/>
      <c r="BT33" s="669"/>
      <c r="BU33" s="669"/>
      <c r="BV33" s="669"/>
      <c r="BW33" s="669"/>
      <c r="BX33" s="670">
        <v>93.4</v>
      </c>
      <c r="BY33" s="669"/>
      <c r="BZ33" s="669"/>
      <c r="CA33" s="669"/>
      <c r="CB33" s="671"/>
      <c r="CD33" s="607" t="s">
        <v>308</v>
      </c>
      <c r="CE33" s="608"/>
      <c r="CF33" s="608"/>
      <c r="CG33" s="608"/>
      <c r="CH33" s="608"/>
      <c r="CI33" s="608"/>
      <c r="CJ33" s="608"/>
      <c r="CK33" s="608"/>
      <c r="CL33" s="608"/>
      <c r="CM33" s="608"/>
      <c r="CN33" s="608"/>
      <c r="CO33" s="608"/>
      <c r="CP33" s="608"/>
      <c r="CQ33" s="609"/>
      <c r="CR33" s="610">
        <v>3222250</v>
      </c>
      <c r="CS33" s="642"/>
      <c r="CT33" s="642"/>
      <c r="CU33" s="642"/>
      <c r="CV33" s="642"/>
      <c r="CW33" s="642"/>
      <c r="CX33" s="642"/>
      <c r="CY33" s="643"/>
      <c r="CZ33" s="615">
        <v>46.2</v>
      </c>
      <c r="DA33" s="640"/>
      <c r="DB33" s="640"/>
      <c r="DC33" s="644"/>
      <c r="DD33" s="619">
        <v>2406889</v>
      </c>
      <c r="DE33" s="642"/>
      <c r="DF33" s="642"/>
      <c r="DG33" s="642"/>
      <c r="DH33" s="642"/>
      <c r="DI33" s="642"/>
      <c r="DJ33" s="642"/>
      <c r="DK33" s="643"/>
      <c r="DL33" s="619">
        <v>2000175</v>
      </c>
      <c r="DM33" s="642"/>
      <c r="DN33" s="642"/>
      <c r="DO33" s="642"/>
      <c r="DP33" s="642"/>
      <c r="DQ33" s="642"/>
      <c r="DR33" s="642"/>
      <c r="DS33" s="642"/>
      <c r="DT33" s="642"/>
      <c r="DU33" s="642"/>
      <c r="DV33" s="643"/>
      <c r="DW33" s="615">
        <v>44.7</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35542</v>
      </c>
      <c r="S34" s="611"/>
      <c r="T34" s="611"/>
      <c r="U34" s="611"/>
      <c r="V34" s="611"/>
      <c r="W34" s="611"/>
      <c r="X34" s="611"/>
      <c r="Y34" s="612"/>
      <c r="Z34" s="613">
        <v>0.5</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1394408</v>
      </c>
      <c r="CS34" s="611"/>
      <c r="CT34" s="611"/>
      <c r="CU34" s="611"/>
      <c r="CV34" s="611"/>
      <c r="CW34" s="611"/>
      <c r="CX34" s="611"/>
      <c r="CY34" s="612"/>
      <c r="CZ34" s="615">
        <v>20</v>
      </c>
      <c r="DA34" s="640"/>
      <c r="DB34" s="640"/>
      <c r="DC34" s="644"/>
      <c r="DD34" s="619">
        <v>888891</v>
      </c>
      <c r="DE34" s="611"/>
      <c r="DF34" s="611"/>
      <c r="DG34" s="611"/>
      <c r="DH34" s="611"/>
      <c r="DI34" s="611"/>
      <c r="DJ34" s="611"/>
      <c r="DK34" s="612"/>
      <c r="DL34" s="619">
        <v>720355</v>
      </c>
      <c r="DM34" s="611"/>
      <c r="DN34" s="611"/>
      <c r="DO34" s="611"/>
      <c r="DP34" s="611"/>
      <c r="DQ34" s="611"/>
      <c r="DR34" s="611"/>
      <c r="DS34" s="611"/>
      <c r="DT34" s="611"/>
      <c r="DU34" s="611"/>
      <c r="DV34" s="612"/>
      <c r="DW34" s="615">
        <v>16.100000000000001</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169542</v>
      </c>
      <c r="S35" s="611"/>
      <c r="T35" s="611"/>
      <c r="U35" s="611"/>
      <c r="V35" s="611"/>
      <c r="W35" s="611"/>
      <c r="X35" s="611"/>
      <c r="Y35" s="612"/>
      <c r="Z35" s="613">
        <v>2.4</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34240</v>
      </c>
      <c r="CS35" s="642"/>
      <c r="CT35" s="642"/>
      <c r="CU35" s="642"/>
      <c r="CV35" s="642"/>
      <c r="CW35" s="642"/>
      <c r="CX35" s="642"/>
      <c r="CY35" s="643"/>
      <c r="CZ35" s="615">
        <v>0.5</v>
      </c>
      <c r="DA35" s="640"/>
      <c r="DB35" s="640"/>
      <c r="DC35" s="644"/>
      <c r="DD35" s="619">
        <v>32505</v>
      </c>
      <c r="DE35" s="642"/>
      <c r="DF35" s="642"/>
      <c r="DG35" s="642"/>
      <c r="DH35" s="642"/>
      <c r="DI35" s="642"/>
      <c r="DJ35" s="642"/>
      <c r="DK35" s="643"/>
      <c r="DL35" s="619">
        <v>32187</v>
      </c>
      <c r="DM35" s="642"/>
      <c r="DN35" s="642"/>
      <c r="DO35" s="642"/>
      <c r="DP35" s="642"/>
      <c r="DQ35" s="642"/>
      <c r="DR35" s="642"/>
      <c r="DS35" s="642"/>
      <c r="DT35" s="642"/>
      <c r="DU35" s="642"/>
      <c r="DV35" s="643"/>
      <c r="DW35" s="615">
        <v>0.7</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118256</v>
      </c>
      <c r="S36" s="611"/>
      <c r="T36" s="611"/>
      <c r="U36" s="611"/>
      <c r="V36" s="611"/>
      <c r="W36" s="611"/>
      <c r="X36" s="611"/>
      <c r="Y36" s="612"/>
      <c r="Z36" s="613">
        <v>1.7</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861215</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23356</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1014655</v>
      </c>
      <c r="CS36" s="611"/>
      <c r="CT36" s="611"/>
      <c r="CU36" s="611"/>
      <c r="CV36" s="611"/>
      <c r="CW36" s="611"/>
      <c r="CX36" s="611"/>
      <c r="CY36" s="612"/>
      <c r="CZ36" s="615">
        <v>14.5</v>
      </c>
      <c r="DA36" s="640"/>
      <c r="DB36" s="640"/>
      <c r="DC36" s="644"/>
      <c r="DD36" s="619">
        <v>850564</v>
      </c>
      <c r="DE36" s="611"/>
      <c r="DF36" s="611"/>
      <c r="DG36" s="611"/>
      <c r="DH36" s="611"/>
      <c r="DI36" s="611"/>
      <c r="DJ36" s="611"/>
      <c r="DK36" s="612"/>
      <c r="DL36" s="619">
        <v>680269</v>
      </c>
      <c r="DM36" s="611"/>
      <c r="DN36" s="611"/>
      <c r="DO36" s="611"/>
      <c r="DP36" s="611"/>
      <c r="DQ36" s="611"/>
      <c r="DR36" s="611"/>
      <c r="DS36" s="611"/>
      <c r="DT36" s="611"/>
      <c r="DU36" s="611"/>
      <c r="DV36" s="612"/>
      <c r="DW36" s="615">
        <v>15.2</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169710</v>
      </c>
      <c r="S37" s="611"/>
      <c r="T37" s="611"/>
      <c r="U37" s="611"/>
      <c r="V37" s="611"/>
      <c r="W37" s="611"/>
      <c r="X37" s="611"/>
      <c r="Y37" s="612"/>
      <c r="Z37" s="613">
        <v>2.4</v>
      </c>
      <c r="AA37" s="613"/>
      <c r="AB37" s="613"/>
      <c r="AC37" s="613"/>
      <c r="AD37" s="614">
        <v>613</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142369</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15180</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431420</v>
      </c>
      <c r="CS37" s="642"/>
      <c r="CT37" s="642"/>
      <c r="CU37" s="642"/>
      <c r="CV37" s="642"/>
      <c r="CW37" s="642"/>
      <c r="CX37" s="642"/>
      <c r="CY37" s="643"/>
      <c r="CZ37" s="615">
        <v>6.2</v>
      </c>
      <c r="DA37" s="640"/>
      <c r="DB37" s="640"/>
      <c r="DC37" s="644"/>
      <c r="DD37" s="619">
        <v>431107</v>
      </c>
      <c r="DE37" s="642"/>
      <c r="DF37" s="642"/>
      <c r="DG37" s="642"/>
      <c r="DH37" s="642"/>
      <c r="DI37" s="642"/>
      <c r="DJ37" s="642"/>
      <c r="DK37" s="643"/>
      <c r="DL37" s="619">
        <v>405488</v>
      </c>
      <c r="DM37" s="642"/>
      <c r="DN37" s="642"/>
      <c r="DO37" s="642"/>
      <c r="DP37" s="642"/>
      <c r="DQ37" s="642"/>
      <c r="DR37" s="642"/>
      <c r="DS37" s="642"/>
      <c r="DT37" s="642"/>
      <c r="DU37" s="642"/>
      <c r="DV37" s="643"/>
      <c r="DW37" s="615">
        <v>9.1</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117500</v>
      </c>
      <c r="S38" s="611"/>
      <c r="T38" s="611"/>
      <c r="U38" s="611"/>
      <c r="V38" s="611"/>
      <c r="W38" s="611"/>
      <c r="X38" s="611"/>
      <c r="Y38" s="612"/>
      <c r="Z38" s="613">
        <v>1.7</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t="s">
        <v>122</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1899</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718846</v>
      </c>
      <c r="CS38" s="611"/>
      <c r="CT38" s="611"/>
      <c r="CU38" s="611"/>
      <c r="CV38" s="611"/>
      <c r="CW38" s="611"/>
      <c r="CX38" s="611"/>
      <c r="CY38" s="612"/>
      <c r="CZ38" s="615">
        <v>10.3</v>
      </c>
      <c r="DA38" s="640"/>
      <c r="DB38" s="640"/>
      <c r="DC38" s="644"/>
      <c r="DD38" s="619">
        <v>576105</v>
      </c>
      <c r="DE38" s="611"/>
      <c r="DF38" s="611"/>
      <c r="DG38" s="611"/>
      <c r="DH38" s="611"/>
      <c r="DI38" s="611"/>
      <c r="DJ38" s="611"/>
      <c r="DK38" s="612"/>
      <c r="DL38" s="619">
        <v>567364</v>
      </c>
      <c r="DM38" s="611"/>
      <c r="DN38" s="611"/>
      <c r="DO38" s="611"/>
      <c r="DP38" s="611"/>
      <c r="DQ38" s="611"/>
      <c r="DR38" s="611"/>
      <c r="DS38" s="611"/>
      <c r="DT38" s="611"/>
      <c r="DU38" s="611"/>
      <c r="DV38" s="612"/>
      <c r="DW38" s="615">
        <v>12.7</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2938</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60101</v>
      </c>
      <c r="CS39" s="642"/>
      <c r="CT39" s="642"/>
      <c r="CU39" s="642"/>
      <c r="CV39" s="642"/>
      <c r="CW39" s="642"/>
      <c r="CX39" s="642"/>
      <c r="CY39" s="643"/>
      <c r="CZ39" s="615">
        <v>0.9</v>
      </c>
      <c r="DA39" s="640"/>
      <c r="DB39" s="640"/>
      <c r="DC39" s="644"/>
      <c r="DD39" s="619">
        <v>58824</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v>12500</v>
      </c>
      <c r="S40" s="611"/>
      <c r="T40" s="611"/>
      <c r="U40" s="611"/>
      <c r="V40" s="611"/>
      <c r="W40" s="611"/>
      <c r="X40" s="611"/>
      <c r="Y40" s="612"/>
      <c r="Z40" s="613">
        <v>0.2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02"/>
      <c r="BM40" s="608" t="s">
        <v>334</v>
      </c>
      <c r="BN40" s="608"/>
      <c r="BO40" s="608"/>
      <c r="BP40" s="608"/>
      <c r="BQ40" s="608"/>
      <c r="BR40" s="608"/>
      <c r="BS40" s="608"/>
      <c r="BT40" s="608"/>
      <c r="BU40" s="609"/>
      <c r="BV40" s="610">
        <v>127</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7109082</v>
      </c>
      <c r="S41" s="683"/>
      <c r="T41" s="683"/>
      <c r="U41" s="683"/>
      <c r="V41" s="683"/>
      <c r="W41" s="683"/>
      <c r="X41" s="683"/>
      <c r="Y41" s="687"/>
      <c r="Z41" s="688">
        <v>100</v>
      </c>
      <c r="AA41" s="688"/>
      <c r="AB41" s="688"/>
      <c r="AC41" s="688"/>
      <c r="AD41" s="689">
        <v>4461758</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160253</v>
      </c>
      <c r="BA41" s="611"/>
      <c r="BB41" s="611"/>
      <c r="BC41" s="611"/>
      <c r="BD41" s="642"/>
      <c r="BE41" s="642"/>
      <c r="BF41" s="665"/>
      <c r="BG41" s="658"/>
      <c r="BH41" s="659"/>
      <c r="BI41" s="659"/>
      <c r="BJ41" s="659"/>
      <c r="BK41" s="659"/>
      <c r="BL41" s="202"/>
      <c r="BM41" s="608" t="s">
        <v>338</v>
      </c>
      <c r="BN41" s="608"/>
      <c r="BO41" s="608"/>
      <c r="BP41" s="608"/>
      <c r="BQ41" s="608"/>
      <c r="BR41" s="608"/>
      <c r="BS41" s="608"/>
      <c r="BT41" s="608"/>
      <c r="BU41" s="609"/>
      <c r="BV41" s="610">
        <v>4</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558593</v>
      </c>
      <c r="BA42" s="683"/>
      <c r="BB42" s="683"/>
      <c r="BC42" s="683"/>
      <c r="BD42" s="669"/>
      <c r="BE42" s="669"/>
      <c r="BF42" s="671"/>
      <c r="BG42" s="660"/>
      <c r="BH42" s="661"/>
      <c r="BI42" s="661"/>
      <c r="BJ42" s="661"/>
      <c r="BK42" s="661"/>
      <c r="BL42" s="203"/>
      <c r="BM42" s="632" t="s">
        <v>341</v>
      </c>
      <c r="BN42" s="632"/>
      <c r="BO42" s="632"/>
      <c r="BP42" s="632"/>
      <c r="BQ42" s="632"/>
      <c r="BR42" s="632"/>
      <c r="BS42" s="632"/>
      <c r="BT42" s="632"/>
      <c r="BU42" s="633"/>
      <c r="BV42" s="682">
        <v>402</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218793</v>
      </c>
      <c r="CS42" s="642"/>
      <c r="CT42" s="642"/>
      <c r="CU42" s="642"/>
      <c r="CV42" s="642"/>
      <c r="CW42" s="642"/>
      <c r="CX42" s="642"/>
      <c r="CY42" s="643"/>
      <c r="CZ42" s="615">
        <v>3.1</v>
      </c>
      <c r="DA42" s="640"/>
      <c r="DB42" s="640"/>
      <c r="DC42" s="644"/>
      <c r="DD42" s="619">
        <v>93877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7585</v>
      </c>
      <c r="CS43" s="642"/>
      <c r="CT43" s="642"/>
      <c r="CU43" s="642"/>
      <c r="CV43" s="642"/>
      <c r="CW43" s="642"/>
      <c r="CX43" s="642"/>
      <c r="CY43" s="643"/>
      <c r="CZ43" s="615">
        <v>0.1</v>
      </c>
      <c r="DA43" s="640"/>
      <c r="DB43" s="640"/>
      <c r="DC43" s="644"/>
      <c r="DD43" s="619">
        <v>7585</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218793</v>
      </c>
      <c r="CS44" s="611"/>
      <c r="CT44" s="611"/>
      <c r="CU44" s="611"/>
      <c r="CV44" s="611"/>
      <c r="CW44" s="611"/>
      <c r="CX44" s="611"/>
      <c r="CY44" s="612"/>
      <c r="CZ44" s="615">
        <v>3.1</v>
      </c>
      <c r="DA44" s="616"/>
      <c r="DB44" s="616"/>
      <c r="DC44" s="622"/>
      <c r="DD44" s="619">
        <v>93877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20852</v>
      </c>
      <c r="CS45" s="642"/>
      <c r="CT45" s="642"/>
      <c r="CU45" s="642"/>
      <c r="CV45" s="642"/>
      <c r="CW45" s="642"/>
      <c r="CX45" s="642"/>
      <c r="CY45" s="643"/>
      <c r="CZ45" s="615">
        <v>0.3</v>
      </c>
      <c r="DA45" s="640"/>
      <c r="DB45" s="640"/>
      <c r="DC45" s="644"/>
      <c r="DD45" s="619">
        <v>2166</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176156</v>
      </c>
      <c r="CS46" s="611"/>
      <c r="CT46" s="611"/>
      <c r="CU46" s="611"/>
      <c r="CV46" s="611"/>
      <c r="CW46" s="611"/>
      <c r="CX46" s="611"/>
      <c r="CY46" s="612"/>
      <c r="CZ46" s="615">
        <v>2.5</v>
      </c>
      <c r="DA46" s="616"/>
      <c r="DB46" s="616"/>
      <c r="DC46" s="622"/>
      <c r="DD46" s="619">
        <v>77026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1"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6977629</v>
      </c>
      <c r="CS49" s="669"/>
      <c r="CT49" s="669"/>
      <c r="CU49" s="669"/>
      <c r="CV49" s="669"/>
      <c r="CW49" s="669"/>
      <c r="CX49" s="669"/>
      <c r="CY49" s="698"/>
      <c r="CZ49" s="690">
        <v>100</v>
      </c>
      <c r="DA49" s="699"/>
      <c r="DB49" s="699"/>
      <c r="DC49" s="700"/>
      <c r="DD49" s="701">
        <v>4984992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5PrrqWUl6QojTECuwrvFfuB0Nm0QgTitDH3aaA8pOwkfi/sBO1shdgUmPtUD60w6D3tyzSu+/PDYASrCyk/tFA==" saltValue="NFFNh/EzvmW7Ml2msUFTX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375</v>
      </c>
      <c r="C7" s="737"/>
      <c r="D7" s="737"/>
      <c r="E7" s="737"/>
      <c r="F7" s="737"/>
      <c r="G7" s="737"/>
      <c r="H7" s="737"/>
      <c r="I7" s="737"/>
      <c r="J7" s="737"/>
      <c r="K7" s="737"/>
      <c r="L7" s="737"/>
      <c r="M7" s="737"/>
      <c r="N7" s="737"/>
      <c r="O7" s="737"/>
      <c r="P7" s="738"/>
      <c r="Q7" s="739">
        <v>7114</v>
      </c>
      <c r="R7" s="740"/>
      <c r="S7" s="740"/>
      <c r="T7" s="740"/>
      <c r="U7" s="740"/>
      <c r="V7" s="740">
        <v>6982</v>
      </c>
      <c r="W7" s="740"/>
      <c r="X7" s="740"/>
      <c r="Y7" s="740"/>
      <c r="Z7" s="740"/>
      <c r="AA7" s="740">
        <v>131</v>
      </c>
      <c r="AB7" s="740"/>
      <c r="AC7" s="740"/>
      <c r="AD7" s="740"/>
      <c r="AE7" s="741"/>
      <c r="AF7" s="742">
        <v>94</v>
      </c>
      <c r="AG7" s="743"/>
      <c r="AH7" s="743"/>
      <c r="AI7" s="743"/>
      <c r="AJ7" s="744"/>
      <c r="AK7" s="745" t="s">
        <v>546</v>
      </c>
      <c r="AL7" s="746"/>
      <c r="AM7" s="746"/>
      <c r="AN7" s="746"/>
      <c r="AO7" s="746"/>
      <c r="AP7" s="746">
        <v>4829</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555</v>
      </c>
      <c r="BS7" s="733" t="s">
        <v>547</v>
      </c>
      <c r="BT7" s="734"/>
      <c r="BU7" s="734"/>
      <c r="BV7" s="734"/>
      <c r="BW7" s="734"/>
      <c r="BX7" s="734"/>
      <c r="BY7" s="734"/>
      <c r="BZ7" s="734"/>
      <c r="CA7" s="734"/>
      <c r="CB7" s="734"/>
      <c r="CC7" s="734"/>
      <c r="CD7" s="734"/>
      <c r="CE7" s="734"/>
      <c r="CF7" s="734"/>
      <c r="CG7" s="749"/>
      <c r="CH7" s="730">
        <v>0</v>
      </c>
      <c r="CI7" s="731"/>
      <c r="CJ7" s="731"/>
      <c r="CK7" s="731"/>
      <c r="CL7" s="732"/>
      <c r="CM7" s="730">
        <v>41</v>
      </c>
      <c r="CN7" s="731"/>
      <c r="CO7" s="731"/>
      <c r="CP7" s="731"/>
      <c r="CQ7" s="732"/>
      <c r="CR7" s="730">
        <v>10</v>
      </c>
      <c r="CS7" s="731"/>
      <c r="CT7" s="731"/>
      <c r="CU7" s="731"/>
      <c r="CV7" s="732"/>
      <c r="CW7" s="730" t="s">
        <v>546</v>
      </c>
      <c r="CX7" s="731"/>
      <c r="CY7" s="731"/>
      <c r="CZ7" s="731"/>
      <c r="DA7" s="732"/>
      <c r="DB7" s="730">
        <v>109</v>
      </c>
      <c r="DC7" s="731"/>
      <c r="DD7" s="731"/>
      <c r="DE7" s="731"/>
      <c r="DF7" s="732"/>
      <c r="DG7" s="730" t="s">
        <v>546</v>
      </c>
      <c r="DH7" s="731"/>
      <c r="DI7" s="731"/>
      <c r="DJ7" s="731"/>
      <c r="DK7" s="732"/>
      <c r="DL7" s="730" t="s">
        <v>546</v>
      </c>
      <c r="DM7" s="731"/>
      <c r="DN7" s="731"/>
      <c r="DO7" s="731"/>
      <c r="DP7" s="732"/>
      <c r="DQ7" s="730" t="s">
        <v>546</v>
      </c>
      <c r="DR7" s="731"/>
      <c r="DS7" s="731"/>
      <c r="DT7" s="731"/>
      <c r="DU7" s="732"/>
      <c r="DV7" s="733"/>
      <c r="DW7" s="734"/>
      <c r="DX7" s="734"/>
      <c r="DY7" s="734"/>
      <c r="DZ7" s="735"/>
      <c r="EA7" s="217"/>
    </row>
    <row r="8" spans="1:131" s="218" customFormat="1" ht="26.25" customHeight="1" x14ac:dyDescent="0.2">
      <c r="A8" s="221">
        <v>2</v>
      </c>
      <c r="B8" s="767" t="s">
        <v>376</v>
      </c>
      <c r="C8" s="768"/>
      <c r="D8" s="768"/>
      <c r="E8" s="768"/>
      <c r="F8" s="768"/>
      <c r="G8" s="768"/>
      <c r="H8" s="768"/>
      <c r="I8" s="768"/>
      <c r="J8" s="768"/>
      <c r="K8" s="768"/>
      <c r="L8" s="768"/>
      <c r="M8" s="768"/>
      <c r="N8" s="768"/>
      <c r="O8" s="768"/>
      <c r="P8" s="769"/>
      <c r="Q8" s="770">
        <v>0</v>
      </c>
      <c r="R8" s="771"/>
      <c r="S8" s="771"/>
      <c r="T8" s="771"/>
      <c r="U8" s="771"/>
      <c r="V8" s="771">
        <v>0</v>
      </c>
      <c r="W8" s="771"/>
      <c r="X8" s="771"/>
      <c r="Y8" s="771"/>
      <c r="Z8" s="771"/>
      <c r="AA8" s="771" t="s">
        <v>546</v>
      </c>
      <c r="AB8" s="771"/>
      <c r="AC8" s="771"/>
      <c r="AD8" s="771"/>
      <c r="AE8" s="772"/>
      <c r="AF8" s="773" t="s">
        <v>122</v>
      </c>
      <c r="AG8" s="774"/>
      <c r="AH8" s="774"/>
      <c r="AI8" s="774"/>
      <c r="AJ8" s="775"/>
      <c r="AK8" s="756" t="s">
        <v>546</v>
      </c>
      <c r="AL8" s="757"/>
      <c r="AM8" s="757"/>
      <c r="AN8" s="757"/>
      <c r="AO8" s="757"/>
      <c r="AP8" s="757" t="s">
        <v>546</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377</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378</v>
      </c>
      <c r="B23" s="776" t="s">
        <v>379</v>
      </c>
      <c r="C23" s="777"/>
      <c r="D23" s="777"/>
      <c r="E23" s="777"/>
      <c r="F23" s="777"/>
      <c r="G23" s="777"/>
      <c r="H23" s="777"/>
      <c r="I23" s="777"/>
      <c r="J23" s="777"/>
      <c r="K23" s="777"/>
      <c r="L23" s="777"/>
      <c r="M23" s="777"/>
      <c r="N23" s="777"/>
      <c r="O23" s="777"/>
      <c r="P23" s="778"/>
      <c r="Q23" s="779">
        <v>7114</v>
      </c>
      <c r="R23" s="780"/>
      <c r="S23" s="780"/>
      <c r="T23" s="780"/>
      <c r="U23" s="780"/>
      <c r="V23" s="780">
        <v>6982</v>
      </c>
      <c r="W23" s="780"/>
      <c r="X23" s="780"/>
      <c r="Y23" s="780"/>
      <c r="Z23" s="780"/>
      <c r="AA23" s="780">
        <v>131</v>
      </c>
      <c r="AB23" s="780"/>
      <c r="AC23" s="780"/>
      <c r="AD23" s="780"/>
      <c r="AE23" s="781"/>
      <c r="AF23" s="782">
        <v>94</v>
      </c>
      <c r="AG23" s="780"/>
      <c r="AH23" s="780"/>
      <c r="AI23" s="780"/>
      <c r="AJ23" s="783"/>
      <c r="AK23" s="784"/>
      <c r="AL23" s="785"/>
      <c r="AM23" s="785"/>
      <c r="AN23" s="785"/>
      <c r="AO23" s="785"/>
      <c r="AP23" s="780">
        <v>4829</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380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382</v>
      </c>
      <c r="R26" s="721"/>
      <c r="S26" s="721"/>
      <c r="T26" s="721"/>
      <c r="U26" s="722"/>
      <c r="V26" s="720" t="s">
        <v>383</v>
      </c>
      <c r="W26" s="721"/>
      <c r="X26" s="721"/>
      <c r="Y26" s="721"/>
      <c r="Z26" s="722"/>
      <c r="AA26" s="720" t="s">
        <v>384</v>
      </c>
      <c r="AB26" s="721"/>
      <c r="AC26" s="721"/>
      <c r="AD26" s="721"/>
      <c r="AE26" s="721"/>
      <c r="AF26" s="801" t="s">
        <v>385</v>
      </c>
      <c r="AG26" s="802"/>
      <c r="AH26" s="802"/>
      <c r="AI26" s="802"/>
      <c r="AJ26" s="803"/>
      <c r="AK26" s="721" t="s">
        <v>386</v>
      </c>
      <c r="AL26" s="721"/>
      <c r="AM26" s="721"/>
      <c r="AN26" s="721"/>
      <c r="AO26" s="722"/>
      <c r="AP26" s="720" t="s">
        <v>387</v>
      </c>
      <c r="AQ26" s="721"/>
      <c r="AR26" s="721"/>
      <c r="AS26" s="721"/>
      <c r="AT26" s="722"/>
      <c r="AU26" s="720" t="s">
        <v>388</v>
      </c>
      <c r="AV26" s="721"/>
      <c r="AW26" s="721"/>
      <c r="AX26" s="721"/>
      <c r="AY26" s="722"/>
      <c r="AZ26" s="720" t="s">
        <v>389</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390</v>
      </c>
      <c r="C28" s="737"/>
      <c r="D28" s="737"/>
      <c r="E28" s="737"/>
      <c r="F28" s="737"/>
      <c r="G28" s="737"/>
      <c r="H28" s="737"/>
      <c r="I28" s="737"/>
      <c r="J28" s="737"/>
      <c r="K28" s="737"/>
      <c r="L28" s="737"/>
      <c r="M28" s="737"/>
      <c r="N28" s="737"/>
      <c r="O28" s="737"/>
      <c r="P28" s="738"/>
      <c r="Q28" s="809">
        <v>1773</v>
      </c>
      <c r="R28" s="810"/>
      <c r="S28" s="810"/>
      <c r="T28" s="810"/>
      <c r="U28" s="810"/>
      <c r="V28" s="810">
        <v>1749</v>
      </c>
      <c r="W28" s="810"/>
      <c r="X28" s="810"/>
      <c r="Y28" s="810"/>
      <c r="Z28" s="810"/>
      <c r="AA28" s="810">
        <v>23</v>
      </c>
      <c r="AB28" s="810"/>
      <c r="AC28" s="810"/>
      <c r="AD28" s="810"/>
      <c r="AE28" s="811"/>
      <c r="AF28" s="812">
        <v>23</v>
      </c>
      <c r="AG28" s="810"/>
      <c r="AH28" s="810"/>
      <c r="AI28" s="810"/>
      <c r="AJ28" s="813"/>
      <c r="AK28" s="814">
        <v>160</v>
      </c>
      <c r="AL28" s="815"/>
      <c r="AM28" s="815"/>
      <c r="AN28" s="815"/>
      <c r="AO28" s="815"/>
      <c r="AP28" s="815" t="s">
        <v>546</v>
      </c>
      <c r="AQ28" s="815"/>
      <c r="AR28" s="815"/>
      <c r="AS28" s="815"/>
      <c r="AT28" s="815"/>
      <c r="AU28" s="815" t="s">
        <v>546</v>
      </c>
      <c r="AV28" s="815"/>
      <c r="AW28" s="815"/>
      <c r="AX28" s="815"/>
      <c r="AY28" s="815"/>
      <c r="AZ28" s="816" t="s">
        <v>546</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391</v>
      </c>
      <c r="C29" s="768"/>
      <c r="D29" s="768"/>
      <c r="E29" s="768"/>
      <c r="F29" s="768"/>
      <c r="G29" s="768"/>
      <c r="H29" s="768"/>
      <c r="I29" s="768"/>
      <c r="J29" s="768"/>
      <c r="K29" s="768"/>
      <c r="L29" s="768"/>
      <c r="M29" s="768"/>
      <c r="N29" s="768"/>
      <c r="O29" s="768"/>
      <c r="P29" s="769"/>
      <c r="Q29" s="770">
        <v>364</v>
      </c>
      <c r="R29" s="771"/>
      <c r="S29" s="771"/>
      <c r="T29" s="771"/>
      <c r="U29" s="771"/>
      <c r="V29" s="771">
        <v>360</v>
      </c>
      <c r="W29" s="771"/>
      <c r="X29" s="771"/>
      <c r="Y29" s="771"/>
      <c r="Z29" s="771"/>
      <c r="AA29" s="771">
        <v>4</v>
      </c>
      <c r="AB29" s="771"/>
      <c r="AC29" s="771"/>
      <c r="AD29" s="771"/>
      <c r="AE29" s="772"/>
      <c r="AF29" s="773">
        <v>4</v>
      </c>
      <c r="AG29" s="774"/>
      <c r="AH29" s="774"/>
      <c r="AI29" s="774"/>
      <c r="AJ29" s="775"/>
      <c r="AK29" s="821">
        <v>63</v>
      </c>
      <c r="AL29" s="817"/>
      <c r="AM29" s="817"/>
      <c r="AN29" s="817"/>
      <c r="AO29" s="817"/>
      <c r="AP29" s="817" t="s">
        <v>546</v>
      </c>
      <c r="AQ29" s="817"/>
      <c r="AR29" s="817"/>
      <c r="AS29" s="817"/>
      <c r="AT29" s="817"/>
      <c r="AU29" s="817" t="s">
        <v>546</v>
      </c>
      <c r="AV29" s="817"/>
      <c r="AW29" s="817"/>
      <c r="AX29" s="817"/>
      <c r="AY29" s="817"/>
      <c r="AZ29" s="818" t="s">
        <v>546</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392</v>
      </c>
      <c r="C30" s="768"/>
      <c r="D30" s="768"/>
      <c r="E30" s="768"/>
      <c r="F30" s="768"/>
      <c r="G30" s="768"/>
      <c r="H30" s="768"/>
      <c r="I30" s="768"/>
      <c r="J30" s="768"/>
      <c r="K30" s="768"/>
      <c r="L30" s="768"/>
      <c r="M30" s="768"/>
      <c r="N30" s="768"/>
      <c r="O30" s="768"/>
      <c r="P30" s="769"/>
      <c r="Q30" s="770">
        <v>1835</v>
      </c>
      <c r="R30" s="771"/>
      <c r="S30" s="771"/>
      <c r="T30" s="771"/>
      <c r="U30" s="771"/>
      <c r="V30" s="771">
        <v>1745</v>
      </c>
      <c r="W30" s="771"/>
      <c r="X30" s="771"/>
      <c r="Y30" s="771"/>
      <c r="Z30" s="771"/>
      <c r="AA30" s="771">
        <v>90</v>
      </c>
      <c r="AB30" s="771"/>
      <c r="AC30" s="771"/>
      <c r="AD30" s="771"/>
      <c r="AE30" s="772"/>
      <c r="AF30" s="773">
        <v>90</v>
      </c>
      <c r="AG30" s="774"/>
      <c r="AH30" s="774"/>
      <c r="AI30" s="774"/>
      <c r="AJ30" s="775"/>
      <c r="AK30" s="821">
        <v>266</v>
      </c>
      <c r="AL30" s="817"/>
      <c r="AM30" s="817"/>
      <c r="AN30" s="817"/>
      <c r="AO30" s="817"/>
      <c r="AP30" s="817" t="s">
        <v>546</v>
      </c>
      <c r="AQ30" s="817"/>
      <c r="AR30" s="817"/>
      <c r="AS30" s="817"/>
      <c r="AT30" s="817"/>
      <c r="AU30" s="817" t="s">
        <v>546</v>
      </c>
      <c r="AV30" s="817"/>
      <c r="AW30" s="817"/>
      <c r="AX30" s="817"/>
      <c r="AY30" s="817"/>
      <c r="AZ30" s="818" t="s">
        <v>546</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393</v>
      </c>
      <c r="C31" s="768"/>
      <c r="D31" s="768"/>
      <c r="E31" s="768"/>
      <c r="F31" s="768"/>
      <c r="G31" s="768"/>
      <c r="H31" s="768"/>
      <c r="I31" s="768"/>
      <c r="J31" s="768"/>
      <c r="K31" s="768"/>
      <c r="L31" s="768"/>
      <c r="M31" s="768"/>
      <c r="N31" s="768"/>
      <c r="O31" s="768"/>
      <c r="P31" s="769"/>
      <c r="Q31" s="770">
        <v>427</v>
      </c>
      <c r="R31" s="771"/>
      <c r="S31" s="771"/>
      <c r="T31" s="771"/>
      <c r="U31" s="771"/>
      <c r="V31" s="771">
        <v>427</v>
      </c>
      <c r="W31" s="771"/>
      <c r="X31" s="771"/>
      <c r="Y31" s="771"/>
      <c r="Z31" s="771"/>
      <c r="AA31" s="771">
        <v>0</v>
      </c>
      <c r="AB31" s="771"/>
      <c r="AC31" s="771"/>
      <c r="AD31" s="771"/>
      <c r="AE31" s="772"/>
      <c r="AF31" s="773">
        <v>11</v>
      </c>
      <c r="AG31" s="774"/>
      <c r="AH31" s="774"/>
      <c r="AI31" s="774"/>
      <c r="AJ31" s="775"/>
      <c r="AK31" s="821">
        <v>125</v>
      </c>
      <c r="AL31" s="817"/>
      <c r="AM31" s="817"/>
      <c r="AN31" s="817"/>
      <c r="AO31" s="817"/>
      <c r="AP31" s="817">
        <v>2735</v>
      </c>
      <c r="AQ31" s="817"/>
      <c r="AR31" s="817"/>
      <c r="AS31" s="817"/>
      <c r="AT31" s="817"/>
      <c r="AU31" s="817">
        <v>1737</v>
      </c>
      <c r="AV31" s="817"/>
      <c r="AW31" s="817"/>
      <c r="AX31" s="817"/>
      <c r="AY31" s="817"/>
      <c r="AZ31" s="818" t="s">
        <v>546</v>
      </c>
      <c r="BA31" s="818"/>
      <c r="BB31" s="818"/>
      <c r="BC31" s="818"/>
      <c r="BD31" s="818"/>
      <c r="BE31" s="819" t="s">
        <v>394</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378</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128</v>
      </c>
      <c r="AG63" s="831"/>
      <c r="AH63" s="831"/>
      <c r="AI63" s="831"/>
      <c r="AJ63" s="832"/>
      <c r="AK63" s="833"/>
      <c r="AL63" s="828"/>
      <c r="AM63" s="828"/>
      <c r="AN63" s="828"/>
      <c r="AO63" s="828"/>
      <c r="AP63" s="831">
        <v>2735</v>
      </c>
      <c r="AQ63" s="831"/>
      <c r="AR63" s="831"/>
      <c r="AS63" s="831"/>
      <c r="AT63" s="831"/>
      <c r="AU63" s="831">
        <v>1737</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382</v>
      </c>
      <c r="R66" s="721"/>
      <c r="S66" s="721"/>
      <c r="T66" s="721"/>
      <c r="U66" s="722"/>
      <c r="V66" s="720" t="s">
        <v>383</v>
      </c>
      <c r="W66" s="721"/>
      <c r="X66" s="721"/>
      <c r="Y66" s="721"/>
      <c r="Z66" s="722"/>
      <c r="AA66" s="720" t="s">
        <v>384</v>
      </c>
      <c r="AB66" s="721"/>
      <c r="AC66" s="721"/>
      <c r="AD66" s="721"/>
      <c r="AE66" s="722"/>
      <c r="AF66" s="841" t="s">
        <v>385</v>
      </c>
      <c r="AG66" s="802"/>
      <c r="AH66" s="802"/>
      <c r="AI66" s="802"/>
      <c r="AJ66" s="842"/>
      <c r="AK66" s="720" t="s">
        <v>386</v>
      </c>
      <c r="AL66" s="715"/>
      <c r="AM66" s="715"/>
      <c r="AN66" s="715"/>
      <c r="AO66" s="716"/>
      <c r="AP66" s="720" t="s">
        <v>387</v>
      </c>
      <c r="AQ66" s="721"/>
      <c r="AR66" s="721"/>
      <c r="AS66" s="721"/>
      <c r="AT66" s="722"/>
      <c r="AU66" s="720" t="s">
        <v>399</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548</v>
      </c>
      <c r="C68" s="857"/>
      <c r="D68" s="857"/>
      <c r="E68" s="857"/>
      <c r="F68" s="857"/>
      <c r="G68" s="857"/>
      <c r="H68" s="857"/>
      <c r="I68" s="857"/>
      <c r="J68" s="857"/>
      <c r="K68" s="857"/>
      <c r="L68" s="857"/>
      <c r="M68" s="857"/>
      <c r="N68" s="857"/>
      <c r="O68" s="857"/>
      <c r="P68" s="858"/>
      <c r="Q68" s="859">
        <v>8532</v>
      </c>
      <c r="R68" s="853"/>
      <c r="S68" s="853"/>
      <c r="T68" s="853"/>
      <c r="U68" s="853"/>
      <c r="V68" s="853">
        <v>8357</v>
      </c>
      <c r="W68" s="853"/>
      <c r="X68" s="853"/>
      <c r="Y68" s="853"/>
      <c r="Z68" s="853"/>
      <c r="AA68" s="853">
        <v>175</v>
      </c>
      <c r="AB68" s="853"/>
      <c r="AC68" s="853"/>
      <c r="AD68" s="853"/>
      <c r="AE68" s="853"/>
      <c r="AF68" s="853">
        <v>175</v>
      </c>
      <c r="AG68" s="853"/>
      <c r="AH68" s="853"/>
      <c r="AI68" s="853"/>
      <c r="AJ68" s="853"/>
      <c r="AK68" s="853">
        <v>640</v>
      </c>
      <c r="AL68" s="853"/>
      <c r="AM68" s="853"/>
      <c r="AN68" s="853"/>
      <c r="AO68" s="853"/>
      <c r="AP68" s="853">
        <v>4589</v>
      </c>
      <c r="AQ68" s="853"/>
      <c r="AR68" s="853"/>
      <c r="AS68" s="853"/>
      <c r="AT68" s="853"/>
      <c r="AU68" s="853">
        <v>300</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549</v>
      </c>
      <c r="C69" s="861"/>
      <c r="D69" s="861"/>
      <c r="E69" s="861"/>
      <c r="F69" s="861"/>
      <c r="G69" s="861"/>
      <c r="H69" s="861"/>
      <c r="I69" s="861"/>
      <c r="J69" s="861"/>
      <c r="K69" s="861"/>
      <c r="L69" s="861"/>
      <c r="M69" s="861"/>
      <c r="N69" s="861"/>
      <c r="O69" s="861"/>
      <c r="P69" s="862"/>
      <c r="Q69" s="863">
        <v>290</v>
      </c>
      <c r="R69" s="817"/>
      <c r="S69" s="817"/>
      <c r="T69" s="817"/>
      <c r="U69" s="817"/>
      <c r="V69" s="817">
        <v>250</v>
      </c>
      <c r="W69" s="817"/>
      <c r="X69" s="817"/>
      <c r="Y69" s="817"/>
      <c r="Z69" s="817"/>
      <c r="AA69" s="817">
        <v>40</v>
      </c>
      <c r="AB69" s="817"/>
      <c r="AC69" s="817"/>
      <c r="AD69" s="817"/>
      <c r="AE69" s="817"/>
      <c r="AF69" s="817">
        <v>40</v>
      </c>
      <c r="AG69" s="817"/>
      <c r="AH69" s="817"/>
      <c r="AI69" s="817"/>
      <c r="AJ69" s="817"/>
      <c r="AK69" s="817" t="s">
        <v>546</v>
      </c>
      <c r="AL69" s="817"/>
      <c r="AM69" s="817"/>
      <c r="AN69" s="817"/>
      <c r="AO69" s="817"/>
      <c r="AP69" s="817" t="s">
        <v>546</v>
      </c>
      <c r="AQ69" s="817"/>
      <c r="AR69" s="817"/>
      <c r="AS69" s="817"/>
      <c r="AT69" s="817"/>
      <c r="AU69" s="817" t="s">
        <v>546</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550</v>
      </c>
      <c r="C70" s="861"/>
      <c r="D70" s="861"/>
      <c r="E70" s="861"/>
      <c r="F70" s="861"/>
      <c r="G70" s="861"/>
      <c r="H70" s="861"/>
      <c r="I70" s="861"/>
      <c r="J70" s="861"/>
      <c r="K70" s="861"/>
      <c r="L70" s="861"/>
      <c r="M70" s="861"/>
      <c r="N70" s="861"/>
      <c r="O70" s="861"/>
      <c r="P70" s="862"/>
      <c r="Q70" s="863">
        <v>1428744</v>
      </c>
      <c r="R70" s="817"/>
      <c r="S70" s="817"/>
      <c r="T70" s="817"/>
      <c r="U70" s="817"/>
      <c r="V70" s="817">
        <v>1401874</v>
      </c>
      <c r="W70" s="817"/>
      <c r="X70" s="817"/>
      <c r="Y70" s="817"/>
      <c r="Z70" s="817"/>
      <c r="AA70" s="817">
        <v>26871</v>
      </c>
      <c r="AB70" s="817"/>
      <c r="AC70" s="817"/>
      <c r="AD70" s="817"/>
      <c r="AE70" s="817"/>
      <c r="AF70" s="817">
        <v>26871</v>
      </c>
      <c r="AG70" s="817"/>
      <c r="AH70" s="817"/>
      <c r="AI70" s="817"/>
      <c r="AJ70" s="817"/>
      <c r="AK70" s="817">
        <v>12578</v>
      </c>
      <c r="AL70" s="817"/>
      <c r="AM70" s="817"/>
      <c r="AN70" s="817"/>
      <c r="AO70" s="817"/>
      <c r="AP70" s="817" t="s">
        <v>546</v>
      </c>
      <c r="AQ70" s="817"/>
      <c r="AR70" s="817"/>
      <c r="AS70" s="817"/>
      <c r="AT70" s="817"/>
      <c r="AU70" s="817" t="s">
        <v>546</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551</v>
      </c>
      <c r="C71" s="861"/>
      <c r="D71" s="861"/>
      <c r="E71" s="861"/>
      <c r="F71" s="861"/>
      <c r="G71" s="861"/>
      <c r="H71" s="861"/>
      <c r="I71" s="861"/>
      <c r="J71" s="861"/>
      <c r="K71" s="861"/>
      <c r="L71" s="861"/>
      <c r="M71" s="861"/>
      <c r="N71" s="861"/>
      <c r="O71" s="861"/>
      <c r="P71" s="862"/>
      <c r="Q71" s="863">
        <v>38877</v>
      </c>
      <c r="R71" s="817"/>
      <c r="S71" s="817"/>
      <c r="T71" s="817"/>
      <c r="U71" s="817"/>
      <c r="V71" s="817">
        <v>35991</v>
      </c>
      <c r="W71" s="817"/>
      <c r="X71" s="817"/>
      <c r="Y71" s="817"/>
      <c r="Z71" s="817"/>
      <c r="AA71" s="817">
        <v>2886</v>
      </c>
      <c r="AB71" s="817"/>
      <c r="AC71" s="817"/>
      <c r="AD71" s="817"/>
      <c r="AE71" s="817"/>
      <c r="AF71" s="817">
        <v>27482</v>
      </c>
      <c r="AG71" s="817"/>
      <c r="AH71" s="817"/>
      <c r="AI71" s="817"/>
      <c r="AJ71" s="817"/>
      <c r="AK71" s="817">
        <v>0</v>
      </c>
      <c r="AL71" s="817"/>
      <c r="AM71" s="817"/>
      <c r="AN71" s="817"/>
      <c r="AO71" s="817"/>
      <c r="AP71" s="817">
        <v>96454</v>
      </c>
      <c r="AQ71" s="817"/>
      <c r="AR71" s="817"/>
      <c r="AS71" s="817"/>
      <c r="AT71" s="817"/>
      <c r="AU71" s="817">
        <v>0</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552</v>
      </c>
      <c r="C72" s="861"/>
      <c r="D72" s="861"/>
      <c r="E72" s="861"/>
      <c r="F72" s="861"/>
      <c r="G72" s="861"/>
      <c r="H72" s="861"/>
      <c r="I72" s="861"/>
      <c r="J72" s="861"/>
      <c r="K72" s="861"/>
      <c r="L72" s="861"/>
      <c r="M72" s="861"/>
      <c r="N72" s="861"/>
      <c r="O72" s="861"/>
      <c r="P72" s="862"/>
      <c r="Q72" s="863">
        <v>406</v>
      </c>
      <c r="R72" s="817"/>
      <c r="S72" s="817"/>
      <c r="T72" s="817"/>
      <c r="U72" s="817"/>
      <c r="V72" s="817">
        <v>391</v>
      </c>
      <c r="W72" s="817"/>
      <c r="X72" s="817"/>
      <c r="Y72" s="817"/>
      <c r="Z72" s="817"/>
      <c r="AA72" s="817">
        <v>15</v>
      </c>
      <c r="AB72" s="817"/>
      <c r="AC72" s="817"/>
      <c r="AD72" s="817"/>
      <c r="AE72" s="817"/>
      <c r="AF72" s="817">
        <v>827</v>
      </c>
      <c r="AG72" s="817"/>
      <c r="AH72" s="817"/>
      <c r="AI72" s="817"/>
      <c r="AJ72" s="817"/>
      <c r="AK72" s="817">
        <v>36</v>
      </c>
      <c r="AL72" s="817"/>
      <c r="AM72" s="817"/>
      <c r="AN72" s="817"/>
      <c r="AO72" s="817"/>
      <c r="AP72" s="817">
        <v>291</v>
      </c>
      <c r="AQ72" s="817"/>
      <c r="AR72" s="817"/>
      <c r="AS72" s="817"/>
      <c r="AT72" s="817"/>
      <c r="AU72" s="817" t="s">
        <v>546</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553</v>
      </c>
      <c r="C73" s="861"/>
      <c r="D73" s="861"/>
      <c r="E73" s="861"/>
      <c r="F73" s="861"/>
      <c r="G73" s="861"/>
      <c r="H73" s="861"/>
      <c r="I73" s="861"/>
      <c r="J73" s="861"/>
      <c r="K73" s="861"/>
      <c r="L73" s="861"/>
      <c r="M73" s="861"/>
      <c r="N73" s="861"/>
      <c r="O73" s="861"/>
      <c r="P73" s="862"/>
      <c r="Q73" s="863">
        <v>6104</v>
      </c>
      <c r="R73" s="817"/>
      <c r="S73" s="817"/>
      <c r="T73" s="817"/>
      <c r="U73" s="817"/>
      <c r="V73" s="817">
        <v>5983</v>
      </c>
      <c r="W73" s="817"/>
      <c r="X73" s="817"/>
      <c r="Y73" s="817"/>
      <c r="Z73" s="817"/>
      <c r="AA73" s="817">
        <v>121</v>
      </c>
      <c r="AB73" s="817"/>
      <c r="AC73" s="817"/>
      <c r="AD73" s="817"/>
      <c r="AE73" s="817"/>
      <c r="AF73" s="817">
        <v>17694</v>
      </c>
      <c r="AG73" s="817"/>
      <c r="AH73" s="817"/>
      <c r="AI73" s="817"/>
      <c r="AJ73" s="817"/>
      <c r="AK73" s="817" t="s">
        <v>546</v>
      </c>
      <c r="AL73" s="817"/>
      <c r="AM73" s="817"/>
      <c r="AN73" s="817"/>
      <c r="AO73" s="817"/>
      <c r="AP73" s="817">
        <v>24010</v>
      </c>
      <c r="AQ73" s="817"/>
      <c r="AR73" s="817"/>
      <c r="AS73" s="817"/>
      <c r="AT73" s="817"/>
      <c r="AU73" s="817" t="s">
        <v>546</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554</v>
      </c>
      <c r="C74" s="861"/>
      <c r="D74" s="861"/>
      <c r="E74" s="861"/>
      <c r="F74" s="861"/>
      <c r="G74" s="861"/>
      <c r="H74" s="861"/>
      <c r="I74" s="861"/>
      <c r="J74" s="861"/>
      <c r="K74" s="861"/>
      <c r="L74" s="861"/>
      <c r="M74" s="861"/>
      <c r="N74" s="861"/>
      <c r="O74" s="861"/>
      <c r="P74" s="862"/>
      <c r="Q74" s="863">
        <v>6428</v>
      </c>
      <c r="R74" s="817"/>
      <c r="S74" s="817"/>
      <c r="T74" s="817"/>
      <c r="U74" s="817"/>
      <c r="V74" s="817">
        <v>6327</v>
      </c>
      <c r="W74" s="817"/>
      <c r="X74" s="817"/>
      <c r="Y74" s="817"/>
      <c r="Z74" s="817"/>
      <c r="AA74" s="817">
        <v>101</v>
      </c>
      <c r="AB74" s="817"/>
      <c r="AC74" s="817"/>
      <c r="AD74" s="817"/>
      <c r="AE74" s="817"/>
      <c r="AF74" s="817">
        <v>73</v>
      </c>
      <c r="AG74" s="817"/>
      <c r="AH74" s="817"/>
      <c r="AI74" s="817"/>
      <c r="AJ74" s="817"/>
      <c r="AK74" s="817">
        <v>0</v>
      </c>
      <c r="AL74" s="817"/>
      <c r="AM74" s="817"/>
      <c r="AN74" s="817"/>
      <c r="AO74" s="817"/>
      <c r="AP74" s="817">
        <v>3094</v>
      </c>
      <c r="AQ74" s="817"/>
      <c r="AR74" s="817"/>
      <c r="AS74" s="817"/>
      <c r="AT74" s="817"/>
      <c r="AU74" s="817">
        <v>130</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378</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73162</v>
      </c>
      <c r="AG88" s="831"/>
      <c r="AH88" s="831"/>
      <c r="AI88" s="831"/>
      <c r="AJ88" s="831"/>
      <c r="AK88" s="828"/>
      <c r="AL88" s="828"/>
      <c r="AM88" s="828"/>
      <c r="AN88" s="828"/>
      <c r="AO88" s="828"/>
      <c r="AP88" s="831">
        <v>128438</v>
      </c>
      <c r="AQ88" s="831"/>
      <c r="AR88" s="831"/>
      <c r="AS88" s="831"/>
      <c r="AT88" s="831"/>
      <c r="AU88" s="831">
        <v>430</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10</v>
      </c>
      <c r="CS102" s="839"/>
      <c r="CT102" s="839"/>
      <c r="CU102" s="839"/>
      <c r="CV102" s="878"/>
      <c r="CW102" s="877" t="s">
        <v>546</v>
      </c>
      <c r="CX102" s="839"/>
      <c r="CY102" s="839"/>
      <c r="CZ102" s="839"/>
      <c r="DA102" s="878"/>
      <c r="DB102" s="877">
        <v>109</v>
      </c>
      <c r="DC102" s="839"/>
      <c r="DD102" s="839"/>
      <c r="DE102" s="839"/>
      <c r="DF102" s="878"/>
      <c r="DG102" s="877" t="s">
        <v>546</v>
      </c>
      <c r="DH102" s="839"/>
      <c r="DI102" s="839"/>
      <c r="DJ102" s="839"/>
      <c r="DK102" s="878"/>
      <c r="DL102" s="877" t="s">
        <v>546</v>
      </c>
      <c r="DM102" s="839"/>
      <c r="DN102" s="839"/>
      <c r="DO102" s="839"/>
      <c r="DP102" s="878"/>
      <c r="DQ102" s="877" t="s">
        <v>546</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295</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295</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295</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583746</v>
      </c>
      <c r="AB110" s="887"/>
      <c r="AC110" s="887"/>
      <c r="AD110" s="887"/>
      <c r="AE110" s="888"/>
      <c r="AF110" s="889">
        <v>639785</v>
      </c>
      <c r="AG110" s="887"/>
      <c r="AH110" s="887"/>
      <c r="AI110" s="887"/>
      <c r="AJ110" s="888"/>
      <c r="AK110" s="889">
        <v>574613</v>
      </c>
      <c r="AL110" s="887"/>
      <c r="AM110" s="887"/>
      <c r="AN110" s="887"/>
      <c r="AO110" s="888"/>
      <c r="AP110" s="890">
        <v>14.5</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5700845</v>
      </c>
      <c r="BR110" s="918"/>
      <c r="BS110" s="918"/>
      <c r="BT110" s="918"/>
      <c r="BU110" s="918"/>
      <c r="BV110" s="918">
        <v>5316289</v>
      </c>
      <c r="BW110" s="918"/>
      <c r="BX110" s="918"/>
      <c r="BY110" s="918"/>
      <c r="BZ110" s="918"/>
      <c r="CA110" s="918">
        <v>4829228</v>
      </c>
      <c r="CB110" s="918"/>
      <c r="CC110" s="918"/>
      <c r="CD110" s="918"/>
      <c r="CE110" s="918"/>
      <c r="CF110" s="931">
        <v>121.8</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v>275060</v>
      </c>
      <c r="BR111" s="913"/>
      <c r="BS111" s="913"/>
      <c r="BT111" s="913"/>
      <c r="BU111" s="913"/>
      <c r="BV111" s="913">
        <v>247661</v>
      </c>
      <c r="BW111" s="913"/>
      <c r="BX111" s="913"/>
      <c r="BY111" s="913"/>
      <c r="BZ111" s="913"/>
      <c r="CA111" s="913">
        <v>220263</v>
      </c>
      <c r="CB111" s="913"/>
      <c r="CC111" s="913"/>
      <c r="CD111" s="913"/>
      <c r="CE111" s="913"/>
      <c r="CF111" s="907">
        <v>5.6</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1466581</v>
      </c>
      <c r="BR112" s="913"/>
      <c r="BS112" s="913"/>
      <c r="BT112" s="913"/>
      <c r="BU112" s="913"/>
      <c r="BV112" s="913">
        <v>1523921</v>
      </c>
      <c r="BW112" s="913"/>
      <c r="BX112" s="913"/>
      <c r="BY112" s="913"/>
      <c r="BZ112" s="913"/>
      <c r="CA112" s="913">
        <v>1736749</v>
      </c>
      <c r="CB112" s="913"/>
      <c r="CC112" s="913"/>
      <c r="CD112" s="913"/>
      <c r="CE112" s="913"/>
      <c r="CF112" s="907">
        <v>43.8</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133128</v>
      </c>
      <c r="AB113" s="925"/>
      <c r="AC113" s="925"/>
      <c r="AD113" s="925"/>
      <c r="AE113" s="926"/>
      <c r="AF113" s="927">
        <v>103068</v>
      </c>
      <c r="AG113" s="925"/>
      <c r="AH113" s="925"/>
      <c r="AI113" s="925"/>
      <c r="AJ113" s="926"/>
      <c r="AK113" s="927">
        <v>99589</v>
      </c>
      <c r="AL113" s="925"/>
      <c r="AM113" s="925"/>
      <c r="AN113" s="925"/>
      <c r="AO113" s="926"/>
      <c r="AP113" s="928">
        <v>2.5</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355214</v>
      </c>
      <c r="BR113" s="913"/>
      <c r="BS113" s="913"/>
      <c r="BT113" s="913"/>
      <c r="BU113" s="913"/>
      <c r="BV113" s="913">
        <v>337786</v>
      </c>
      <c r="BW113" s="913"/>
      <c r="BX113" s="913"/>
      <c r="BY113" s="913"/>
      <c r="BZ113" s="913"/>
      <c r="CA113" s="913">
        <v>608413</v>
      </c>
      <c r="CB113" s="913"/>
      <c r="CC113" s="913"/>
      <c r="CD113" s="913"/>
      <c r="CE113" s="913"/>
      <c r="CF113" s="907">
        <v>15.3</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26646</v>
      </c>
      <c r="AB114" s="946"/>
      <c r="AC114" s="946"/>
      <c r="AD114" s="946"/>
      <c r="AE114" s="947"/>
      <c r="AF114" s="948">
        <v>32466</v>
      </c>
      <c r="AG114" s="946"/>
      <c r="AH114" s="946"/>
      <c r="AI114" s="946"/>
      <c r="AJ114" s="947"/>
      <c r="AK114" s="948">
        <v>65111</v>
      </c>
      <c r="AL114" s="946"/>
      <c r="AM114" s="946"/>
      <c r="AN114" s="946"/>
      <c r="AO114" s="947"/>
      <c r="AP114" s="949">
        <v>1.6</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755920</v>
      </c>
      <c r="BR114" s="913"/>
      <c r="BS114" s="913"/>
      <c r="BT114" s="913"/>
      <c r="BU114" s="913"/>
      <c r="BV114" s="913">
        <v>781698</v>
      </c>
      <c r="BW114" s="913"/>
      <c r="BX114" s="913"/>
      <c r="BY114" s="913"/>
      <c r="BZ114" s="913"/>
      <c r="CA114" s="913">
        <v>838890</v>
      </c>
      <c r="CB114" s="913"/>
      <c r="CC114" s="913"/>
      <c r="CD114" s="913"/>
      <c r="CE114" s="913"/>
      <c r="CF114" s="907">
        <v>21.2</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110672</v>
      </c>
      <c r="DH115" s="946"/>
      <c r="DI115" s="946"/>
      <c r="DJ115" s="946"/>
      <c r="DK115" s="947"/>
      <c r="DL115" s="948">
        <v>110672</v>
      </c>
      <c r="DM115" s="946"/>
      <c r="DN115" s="946"/>
      <c r="DO115" s="946"/>
      <c r="DP115" s="947"/>
      <c r="DQ115" s="948">
        <v>110672</v>
      </c>
      <c r="DR115" s="946"/>
      <c r="DS115" s="946"/>
      <c r="DT115" s="946"/>
      <c r="DU115" s="947"/>
      <c r="DV115" s="949">
        <v>2.8</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743520</v>
      </c>
      <c r="AB117" s="966"/>
      <c r="AC117" s="966"/>
      <c r="AD117" s="966"/>
      <c r="AE117" s="967"/>
      <c r="AF117" s="968">
        <v>775319</v>
      </c>
      <c r="AG117" s="966"/>
      <c r="AH117" s="966"/>
      <c r="AI117" s="966"/>
      <c r="AJ117" s="967"/>
      <c r="AK117" s="968">
        <v>739313</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295</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441</v>
      </c>
      <c r="BP119" s="992"/>
      <c r="BQ119" s="986">
        <v>8553620</v>
      </c>
      <c r="BR119" s="987"/>
      <c r="BS119" s="987"/>
      <c r="BT119" s="987"/>
      <c r="BU119" s="987"/>
      <c r="BV119" s="987">
        <v>8207355</v>
      </c>
      <c r="BW119" s="987"/>
      <c r="BX119" s="987"/>
      <c r="BY119" s="987"/>
      <c r="BZ119" s="987"/>
      <c r="CA119" s="987">
        <v>8233543</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164388</v>
      </c>
      <c r="DH119" s="973"/>
      <c r="DI119" s="973"/>
      <c r="DJ119" s="973"/>
      <c r="DK119" s="974"/>
      <c r="DL119" s="972">
        <v>136989</v>
      </c>
      <c r="DM119" s="973"/>
      <c r="DN119" s="973"/>
      <c r="DO119" s="973"/>
      <c r="DP119" s="974"/>
      <c r="DQ119" s="972">
        <v>109591</v>
      </c>
      <c r="DR119" s="973"/>
      <c r="DS119" s="973"/>
      <c r="DT119" s="973"/>
      <c r="DU119" s="974"/>
      <c r="DV119" s="975">
        <v>2.8</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3225036</v>
      </c>
      <c r="BR120" s="918"/>
      <c r="BS120" s="918"/>
      <c r="BT120" s="918"/>
      <c r="BU120" s="918"/>
      <c r="BV120" s="918">
        <v>3450615</v>
      </c>
      <c r="BW120" s="918"/>
      <c r="BX120" s="918"/>
      <c r="BY120" s="918"/>
      <c r="BZ120" s="918"/>
      <c r="CA120" s="918">
        <v>3419981</v>
      </c>
      <c r="CB120" s="918"/>
      <c r="CC120" s="918"/>
      <c r="CD120" s="918"/>
      <c r="CE120" s="918"/>
      <c r="CF120" s="931">
        <v>86.3</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v>1466581</v>
      </c>
      <c r="DH120" s="918"/>
      <c r="DI120" s="918"/>
      <c r="DJ120" s="918"/>
      <c r="DK120" s="918"/>
      <c r="DL120" s="918">
        <v>1523921</v>
      </c>
      <c r="DM120" s="918"/>
      <c r="DN120" s="918"/>
      <c r="DO120" s="918"/>
      <c r="DP120" s="918"/>
      <c r="DQ120" s="918">
        <v>1736749</v>
      </c>
      <c r="DR120" s="918"/>
      <c r="DS120" s="918"/>
      <c r="DT120" s="918"/>
      <c r="DU120" s="918"/>
      <c r="DV120" s="919">
        <v>43.8</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108964</v>
      </c>
      <c r="BR121" s="913"/>
      <c r="BS121" s="913"/>
      <c r="BT121" s="913"/>
      <c r="BU121" s="913"/>
      <c r="BV121" s="913">
        <v>108964</v>
      </c>
      <c r="BW121" s="913"/>
      <c r="BX121" s="913"/>
      <c r="BY121" s="913"/>
      <c r="BZ121" s="913"/>
      <c r="CA121" s="913">
        <v>108964</v>
      </c>
      <c r="CB121" s="913"/>
      <c r="CC121" s="913"/>
      <c r="CD121" s="913"/>
      <c r="CE121" s="913"/>
      <c r="CF121" s="907">
        <v>2.7</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5587114</v>
      </c>
      <c r="BR122" s="987"/>
      <c r="BS122" s="987"/>
      <c r="BT122" s="987"/>
      <c r="BU122" s="987"/>
      <c r="BV122" s="987">
        <v>5380698</v>
      </c>
      <c r="BW122" s="987"/>
      <c r="BX122" s="987"/>
      <c r="BY122" s="987"/>
      <c r="BZ122" s="987"/>
      <c r="CA122" s="987">
        <v>5102640</v>
      </c>
      <c r="CB122" s="987"/>
      <c r="CC122" s="987"/>
      <c r="CD122" s="987"/>
      <c r="CE122" s="987"/>
      <c r="CF122" s="1004">
        <v>128.69999999999999</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449</v>
      </c>
      <c r="BP123" s="992"/>
      <c r="BQ123" s="1050">
        <v>8921114</v>
      </c>
      <c r="BR123" s="1051"/>
      <c r="BS123" s="1051"/>
      <c r="BT123" s="1051"/>
      <c r="BU123" s="1051"/>
      <c r="BV123" s="1051">
        <v>8940277</v>
      </c>
      <c r="BW123" s="1051"/>
      <c r="BX123" s="1051"/>
      <c r="BY123" s="1051"/>
      <c r="BZ123" s="1051"/>
      <c r="CA123" s="1051">
        <v>8631585</v>
      </c>
      <c r="CB123" s="1051"/>
      <c r="CC123" s="1051"/>
      <c r="CD123" s="1051"/>
      <c r="CE123" s="1051"/>
      <c r="CF123" s="988"/>
      <c r="CG123" s="989"/>
      <c r="CH123" s="989"/>
      <c r="CI123" s="989"/>
      <c r="CJ123" s="990"/>
      <c r="CK123" s="996"/>
      <c r="CL123" s="997"/>
      <c r="CM123" s="997"/>
      <c r="CN123" s="997"/>
      <c r="CO123" s="998"/>
      <c r="CP123" s="1006" t="s">
        <v>390</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4302094</v>
      </c>
      <c r="AB129" s="946"/>
      <c r="AC129" s="946"/>
      <c r="AD129" s="946"/>
      <c r="AE129" s="947"/>
      <c r="AF129" s="948">
        <v>4357595</v>
      </c>
      <c r="AG129" s="946"/>
      <c r="AH129" s="946"/>
      <c r="AI129" s="946"/>
      <c r="AJ129" s="947"/>
      <c r="AK129" s="948">
        <v>4404358</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469524</v>
      </c>
      <c r="AB130" s="946"/>
      <c r="AC130" s="946"/>
      <c r="AD130" s="946"/>
      <c r="AE130" s="947"/>
      <c r="AF130" s="948">
        <v>478973</v>
      </c>
      <c r="AG130" s="946"/>
      <c r="AH130" s="946"/>
      <c r="AI130" s="946"/>
      <c r="AJ130" s="947"/>
      <c r="AK130" s="948">
        <v>440668</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7.4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3832570</v>
      </c>
      <c r="AB131" s="973"/>
      <c r="AC131" s="973"/>
      <c r="AD131" s="973"/>
      <c r="AE131" s="974"/>
      <c r="AF131" s="972">
        <v>3878622</v>
      </c>
      <c r="AG131" s="973"/>
      <c r="AH131" s="973"/>
      <c r="AI131" s="973"/>
      <c r="AJ131" s="974"/>
      <c r="AK131" s="972">
        <v>3963690</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7.1491453519999997</v>
      </c>
      <c r="AB132" s="1084"/>
      <c r="AC132" s="1084"/>
      <c r="AD132" s="1084"/>
      <c r="AE132" s="1085"/>
      <c r="AF132" s="1086">
        <v>7.6404970629999998</v>
      </c>
      <c r="AG132" s="1084"/>
      <c r="AH132" s="1084"/>
      <c r="AI132" s="1084"/>
      <c r="AJ132" s="1085"/>
      <c r="AK132" s="1086">
        <v>7.5345196019999996</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6.6</v>
      </c>
      <c r="AB133" s="1067"/>
      <c r="AC133" s="1067"/>
      <c r="AD133" s="1067"/>
      <c r="AE133" s="1068"/>
      <c r="AF133" s="1066">
        <v>6.9</v>
      </c>
      <c r="AG133" s="1067"/>
      <c r="AH133" s="1067"/>
      <c r="AI133" s="1067"/>
      <c r="AJ133" s="1068"/>
      <c r="AK133" s="1066">
        <v>7.4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pDLC2crx3udqDQrRjYiRl1rIDt6tfauED9+DC8uMos/XH9N669dqymzDZk+3n2nC1vZBCHXFFoo2HBAurkKn+g==" saltValue="FVqMenZqgnb/uvvoaat9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55"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475</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3GdFNloZoRpfYr1TPeA/n6aHc2mgPl2ZKc3gefP3hFHmWc5Z6LrBkiNeUffoCttp+CldoPatbcaB7L4H2Mko9A==" saltValue="FVSfmE1A/f50HInRhCIk1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5"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aTAQ6KAnrQM4B+YEwIDLUpd4dkVQ541xoqu1WVjF6oOkvFjQ57nHfZeN1RXCjOHVBFhNdktPyi+Lr0hH5PuYmg==" saltValue="wDXtXQygUvoao3BpEZcT0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 x14ac:dyDescent="0.2">
      <c r="A8" s="247"/>
      <c r="AK8" s="256"/>
      <c r="AL8" s="257"/>
      <c r="AM8" s="257"/>
      <c r="AN8" s="258"/>
      <c r="AO8" s="1102"/>
      <c r="AP8" s="259" t="s">
        <v>480</v>
      </c>
      <c r="AQ8" s="260" t="s">
        <v>481</v>
      </c>
      <c r="AR8" s="261" t="s">
        <v>482</v>
      </c>
    </row>
    <row r="9" spans="1:46" ht="13" x14ac:dyDescent="0.2">
      <c r="A9" s="247"/>
      <c r="AK9" s="1103" t="s">
        <v>483</v>
      </c>
      <c r="AL9" s="1104"/>
      <c r="AM9" s="1104"/>
      <c r="AN9" s="1105"/>
      <c r="AO9" s="262">
        <v>1379895</v>
      </c>
      <c r="AP9" s="262">
        <v>94799</v>
      </c>
      <c r="AQ9" s="263">
        <v>102505</v>
      </c>
      <c r="AR9" s="264">
        <v>-7.5</v>
      </c>
    </row>
    <row r="10" spans="1:46" ht="13.5" customHeight="1" x14ac:dyDescent="0.2">
      <c r="A10" s="247"/>
      <c r="AK10" s="1103" t="s">
        <v>484</v>
      </c>
      <c r="AL10" s="1104"/>
      <c r="AM10" s="1104"/>
      <c r="AN10" s="1105"/>
      <c r="AO10" s="265">
        <v>230999</v>
      </c>
      <c r="AP10" s="265">
        <v>15870</v>
      </c>
      <c r="AQ10" s="266">
        <v>13118</v>
      </c>
      <c r="AR10" s="267">
        <v>21</v>
      </c>
    </row>
    <row r="11" spans="1:46" ht="13.5" customHeight="1" x14ac:dyDescent="0.2">
      <c r="A11" s="247"/>
      <c r="AK11" s="1103" t="s">
        <v>485</v>
      </c>
      <c r="AL11" s="1104"/>
      <c r="AM11" s="1104"/>
      <c r="AN11" s="1105"/>
      <c r="AO11" s="265">
        <v>6417</v>
      </c>
      <c r="AP11" s="265">
        <v>441</v>
      </c>
      <c r="AQ11" s="266">
        <v>532</v>
      </c>
      <c r="AR11" s="267">
        <v>-17.100000000000001</v>
      </c>
    </row>
    <row r="12" spans="1:46" ht="13.5" customHeight="1" x14ac:dyDescent="0.2">
      <c r="A12" s="247"/>
      <c r="AK12" s="1103" t="s">
        <v>486</v>
      </c>
      <c r="AL12" s="1104"/>
      <c r="AM12" s="1104"/>
      <c r="AN12" s="1105"/>
      <c r="AO12" s="265" t="s">
        <v>487</v>
      </c>
      <c r="AP12" s="265" t="s">
        <v>487</v>
      </c>
      <c r="AQ12" s="266">
        <v>70</v>
      </c>
      <c r="AR12" s="267" t="s">
        <v>487</v>
      </c>
    </row>
    <row r="13" spans="1:46" ht="13.5" customHeight="1" x14ac:dyDescent="0.2">
      <c r="A13" s="247"/>
      <c r="AK13" s="1103" t="s">
        <v>488</v>
      </c>
      <c r="AL13" s="1104"/>
      <c r="AM13" s="1104"/>
      <c r="AN13" s="1105"/>
      <c r="AO13" s="265">
        <v>61303</v>
      </c>
      <c r="AP13" s="265">
        <v>4212</v>
      </c>
      <c r="AQ13" s="266">
        <v>4255</v>
      </c>
      <c r="AR13" s="267">
        <v>-1</v>
      </c>
    </row>
    <row r="14" spans="1:46" ht="13.5" customHeight="1" x14ac:dyDescent="0.2">
      <c r="A14" s="247"/>
      <c r="AK14" s="1103" t="s">
        <v>489</v>
      </c>
      <c r="AL14" s="1104"/>
      <c r="AM14" s="1104"/>
      <c r="AN14" s="1105"/>
      <c r="AO14" s="265">
        <v>7585</v>
      </c>
      <c r="AP14" s="265">
        <v>521</v>
      </c>
      <c r="AQ14" s="266">
        <v>1813</v>
      </c>
      <c r="AR14" s="267">
        <v>-71.3</v>
      </c>
    </row>
    <row r="15" spans="1:46" ht="13.5" customHeight="1" x14ac:dyDescent="0.2">
      <c r="A15" s="247"/>
      <c r="AK15" s="1106" t="s">
        <v>490</v>
      </c>
      <c r="AL15" s="1107"/>
      <c r="AM15" s="1107"/>
      <c r="AN15" s="1108"/>
      <c r="AO15" s="265">
        <v>-18153</v>
      </c>
      <c r="AP15" s="265">
        <v>-1247</v>
      </c>
      <c r="AQ15" s="266">
        <v>-6003</v>
      </c>
      <c r="AR15" s="267">
        <v>-79.2</v>
      </c>
    </row>
    <row r="16" spans="1:46" ht="13" x14ac:dyDescent="0.2">
      <c r="A16" s="247"/>
      <c r="AK16" s="1106" t="s">
        <v>178</v>
      </c>
      <c r="AL16" s="1107"/>
      <c r="AM16" s="1107"/>
      <c r="AN16" s="1108"/>
      <c r="AO16" s="265">
        <v>1668046</v>
      </c>
      <c r="AP16" s="265">
        <v>114595</v>
      </c>
      <c r="AQ16" s="266">
        <v>116291</v>
      </c>
      <c r="AR16" s="267">
        <v>-1.5</v>
      </c>
    </row>
    <row r="17" spans="1:46" ht="13" x14ac:dyDescent="0.2">
      <c r="A17" s="247"/>
    </row>
    <row r="18" spans="1:46" ht="13" x14ac:dyDescent="0.2">
      <c r="A18" s="247"/>
      <c r="AQ18" s="268"/>
      <c r="AR18" s="268"/>
    </row>
    <row r="19" spans="1:46" ht="13" x14ac:dyDescent="0.2">
      <c r="A19" s="247"/>
      <c r="AK19" s="243" t="s">
        <v>491</v>
      </c>
    </row>
    <row r="20" spans="1:46" ht="13" x14ac:dyDescent="0.2">
      <c r="A20" s="247"/>
      <c r="AK20" s="269"/>
      <c r="AL20" s="270"/>
      <c r="AM20" s="270"/>
      <c r="AN20" s="271"/>
      <c r="AO20" s="272" t="s">
        <v>492</v>
      </c>
      <c r="AP20" s="273" t="s">
        <v>493</v>
      </c>
      <c r="AQ20" s="274" t="s">
        <v>494</v>
      </c>
      <c r="AR20" s="275"/>
    </row>
    <row r="21" spans="1:46" s="248" customFormat="1" ht="13" x14ac:dyDescent="0.2">
      <c r="A21" s="276"/>
      <c r="AK21" s="1109" t="s">
        <v>495</v>
      </c>
      <c r="AL21" s="1110"/>
      <c r="AM21" s="1110"/>
      <c r="AN21" s="1111"/>
      <c r="AO21" s="277">
        <v>8.18</v>
      </c>
      <c r="AP21" s="278">
        <v>9.5500000000000007</v>
      </c>
      <c r="AQ21" s="279">
        <v>-1.37</v>
      </c>
      <c r="AS21" s="280"/>
      <c r="AT21" s="276"/>
    </row>
    <row r="22" spans="1:46" s="248" customFormat="1" ht="13" x14ac:dyDescent="0.2">
      <c r="A22" s="276"/>
      <c r="AK22" s="1109" t="s">
        <v>496</v>
      </c>
      <c r="AL22" s="1110"/>
      <c r="AM22" s="1110"/>
      <c r="AN22" s="1111"/>
      <c r="AO22" s="281">
        <v>100.1</v>
      </c>
      <c r="AP22" s="282">
        <v>96.7</v>
      </c>
      <c r="AQ22" s="283">
        <v>3.4</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 x14ac:dyDescent="0.2">
      <c r="A27" s="288"/>
      <c r="AS27" s="243"/>
      <c r="AT27" s="243"/>
    </row>
    <row r="28" spans="1:46" ht="16.5"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574613</v>
      </c>
      <c r="AP32" s="291">
        <v>39476</v>
      </c>
      <c r="AQ32" s="292">
        <v>49899</v>
      </c>
      <c r="AR32" s="293">
        <v>-20.9</v>
      </c>
    </row>
    <row r="33" spans="1:46" ht="13.5" customHeight="1" x14ac:dyDescent="0.2">
      <c r="A33" s="247"/>
      <c r="AK33" s="1117" t="s">
        <v>501</v>
      </c>
      <c r="AL33" s="1118"/>
      <c r="AM33" s="1118"/>
      <c r="AN33" s="1119"/>
      <c r="AO33" s="291" t="s">
        <v>487</v>
      </c>
      <c r="AP33" s="291" t="s">
        <v>487</v>
      </c>
      <c r="AQ33" s="292" t="s">
        <v>487</v>
      </c>
      <c r="AR33" s="293" t="s">
        <v>487</v>
      </c>
    </row>
    <row r="34" spans="1:46" ht="27" customHeight="1" x14ac:dyDescent="0.2">
      <c r="A34" s="247"/>
      <c r="AK34" s="1117" t="s">
        <v>502</v>
      </c>
      <c r="AL34" s="1118"/>
      <c r="AM34" s="1118"/>
      <c r="AN34" s="1119"/>
      <c r="AO34" s="291" t="s">
        <v>487</v>
      </c>
      <c r="AP34" s="291" t="s">
        <v>487</v>
      </c>
      <c r="AQ34" s="292">
        <v>2</v>
      </c>
      <c r="AR34" s="293" t="s">
        <v>487</v>
      </c>
    </row>
    <row r="35" spans="1:46" ht="27" customHeight="1" x14ac:dyDescent="0.2">
      <c r="A35" s="247"/>
      <c r="AK35" s="1117" t="s">
        <v>503</v>
      </c>
      <c r="AL35" s="1118"/>
      <c r="AM35" s="1118"/>
      <c r="AN35" s="1119"/>
      <c r="AO35" s="291">
        <v>99589</v>
      </c>
      <c r="AP35" s="291">
        <v>6842</v>
      </c>
      <c r="AQ35" s="292">
        <v>13394</v>
      </c>
      <c r="AR35" s="293">
        <v>-48.9</v>
      </c>
    </row>
    <row r="36" spans="1:46" ht="27" customHeight="1" x14ac:dyDescent="0.2">
      <c r="A36" s="247"/>
      <c r="AK36" s="1117" t="s">
        <v>504</v>
      </c>
      <c r="AL36" s="1118"/>
      <c r="AM36" s="1118"/>
      <c r="AN36" s="1119"/>
      <c r="AO36" s="291">
        <v>65111</v>
      </c>
      <c r="AP36" s="291">
        <v>4473</v>
      </c>
      <c r="AQ36" s="292">
        <v>2489</v>
      </c>
      <c r="AR36" s="293">
        <v>79.7</v>
      </c>
    </row>
    <row r="37" spans="1:46" ht="13.5" customHeight="1" x14ac:dyDescent="0.2">
      <c r="A37" s="247"/>
      <c r="AK37" s="1117" t="s">
        <v>505</v>
      </c>
      <c r="AL37" s="1118"/>
      <c r="AM37" s="1118"/>
      <c r="AN37" s="1119"/>
      <c r="AO37" s="291" t="s">
        <v>487</v>
      </c>
      <c r="AP37" s="291" t="s">
        <v>487</v>
      </c>
      <c r="AQ37" s="292">
        <v>625</v>
      </c>
      <c r="AR37" s="293" t="s">
        <v>487</v>
      </c>
    </row>
    <row r="38" spans="1:46" ht="27" customHeight="1" x14ac:dyDescent="0.2">
      <c r="A38" s="247"/>
      <c r="AK38" s="1120" t="s">
        <v>506</v>
      </c>
      <c r="AL38" s="1121"/>
      <c r="AM38" s="1121"/>
      <c r="AN38" s="1122"/>
      <c r="AO38" s="294" t="s">
        <v>487</v>
      </c>
      <c r="AP38" s="294" t="s">
        <v>487</v>
      </c>
      <c r="AQ38" s="295">
        <v>5</v>
      </c>
      <c r="AR38" s="283" t="s">
        <v>487</v>
      </c>
      <c r="AS38" s="290"/>
    </row>
    <row r="39" spans="1:46" ht="13" x14ac:dyDescent="0.2">
      <c r="A39" s="247"/>
      <c r="AK39" s="1120" t="s">
        <v>507</v>
      </c>
      <c r="AL39" s="1121"/>
      <c r="AM39" s="1121"/>
      <c r="AN39" s="1122"/>
      <c r="AO39" s="291" t="s">
        <v>487</v>
      </c>
      <c r="AP39" s="291" t="s">
        <v>487</v>
      </c>
      <c r="AQ39" s="292">
        <v>-2982</v>
      </c>
      <c r="AR39" s="293" t="s">
        <v>487</v>
      </c>
      <c r="AS39" s="290"/>
    </row>
    <row r="40" spans="1:46" ht="27" customHeight="1" x14ac:dyDescent="0.2">
      <c r="A40" s="247"/>
      <c r="AK40" s="1117" t="s">
        <v>508</v>
      </c>
      <c r="AL40" s="1118"/>
      <c r="AM40" s="1118"/>
      <c r="AN40" s="1119"/>
      <c r="AO40" s="291">
        <v>-440668</v>
      </c>
      <c r="AP40" s="291">
        <v>-30274</v>
      </c>
      <c r="AQ40" s="292">
        <v>-43756</v>
      </c>
      <c r="AR40" s="293">
        <v>-30.8</v>
      </c>
      <c r="AS40" s="290"/>
    </row>
    <row r="41" spans="1:46" ht="13" x14ac:dyDescent="0.2">
      <c r="A41" s="247"/>
      <c r="AK41" s="1123" t="s">
        <v>288</v>
      </c>
      <c r="AL41" s="1124"/>
      <c r="AM41" s="1124"/>
      <c r="AN41" s="1125"/>
      <c r="AO41" s="291">
        <v>298645</v>
      </c>
      <c r="AP41" s="291">
        <v>20517</v>
      </c>
      <c r="AQ41" s="292">
        <v>19675</v>
      </c>
      <c r="AR41" s="293">
        <v>4.3</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 x14ac:dyDescent="0.2">
      <c r="A50" s="247"/>
      <c r="AK50" s="305"/>
      <c r="AL50" s="306"/>
      <c r="AM50" s="1113"/>
      <c r="AN50" s="307" t="s">
        <v>512</v>
      </c>
      <c r="AO50" s="308" t="s">
        <v>513</v>
      </c>
      <c r="AP50" s="309" t="s">
        <v>514</v>
      </c>
      <c r="AQ50" s="310" t="s">
        <v>515</v>
      </c>
      <c r="AR50" s="311" t="s">
        <v>516</v>
      </c>
    </row>
    <row r="51" spans="1:44" ht="13" x14ac:dyDescent="0.2">
      <c r="A51" s="247"/>
      <c r="AK51" s="303" t="s">
        <v>517</v>
      </c>
      <c r="AL51" s="304"/>
      <c r="AM51" s="312">
        <v>404955</v>
      </c>
      <c r="AN51" s="313">
        <v>26388</v>
      </c>
      <c r="AO51" s="314">
        <v>-65.599999999999994</v>
      </c>
      <c r="AP51" s="315">
        <v>96248</v>
      </c>
      <c r="AQ51" s="316">
        <v>10</v>
      </c>
      <c r="AR51" s="317">
        <v>-75.599999999999994</v>
      </c>
    </row>
    <row r="52" spans="1:44" ht="13" x14ac:dyDescent="0.2">
      <c r="A52" s="247"/>
      <c r="AK52" s="318"/>
      <c r="AL52" s="319" t="s">
        <v>518</v>
      </c>
      <c r="AM52" s="320">
        <v>218231</v>
      </c>
      <c r="AN52" s="321">
        <v>14221</v>
      </c>
      <c r="AO52" s="322">
        <v>-77.7</v>
      </c>
      <c r="AP52" s="323">
        <v>55768</v>
      </c>
      <c r="AQ52" s="324">
        <v>17.5</v>
      </c>
      <c r="AR52" s="325">
        <v>-95.2</v>
      </c>
    </row>
    <row r="53" spans="1:44" ht="13" x14ac:dyDescent="0.2">
      <c r="A53" s="247"/>
      <c r="AK53" s="303" t="s">
        <v>519</v>
      </c>
      <c r="AL53" s="304"/>
      <c r="AM53" s="312">
        <v>492346</v>
      </c>
      <c r="AN53" s="313">
        <v>32505</v>
      </c>
      <c r="AO53" s="314">
        <v>23.2</v>
      </c>
      <c r="AP53" s="315">
        <v>76413</v>
      </c>
      <c r="AQ53" s="316">
        <v>-20.6</v>
      </c>
      <c r="AR53" s="317">
        <v>43.8</v>
      </c>
    </row>
    <row r="54" spans="1:44" ht="13" x14ac:dyDescent="0.2">
      <c r="A54" s="247"/>
      <c r="AK54" s="318"/>
      <c r="AL54" s="319" t="s">
        <v>518</v>
      </c>
      <c r="AM54" s="320">
        <v>367418</v>
      </c>
      <c r="AN54" s="321">
        <v>24257</v>
      </c>
      <c r="AO54" s="322">
        <v>70.599999999999994</v>
      </c>
      <c r="AP54" s="323">
        <v>39658</v>
      </c>
      <c r="AQ54" s="324">
        <v>-28.9</v>
      </c>
      <c r="AR54" s="325">
        <v>99.5</v>
      </c>
    </row>
    <row r="55" spans="1:44" ht="13" x14ac:dyDescent="0.2">
      <c r="A55" s="247"/>
      <c r="AK55" s="303" t="s">
        <v>520</v>
      </c>
      <c r="AL55" s="304"/>
      <c r="AM55" s="312">
        <v>207127</v>
      </c>
      <c r="AN55" s="313">
        <v>13813</v>
      </c>
      <c r="AO55" s="314">
        <v>-57.5</v>
      </c>
      <c r="AP55" s="315">
        <v>66481</v>
      </c>
      <c r="AQ55" s="316">
        <v>-13</v>
      </c>
      <c r="AR55" s="317">
        <v>-44.5</v>
      </c>
    </row>
    <row r="56" spans="1:44" ht="13" x14ac:dyDescent="0.2">
      <c r="A56" s="247"/>
      <c r="AK56" s="318"/>
      <c r="AL56" s="319" t="s">
        <v>518</v>
      </c>
      <c r="AM56" s="320">
        <v>169309</v>
      </c>
      <c r="AN56" s="321">
        <v>11291</v>
      </c>
      <c r="AO56" s="322">
        <v>-53.5</v>
      </c>
      <c r="AP56" s="323">
        <v>36120</v>
      </c>
      <c r="AQ56" s="324">
        <v>-8.9</v>
      </c>
      <c r="AR56" s="325">
        <v>-44.6</v>
      </c>
    </row>
    <row r="57" spans="1:44" ht="13" x14ac:dyDescent="0.2">
      <c r="A57" s="247"/>
      <c r="AK57" s="303" t="s">
        <v>521</v>
      </c>
      <c r="AL57" s="304"/>
      <c r="AM57" s="312">
        <v>372067</v>
      </c>
      <c r="AN57" s="313">
        <v>25114</v>
      </c>
      <c r="AO57" s="314">
        <v>81.8</v>
      </c>
      <c r="AP57" s="315">
        <v>67825</v>
      </c>
      <c r="AQ57" s="316">
        <v>2</v>
      </c>
      <c r="AR57" s="317">
        <v>79.8</v>
      </c>
    </row>
    <row r="58" spans="1:44" ht="13" x14ac:dyDescent="0.2">
      <c r="A58" s="247"/>
      <c r="AK58" s="318"/>
      <c r="AL58" s="319" t="s">
        <v>518</v>
      </c>
      <c r="AM58" s="320">
        <v>344086</v>
      </c>
      <c r="AN58" s="321">
        <v>23226</v>
      </c>
      <c r="AO58" s="322">
        <v>105.7</v>
      </c>
      <c r="AP58" s="323">
        <v>39417</v>
      </c>
      <c r="AQ58" s="324">
        <v>9.1</v>
      </c>
      <c r="AR58" s="325">
        <v>96.6</v>
      </c>
    </row>
    <row r="59" spans="1:44" ht="13" x14ac:dyDescent="0.2">
      <c r="A59" s="247"/>
      <c r="AK59" s="303" t="s">
        <v>522</v>
      </c>
      <c r="AL59" s="304"/>
      <c r="AM59" s="312">
        <v>218793</v>
      </c>
      <c r="AN59" s="313">
        <v>15031</v>
      </c>
      <c r="AO59" s="314">
        <v>-40.1</v>
      </c>
      <c r="AP59" s="315">
        <v>81158</v>
      </c>
      <c r="AQ59" s="316">
        <v>19.7</v>
      </c>
      <c r="AR59" s="317">
        <v>-59.8</v>
      </c>
    </row>
    <row r="60" spans="1:44" ht="13" x14ac:dyDescent="0.2">
      <c r="A60" s="247"/>
      <c r="AK60" s="318"/>
      <c r="AL60" s="319" t="s">
        <v>518</v>
      </c>
      <c r="AM60" s="320">
        <v>176156</v>
      </c>
      <c r="AN60" s="321">
        <v>12102</v>
      </c>
      <c r="AO60" s="322">
        <v>-47.9</v>
      </c>
      <c r="AP60" s="323">
        <v>45320</v>
      </c>
      <c r="AQ60" s="324">
        <v>15</v>
      </c>
      <c r="AR60" s="325">
        <v>-62.9</v>
      </c>
    </row>
    <row r="61" spans="1:44" ht="13" x14ac:dyDescent="0.2">
      <c r="A61" s="247"/>
      <c r="AK61" s="303" t="s">
        <v>523</v>
      </c>
      <c r="AL61" s="326"/>
      <c r="AM61" s="312">
        <v>339058</v>
      </c>
      <c r="AN61" s="313">
        <v>22570</v>
      </c>
      <c r="AO61" s="314">
        <v>-11.6</v>
      </c>
      <c r="AP61" s="315">
        <v>77625</v>
      </c>
      <c r="AQ61" s="327">
        <v>-0.4</v>
      </c>
      <c r="AR61" s="317">
        <v>-11.2</v>
      </c>
    </row>
    <row r="62" spans="1:44" ht="13" x14ac:dyDescent="0.2">
      <c r="A62" s="247"/>
      <c r="AK62" s="318"/>
      <c r="AL62" s="319" t="s">
        <v>518</v>
      </c>
      <c r="AM62" s="320">
        <v>255040</v>
      </c>
      <c r="AN62" s="321">
        <v>17019</v>
      </c>
      <c r="AO62" s="322">
        <v>-0.6</v>
      </c>
      <c r="AP62" s="323">
        <v>43257</v>
      </c>
      <c r="AQ62" s="324">
        <v>0.8</v>
      </c>
      <c r="AR62" s="325">
        <v>-1.4</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gA1eqYrZ8jQPidmG9k/iGCblFB2LqgDLY7VXYv5HTiGs8d8Qa5/C5SnkFB2AsOvywKwH1T2V+Jt4q24eyxJ5qw==" saltValue="pTE2xQ3cbU0HDgXWvW+p4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37" zoomScaleNormal="100"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icTYKIkweaH5OPdRFHft+fWZaR1IpAzxRZIdRh6hrEULI+EImThCan/y1/4JnAxD2rJyQsC3nGI22tuquAdu3A==" saltValue="wH+uXiEYVxarMtsbMqQiR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4XwNgjqDYFhTY/Qwa7aoBrQ9E71W+bbOt8k0KkL8xxWsjaeXDugGSTSEwYbP2fiB0TWg+5kxQQS0XAgsjUCtbQ==" saltValue="x0KvqU676DwZqDB4kkfyq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27.66</v>
      </c>
      <c r="G47" s="12">
        <v>27.38</v>
      </c>
      <c r="H47" s="12">
        <v>30.08</v>
      </c>
      <c r="I47" s="12">
        <v>32.92</v>
      </c>
      <c r="J47" s="13">
        <v>32.19</v>
      </c>
    </row>
    <row r="48" spans="2:10" ht="57.75" customHeight="1" x14ac:dyDescent="0.2">
      <c r="B48" s="14"/>
      <c r="C48" s="1128" t="s">
        <v>4</v>
      </c>
      <c r="D48" s="1128"/>
      <c r="E48" s="1129"/>
      <c r="F48" s="15">
        <v>2.94</v>
      </c>
      <c r="G48" s="16">
        <v>4.0199999999999996</v>
      </c>
      <c r="H48" s="16">
        <v>6.4</v>
      </c>
      <c r="I48" s="16">
        <v>2.38</v>
      </c>
      <c r="J48" s="17">
        <v>2.13</v>
      </c>
    </row>
    <row r="49" spans="2:10" ht="57.75" customHeight="1" thickBot="1" x14ac:dyDescent="0.25">
      <c r="B49" s="18"/>
      <c r="C49" s="1130" t="s">
        <v>5</v>
      </c>
      <c r="D49" s="1130"/>
      <c r="E49" s="1131"/>
      <c r="F49" s="19" t="s">
        <v>530</v>
      </c>
      <c r="G49" s="20">
        <v>1.28</v>
      </c>
      <c r="H49" s="20">
        <v>2.2999999999999998</v>
      </c>
      <c r="I49" s="20" t="s">
        <v>531</v>
      </c>
      <c r="J49" s="21" t="s">
        <v>532</v>
      </c>
    </row>
    <row r="50" spans="2:10" ht="13" x14ac:dyDescent="0.2"/>
  </sheetData>
  <sheetProtection algorithmName="SHA-512" hashValue="uABfClk9FsEFEAJpY775ZwHNh5E4fOYIA+vIXrvJtc4ylMzbobxJpPYEDPc22Xp2LY/1LXD8DP7zkkm5e3XV+g==" saltValue="IB+H6GRdFyHlTfeLCI+x5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2026-03-11T12:08:22Z</cp:lastPrinted>
  <dcterms:created xsi:type="dcterms:W3CDTF">2026-02-23T07:45:33Z</dcterms:created>
  <dcterms:modified xsi:type="dcterms:W3CDTF">2026-03-17T02:34:37Z</dcterms:modified>
  <cp:category/>
</cp:coreProperties>
</file>