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6 決算・健全化\26 財政状況資料集\財政状況資料集【H24～】\R7（R6決算）\05_団体提出\36 能勢町○※修正依頼中\"/>
    </mc:Choice>
  </mc:AlternateContent>
  <xr:revisionPtr revIDLastSave="0" documentId="13_ncr:1_{711B5069-05B0-4FA7-A0D9-86EFAEFCD07A}" xr6:coauthVersionLast="47" xr6:coauthVersionMax="47" xr10:uidLastSave="{00000000-0000-0000-0000-000000000000}"/>
  <bookViews>
    <workbookView xWindow="-108" yWindow="-108" windowWidth="23256" windowHeight="1389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O34" i="10" l="1"/>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W37" i="10"/>
  <c r="BW38" i="10" s="1"/>
  <c r="BE37" i="10"/>
  <c r="AM37" i="10"/>
  <c r="C37" i="10"/>
  <c r="CO36" i="10"/>
  <c r="BW36" i="10"/>
  <c r="BE36" i="10"/>
  <c r="AM36" i="10"/>
  <c r="C36" i="10"/>
  <c r="CO35" i="10"/>
  <c r="BW35" i="10"/>
  <c r="BE35" i="10"/>
  <c r="AM35" i="10"/>
  <c r="C35" i="10"/>
  <c r="CO34" i="10"/>
  <c r="BW34" i="10"/>
  <c r="BE34" i="10"/>
  <c r="C34" i="10"/>
  <c r="U34" i="10" s="1"/>
  <c r="U35" i="10" s="1"/>
  <c r="U36" i="10" s="1"/>
  <c r="U37" i="10" s="1"/>
  <c r="AM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<sst xmlns="http://schemas.openxmlformats.org/spreadsheetml/2006/main" count="1123" uniqueCount="558">
  <si>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</si>
  <si>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</si>
  <si>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</si>
  <si>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</si>
  <si>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</si>
  <si>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</si>
  <si>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</si>
  <si>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</si>
  <si>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</si>
  <si>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</si>
  <si>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</si>
  <si>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</si>
  <si>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</si>
  <si>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</si>
  <si>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</si>
  <si>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</si>
  <si>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</si>
  <si>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</si>
  <si>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</si>
  <si>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</si>
  <si>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</si>
  <si>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</si>
  <si>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</si>
  <si>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</si>
  <si>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</si>
  <si>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</si>
  <si>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</si>
  <si>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</si>
  <si>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</si>
  <si>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</si>
  <si>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</si>
  <si>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</si>
  <si>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</si>
  <si>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</si>
  <si>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</si>
  <si>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</si>
  <si>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</si>
  <si>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</si>
  <si>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</si>
  <si>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</si>
  <si>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</si>
  <si>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</si>
  <si>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</si>
  <si>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</si>
  <si>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</si>
  <si>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</si>
  <si>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</si>
  <si>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</si>
  <si>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</si>
  <si>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</si>
  <si>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</si>
  <si>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</si>
  <si>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</si>
  <si>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</si>
  <si>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</si>
  <si>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</si>
  <si>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</si>
  <si>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</si>
  <si>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</si>
  <si>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</si>
  <si>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</si>
  <si>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</si>
  <si>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</si>
  <si>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</si>
  <si>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</si>
  <si>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</si>
  <si>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</si>
  <si>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</si>
  <si>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</si>
  <si>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</si>
  <si>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</si>
  <si>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</si>
  <si>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</si>
  <si>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</si>
  <si>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</si>
  <si>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</si>
  <si>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</si>
  <si>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</si>
  <si>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</si>
  <si>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</si>
  <si>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</si>
  <si>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Ⅱ－２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</si>
  <si>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</si>
  <si>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</si>
  <si>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</si>
  <si>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</si>
  <si>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</si>
  <si>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</si>
  <si>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</si>
  <si>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</si>
  <si>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</si>
  <si>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</si>
  <si>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</si>
  <si>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</si>
  <si>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能勢町</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</si>
  <si>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</si>
  <si>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</si>
  <si>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</si>
  <si>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</si>
  <si>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</si>
  <si>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</si>
  <si>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</si>
  <si>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</si>
  <si>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</si>
  <si>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</si>
  <si>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</si>
  <si>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</si>
  <si>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</si>
  <si>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</si>
  <si>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</si>
  <si>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</si>
  <si>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</si>
  <si>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</si>
  <si>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</si>
  <si>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</si>
  <si>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</si>
  <si>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</si>
  <si>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</si>
  <si>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-11.5</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</si>
  <si>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</si>
  <si>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</si>
  <si>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</si>
  <si>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</si>
  <si>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</si>
  <si>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</si>
  <si>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</si>
  <si>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</si>
  <si>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</si>
  <si>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</si>
  <si>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</si>
  <si>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</si>
  <si>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</si>
  <si>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</si>
  <si>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</si>
  <si>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</si>
  <si>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</si>
  <si>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</si>
  <si>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</si>
  <si>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</si>
  <si>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</si>
  <si>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</si>
  <si>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-2.0</t>
    <phoneticPr fontId="5"/>
  </si>
  <si>
    <t>基準財政需要額</t>
    <phoneticPr fontId="25"/>
  </si>
  <si>
    <t>うち日本人(％)</t>
    <phoneticPr fontId="5"/>
  </si>
  <si>
    <t>-2.1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</si>
  <si>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</si>
  <si>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</si>
  <si>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</si>
  <si>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</si>
  <si>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</si>
  <si>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</si>
  <si>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</si>
  <si>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</si>
  <si>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</si>
  <si>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</si>
  <si>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</si>
  <si>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</si>
  <si>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</si>
  <si>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</si>
  <si>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</si>
  <si>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</si>
  <si>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</si>
  <si>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</si>
  <si>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</si>
  <si>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</si>
  <si>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</si>
  <si>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</si>
  <si>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</si>
  <si>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</si>
  <si>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</si>
  <si>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</si>
  <si>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</si>
  <si>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</si>
  <si>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</si>
  <si>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</si>
  <si>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</si>
  <si>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</si>
  <si>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</si>
  <si>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</si>
  <si>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</si>
  <si>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</si>
  <si>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</si>
  <si>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</si>
  <si>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</si>
  <si>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</si>
  <si>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</si>
  <si>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</si>
  <si>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</si>
  <si>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</si>
  <si>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</si>
  <si>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</si>
  <si>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</si>
  <si>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</si>
  <si>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</si>
  <si>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</si>
  <si>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</si>
  <si>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</si>
  <si>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</si>
  <si>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</si>
  <si>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</si>
  <si>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</si>
  <si>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</si>
  <si>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</si>
  <si>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大阪府能勢町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</si>
  <si>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</si>
  <si>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</si>
  <si>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</si>
  <si>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</si>
  <si>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</si>
  <si>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</si>
  <si>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</si>
  <si>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</si>
  <si>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</si>
  <si>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</si>
  <si>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</si>
  <si>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</si>
  <si>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</si>
  <si>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</si>
  <si>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</si>
  <si>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</si>
  <si>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</si>
  <si>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</si>
  <si>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</si>
  <si>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</si>
  <si>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</si>
  <si>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</si>
  <si>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</si>
  <si>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</si>
  <si>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</si>
  <si>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</si>
  <si>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</si>
  <si>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</si>
  <si>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</si>
  <si>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</si>
  <si>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</si>
  <si>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</si>
  <si>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</si>
  <si>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</si>
  <si>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</si>
  <si>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</si>
  <si>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</si>
  <si>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</si>
  <si>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</si>
  <si>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</si>
  <si>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</si>
  <si>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</si>
  <si>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</si>
  <si>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</si>
  <si>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</si>
  <si>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</si>
  <si>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</si>
  <si>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</si>
  <si>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</si>
  <si>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</si>
  <si>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</si>
  <si>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</si>
  <si>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</si>
  <si>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</si>
  <si>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</si>
  <si>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</si>
  <si>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</si>
  <si>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</si>
  <si>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</si>
  <si>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</si>
  <si>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</si>
  <si>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</si>
  <si>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</si>
  <si>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</si>
  <si>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</si>
  <si>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</si>
  <si>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</si>
  <si>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</si>
  <si>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</si>
  <si>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</si>
  <si>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</si>
  <si>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</si>
  <si>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</si>
  <si>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</si>
  <si>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</si>
  <si>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</si>
  <si>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</si>
  <si>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</si>
  <si>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</si>
  <si>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</si>
  <si>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</si>
  <si>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</si>
  <si>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</si>
  <si>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</si>
  <si>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</si>
  <si>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</si>
  <si>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</si>
  <si>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</si>
  <si>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</si>
  <si>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</si>
  <si>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</si>
  <si>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</si>
  <si>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</si>
  <si>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</si>
  <si>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</si>
  <si>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</si>
  <si>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</si>
  <si>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</si>
  <si>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</si>
  <si>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</si>
  <si>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</si>
  <si>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</si>
  <si>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</si>
  <si>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</si>
  <si>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</si>
  <si>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</si>
  <si>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</si>
  <si>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</si>
  <si>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</si>
  <si>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</si>
  <si>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</si>
  <si>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</si>
  <si>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</si>
  <si>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</si>
  <si>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</si>
  <si>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</si>
  <si>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</si>
  <si>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</si>
  <si>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</si>
  <si>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</si>
  <si>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</si>
  <si>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</si>
  <si>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</si>
  <si>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</si>
  <si>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</si>
  <si>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</si>
  <si>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</si>
  <si>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</si>
  <si>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</si>
  <si>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</si>
  <si>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</si>
  <si>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</si>
  <si>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</si>
  <si>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</si>
  <si>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</si>
  <si>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</si>
  <si>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</si>
  <si>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</si>
  <si>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</si>
  <si>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</si>
  <si>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</si>
  <si>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</si>
  <si>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</si>
  <si>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</si>
  <si>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</si>
  <si>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</si>
  <si>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</si>
  <si>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</si>
  <si>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</si>
  <si>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</si>
  <si>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大阪府能勢町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</si>
  <si>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</si>
  <si>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</si>
  <si>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</si>
  <si>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</si>
  <si>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</si>
  <si>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</si>
  <si>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</si>
  <si>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</si>
  <si>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</si>
  <si>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</si>
  <si>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</si>
  <si>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</si>
  <si>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</si>
  <si>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</si>
  <si>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</si>
  <si>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</si>
  <si>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</si>
  <si>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</si>
  <si>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</si>
  <si>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</si>
  <si>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</si>
  <si>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</si>
  <si>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</si>
  <si>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</si>
  <si>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</si>
  <si>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</si>
  <si>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</si>
  <si>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</si>
  <si>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</si>
  <si>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</si>
  <si>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</si>
  <si>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</si>
  <si>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</si>
  <si>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</si>
  <si>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後期高齢者医療特別会計</t>
    <phoneticPr fontId="5"/>
  </si>
  <si>
    <t>介護保険特別会計</t>
    <phoneticPr fontId="5"/>
  </si>
  <si>
    <t>国民健康保険診療所特別会計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</si>
  <si>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</si>
  <si>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</si>
  <si>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</si>
  <si>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</si>
  <si>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</si>
  <si>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</si>
  <si>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</si>
  <si>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</si>
  <si>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</si>
  <si>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</si>
  <si>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</si>
  <si>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</si>
  <si>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</si>
  <si>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</si>
  <si>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</si>
  <si>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</si>
  <si>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</si>
  <si>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</si>
  <si>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</si>
  <si>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</si>
  <si>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</si>
  <si>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</si>
  <si>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</si>
  <si>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</si>
  <si>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</si>
  <si>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</si>
  <si>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</si>
  <si>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</si>
  <si>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</si>
  <si>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</si>
  <si>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</si>
  <si>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</si>
  <si>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</si>
  <si>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</si>
  <si>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</si>
  <si>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</si>
  <si>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</si>
  <si>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</si>
  <si>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</si>
  <si>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</si>
  <si>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</si>
  <si>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</si>
  <si>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</si>
  <si>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</si>
  <si>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</si>
  <si>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</si>
  <si>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</si>
  <si>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</si>
  <si>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</si>
  <si>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</si>
  <si>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</si>
  <si>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</si>
  <si>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</si>
  <si>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</si>
  <si>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</si>
  <si>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</si>
  <si>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</si>
  <si>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</si>
  <si>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</si>
  <si>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</si>
  <si>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</si>
  <si>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</si>
  <si>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</si>
  <si>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</si>
  <si>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</si>
  <si>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</si>
  <si>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</si>
  <si>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</si>
  <si>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</si>
  <si>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</si>
  <si>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</si>
  <si>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</si>
  <si>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</si>
  <si>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</si>
  <si>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</si>
  <si>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</si>
  <si>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</si>
  <si>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</si>
  <si>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</si>
  <si>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</si>
  <si>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</si>
  <si>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</si>
  <si>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</si>
  <si>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</si>
  <si>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</si>
  <si>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</si>
  <si>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</si>
  <si>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</si>
  <si>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</si>
  <si>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</si>
  <si>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</si>
  <si>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</si>
  <si>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</si>
  <si>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</si>
  <si>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</si>
  <si>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</si>
  <si>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</si>
  <si>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</si>
  <si>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</si>
  <si>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</si>
  <si>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</si>
  <si>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</si>
  <si>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</si>
  <si>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</si>
  <si>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</si>
  <si>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</si>
  <si>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</si>
  <si>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</si>
  <si>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</si>
  <si>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</si>
  <si>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</si>
  <si>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</si>
  <si>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</si>
  <si>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</si>
  <si>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</si>
  <si>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</si>
  <si>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</si>
  <si>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</si>
  <si>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</si>
  <si>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</si>
  <si>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</si>
  <si>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</si>
  <si>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</si>
  <si>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</si>
  <si>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</si>
  <si>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</si>
  <si>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</si>
  <si>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</si>
  <si>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</si>
  <si>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</si>
  <si>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</si>
  <si>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</si>
  <si>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</si>
  <si>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</si>
  <si>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</si>
  <si>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</si>
  <si>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</si>
  <si>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2.45</t>
  </si>
  <si>
    <t>▲ 0.17</t>
  </si>
  <si>
    <t>一般会計</t>
  </si>
  <si>
    <t>国民健康保険特別会計</t>
  </si>
  <si>
    <t>下水道事業会計</t>
  </si>
  <si>
    <t>介護保険特別会計</t>
  </si>
  <si>
    <t>国民健康保険診療所特別会計</t>
  </si>
  <si>
    <t>後期高齢者医療特別会計</t>
  </si>
  <si>
    <t>その他会計（赤字）</t>
  </si>
  <si>
    <t>その他会計（黒字）</t>
  </si>
  <si>
    <t>R02</t>
    <phoneticPr fontId="5"/>
  </si>
  <si>
    <t>R03</t>
    <phoneticPr fontId="5"/>
  </si>
  <si>
    <t>R04</t>
    <phoneticPr fontId="5"/>
  </si>
  <si>
    <t>R05</t>
    <phoneticPr fontId="5"/>
  </si>
  <si>
    <t>R06</t>
    <phoneticPr fontId="5"/>
  </si>
  <si>
    <t>豊能郡環境施設組合</t>
    <phoneticPr fontId="2"/>
  </si>
  <si>
    <t>猪名川上流広域ごみ処理施設組合</t>
    <phoneticPr fontId="2"/>
  </si>
  <si>
    <t>大阪府後期高齢者医療広域連合（一般会計）</t>
    <phoneticPr fontId="2"/>
  </si>
  <si>
    <t>大阪府後期高齢者医療広域連合（後期高齢者医療特別会計）</t>
    <phoneticPr fontId="2"/>
  </si>
  <si>
    <t>大阪広域水道企業団（工業用水道事業会計）</t>
    <phoneticPr fontId="2"/>
  </si>
  <si>
    <t>-</t>
    <phoneticPr fontId="2"/>
  </si>
  <si>
    <t>大阪広域水道企業団水道事業会計（市町村域水道事業）豊能地域水道事業</t>
    <phoneticPr fontId="2"/>
  </si>
  <si>
    <t>能勢物産センター</t>
    <rPh sb="0" eb="2">
      <t>ノセ</t>
    </rPh>
    <rPh sb="2" eb="4">
      <t>ブッサン</t>
    </rPh>
    <phoneticPr fontId="38"/>
  </si>
  <si>
    <t>株式会社能勢・豊能まちづくり</t>
    <phoneticPr fontId="2"/>
  </si>
  <si>
    <t>能勢町職員退職手当基金</t>
    <phoneticPr fontId="5"/>
  </si>
  <si>
    <t>能勢町西能勢振興基金</t>
    <phoneticPr fontId="5"/>
  </si>
  <si>
    <t>能勢町歌垣振興基金</t>
    <phoneticPr fontId="5"/>
  </si>
  <si>
    <t>能勢町地域福祉基金</t>
    <phoneticPr fontId="5"/>
  </si>
  <si>
    <t>能勢町災害対策基金</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</si>
</sst>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2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wrapText="1" shrinkToFit="1"/>
      <protection locked="0"/>
    </xf>
    <xf numFmtId="0" fontId="34" fillId="0" borderId="113" xfId="12" applyFont="1" applyBorder="1" applyAlignment="1" applyProtection="1">
      <alignment horizontal="left" vertical="center" wrapText="1" shrinkToFit="1"/>
      <protection locked="0"/>
    </xf>
    <xf numFmtId="0" fontId="34" fillId="0" borderId="114" xfId="12" applyFont="1" applyBorder="1" applyAlignment="1" applyProtection="1">
      <alignment horizontal="left" vertical="center" wrapText="1" shrinkToFit="1"/>
      <protection locked="0"/>
    </xf>
    <xf numFmtId="177" fontId="34" fillId="0" borderId="112"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125391</c:v>
                </c:pt>
                <c:pt idx="1">
                  <c:v>138402</c:v>
                </c:pt>
                <c:pt idx="2">
                  <c:v>146367</c:v>
                </c:pt>
                <c:pt idx="3">
                  <c:v>165181</c:v>
                </c:pt>
                <c:pt idx="4">
                  <c:v>166234</c:v>
                </c:pt>
              </c:numCache>
            </c:numRef>
          </c:val>
          <c:smooth val="0"/>
          <c:extLst>
            <c:ext xmlns:c16="http://schemas.microsoft.com/office/drawing/2014/chart" uri="{C3380CC4-5D6E-409C-BE32-E72D297353CC}">
              <c16:uniqueId val="{00000000-169E-44A7-9E66-E9923D0D23F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140016</c:v>
                </c:pt>
                <c:pt idx="1">
                  <c:v>55042</c:v>
                </c:pt>
                <c:pt idx="2">
                  <c:v>75704</c:v>
                </c:pt>
                <c:pt idx="3">
                  <c:v>36410</c:v>
                </c:pt>
                <c:pt idx="4">
                  <c:v>34351</c:v>
                </c:pt>
              </c:numCache>
            </c:numRef>
          </c:val>
          <c:smooth val="0"/>
          <c:extLst>
            <c:ext xmlns:c16="http://schemas.microsoft.com/office/drawing/2014/chart" uri="{C3380CC4-5D6E-409C-BE32-E72D297353CC}">
              <c16:uniqueId val="{00000001-169E-44A7-9E66-E9923D0D23F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4.87</c:v>
                </c:pt>
                <c:pt idx="1">
                  <c:v>8.3800000000000008</c:v>
                </c:pt>
                <c:pt idx="2">
                  <c:v>5.86</c:v>
                </c:pt>
                <c:pt idx="3">
                  <c:v>4.1500000000000004</c:v>
                </c:pt>
                <c:pt idx="4">
                  <c:v>5.4</c:v>
                </c:pt>
              </c:numCache>
            </c:numRef>
          </c:val>
          <c:extLst>
            <c:ext xmlns:c16="http://schemas.microsoft.com/office/drawing/2014/chart" uri="{C3380CC4-5D6E-409C-BE32-E72D297353CC}">
              <c16:uniqueId val="{00000000-4BC5-4F32-A8EB-0EE27993C32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35.6</c:v>
                </c:pt>
                <c:pt idx="1">
                  <c:v>38.22</c:v>
                </c:pt>
                <c:pt idx="2">
                  <c:v>46.58</c:v>
                </c:pt>
                <c:pt idx="3">
                  <c:v>51.38</c:v>
                </c:pt>
                <c:pt idx="4">
                  <c:v>49.44</c:v>
                </c:pt>
              </c:numCache>
            </c:numRef>
          </c:val>
          <c:extLst>
            <c:ext xmlns:c16="http://schemas.microsoft.com/office/drawing/2014/chart" uri="{C3380CC4-5D6E-409C-BE32-E72D297353CC}">
              <c16:uniqueId val="{00000001-4BC5-4F32-A8EB-0EE27993C326}"/>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-2.4500000000000002</c:v>
                </c:pt>
                <c:pt idx="1">
                  <c:v>8.6300000000000008</c:v>
                </c:pt>
                <c:pt idx="2">
                  <c:v>4.6500000000000004</c:v>
                </c:pt>
                <c:pt idx="3">
                  <c:v>5.0199999999999996</c:v>
                </c:pt>
                <c:pt idx="4">
                  <c:v>-0.17</c:v>
                </c:pt>
              </c:numCache>
            </c:numRef>
          </c:val>
          <c:smooth val="0"/>
          <c:extLst>
            <c:ext xmlns:c16="http://schemas.microsoft.com/office/drawing/2014/chart" uri="{C3380CC4-5D6E-409C-BE32-E72D297353CC}">
              <c16:uniqueId val="{00000002-4BC5-4F32-A8EB-0EE27993C326}"/>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26.77</c:v>
                </c:pt>
                <c:pt idx="2">
                  <c:v>#N/A</c:v>
                </c:pt>
                <c:pt idx="3">
                  <c:v>25.41</c:v>
                </c:pt>
                <c:pt idx="4">
                  <c:v>#N/A</c:v>
                </c:pt>
                <c:pt idx="5">
                  <c:v>26.95</c:v>
                </c:pt>
                <c:pt idx="6">
                  <c:v>#N/A</c:v>
                </c:pt>
                <c:pt idx="7">
                  <c:v>24.55</c:v>
                </c:pt>
                <c:pt idx="8">
                  <c:v>0</c:v>
                </c:pt>
                <c:pt idx="9">
                  <c:v>0</c:v>
                </c:pt>
              </c:numCache>
            </c:numRef>
          </c:val>
          <c:extLst>
            <c:ext xmlns:c16="http://schemas.microsoft.com/office/drawing/2014/chart" uri="{C3380CC4-5D6E-409C-BE32-E72D297353CC}">
              <c16:uniqueId val="{00000000-536B-4A08-A8AA-D1E1C7FE912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36B-4A08-A8AA-D1E1C7FE9120}"/>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536B-4A08-A8AA-D1E1C7FE9120}"/>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536B-4A08-A8AA-D1E1C7FE9120}"/>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0.1</c:v>
                </c:pt>
                <c:pt idx="2">
                  <c:v>#N/A</c:v>
                </c:pt>
                <c:pt idx="3">
                  <c:v>0.14000000000000001</c:v>
                </c:pt>
                <c:pt idx="4">
                  <c:v>#N/A</c:v>
                </c:pt>
                <c:pt idx="5">
                  <c:v>0.3</c:v>
                </c:pt>
                <c:pt idx="6">
                  <c:v>#N/A</c:v>
                </c:pt>
                <c:pt idx="7">
                  <c:v>0.27</c:v>
                </c:pt>
                <c:pt idx="8">
                  <c:v>#N/A</c:v>
                </c:pt>
                <c:pt idx="9">
                  <c:v>0.24</c:v>
                </c:pt>
              </c:numCache>
            </c:numRef>
          </c:val>
          <c:extLst>
            <c:ext xmlns:c16="http://schemas.microsoft.com/office/drawing/2014/chart" uri="{C3380CC4-5D6E-409C-BE32-E72D297353CC}">
              <c16:uniqueId val="{00000004-536B-4A08-A8AA-D1E1C7FE9120}"/>
            </c:ext>
          </c:extLst>
        </c:ser>
        <c:ser>
          <c:idx val="5"/>
          <c:order val="5"/>
          <c:tx>
            <c:strRef>
              <c:f>データシート!$A$32</c:f>
              <c:strCache>
                <c:ptCount val="1"/>
                <c:pt idx="0">
                  <c:v>国民健康保険診療所特別会計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0.2</c:v>
                </c:pt>
                <c:pt idx="2">
                  <c:v>#N/A</c:v>
                </c:pt>
                <c:pt idx="3">
                  <c:v>0.28999999999999998</c:v>
                </c:pt>
                <c:pt idx="4">
                  <c:v>#N/A</c:v>
                </c:pt>
                <c:pt idx="5">
                  <c:v>0.44</c:v>
                </c:pt>
                <c:pt idx="6">
                  <c:v>#N/A</c:v>
                </c:pt>
                <c:pt idx="7">
                  <c:v>0.41</c:v>
                </c:pt>
                <c:pt idx="8">
                  <c:v>#N/A</c:v>
                </c:pt>
                <c:pt idx="9">
                  <c:v>0.3</c:v>
                </c:pt>
              </c:numCache>
            </c:numRef>
          </c:val>
          <c:extLst>
            <c:ext xmlns:c16="http://schemas.microsoft.com/office/drawing/2014/chart" uri="{C3380CC4-5D6E-409C-BE32-E72D297353CC}">
              <c16:uniqueId val="{00000005-536B-4A08-A8AA-D1E1C7FE9120}"/>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0.61</c:v>
                </c:pt>
                <c:pt idx="2">
                  <c:v>#N/A</c:v>
                </c:pt>
                <c:pt idx="3">
                  <c:v>0.31</c:v>
                </c:pt>
                <c:pt idx="4">
                  <c:v>#N/A</c:v>
                </c:pt>
                <c:pt idx="5">
                  <c:v>0.35</c:v>
                </c:pt>
                <c:pt idx="6">
                  <c:v>#N/A</c:v>
                </c:pt>
                <c:pt idx="7">
                  <c:v>0.57999999999999996</c:v>
                </c:pt>
                <c:pt idx="8">
                  <c:v>#N/A</c:v>
                </c:pt>
                <c:pt idx="9">
                  <c:v>0.54</c:v>
                </c:pt>
              </c:numCache>
            </c:numRef>
          </c:val>
          <c:extLst>
            <c:ext xmlns:c16="http://schemas.microsoft.com/office/drawing/2014/chart" uri="{C3380CC4-5D6E-409C-BE32-E72D297353CC}">
              <c16:uniqueId val="{00000006-536B-4A08-A8AA-D1E1C7FE9120}"/>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0</c:v>
                </c:pt>
                <c:pt idx="1">
                  <c:v>0</c:v>
                </c:pt>
                <c:pt idx="2">
                  <c:v>0</c:v>
                </c:pt>
                <c:pt idx="3">
                  <c:v>0</c:v>
                </c:pt>
                <c:pt idx="4">
                  <c:v>0</c:v>
                </c:pt>
                <c:pt idx="5">
                  <c:v>0</c:v>
                </c:pt>
                <c:pt idx="6">
                  <c:v>#N/A</c:v>
                </c:pt>
                <c:pt idx="7">
                  <c:v>0.75</c:v>
                </c:pt>
                <c:pt idx="8">
                  <c:v>#N/A</c:v>
                </c:pt>
                <c:pt idx="9">
                  <c:v>0.75</c:v>
                </c:pt>
              </c:numCache>
            </c:numRef>
          </c:val>
          <c:extLst>
            <c:ext xmlns:c16="http://schemas.microsoft.com/office/drawing/2014/chart" uri="{C3380CC4-5D6E-409C-BE32-E72D297353CC}">
              <c16:uniqueId val="{00000007-536B-4A08-A8AA-D1E1C7FE9120}"/>
            </c:ext>
          </c:extLst>
        </c:ser>
        <c:ser>
          <c:idx val="8"/>
          <c:order val="8"/>
          <c:tx>
            <c:strRef>
              <c:f>データシート!$A$35</c:f>
              <c:strCache>
                <c:ptCount val="1"/>
                <c:pt idx="0">
                  <c:v>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4.3099999999999996</c:v>
                </c:pt>
                <c:pt idx="2">
                  <c:v>#N/A</c:v>
                </c:pt>
                <c:pt idx="3">
                  <c:v>3.95</c:v>
                </c:pt>
                <c:pt idx="4">
                  <c:v>#N/A</c:v>
                </c:pt>
                <c:pt idx="5">
                  <c:v>3.41</c:v>
                </c:pt>
                <c:pt idx="6">
                  <c:v>#N/A</c:v>
                </c:pt>
                <c:pt idx="7">
                  <c:v>2.82</c:v>
                </c:pt>
                <c:pt idx="8">
                  <c:v>#N/A</c:v>
                </c:pt>
                <c:pt idx="9">
                  <c:v>2.68</c:v>
                </c:pt>
              </c:numCache>
            </c:numRef>
          </c:val>
          <c:extLst>
            <c:ext xmlns:c16="http://schemas.microsoft.com/office/drawing/2014/chart" uri="{C3380CC4-5D6E-409C-BE32-E72D297353CC}">
              <c16:uniqueId val="{00000008-536B-4A08-A8AA-D1E1C7FE9120}"/>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4.87</c:v>
                </c:pt>
                <c:pt idx="2">
                  <c:v>#N/A</c:v>
                </c:pt>
                <c:pt idx="3">
                  <c:v>8.3699999999999992</c:v>
                </c:pt>
                <c:pt idx="4">
                  <c:v>#N/A</c:v>
                </c:pt>
                <c:pt idx="5">
                  <c:v>5.85</c:v>
                </c:pt>
                <c:pt idx="6">
                  <c:v>#N/A</c:v>
                </c:pt>
                <c:pt idx="7">
                  <c:v>4.1500000000000004</c:v>
                </c:pt>
                <c:pt idx="8">
                  <c:v>#N/A</c:v>
                </c:pt>
                <c:pt idx="9">
                  <c:v>5.4</c:v>
                </c:pt>
              </c:numCache>
            </c:numRef>
          </c:val>
          <c:extLst>
            <c:ext xmlns:c16="http://schemas.microsoft.com/office/drawing/2014/chart" uri="{C3380CC4-5D6E-409C-BE32-E72D297353CC}">
              <c16:uniqueId val="{00000009-536B-4A08-A8AA-D1E1C7FE912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505</c:v>
                </c:pt>
                <c:pt idx="5">
                  <c:v>489</c:v>
                </c:pt>
                <c:pt idx="8">
                  <c:v>501</c:v>
                </c:pt>
                <c:pt idx="11">
                  <c:v>524</c:v>
                </c:pt>
                <c:pt idx="14">
                  <c:v>523</c:v>
                </c:pt>
              </c:numCache>
            </c:numRef>
          </c:val>
          <c:extLst>
            <c:ext xmlns:c16="http://schemas.microsoft.com/office/drawing/2014/chart" uri="{C3380CC4-5D6E-409C-BE32-E72D297353CC}">
              <c16:uniqueId val="{00000000-CB2F-4194-988E-3F42728D801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CB2F-4194-988E-3F42728D801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CB2F-4194-988E-3F42728D801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79</c:v>
                </c:pt>
                <c:pt idx="3">
                  <c:v>74</c:v>
                </c:pt>
                <c:pt idx="6">
                  <c:v>46</c:v>
                </c:pt>
                <c:pt idx="9">
                  <c:v>14</c:v>
                </c:pt>
                <c:pt idx="12">
                  <c:v>194</c:v>
                </c:pt>
              </c:numCache>
            </c:numRef>
          </c:val>
          <c:extLst>
            <c:ext xmlns:c16="http://schemas.microsoft.com/office/drawing/2014/chart" uri="{C3380CC4-5D6E-409C-BE32-E72D297353CC}">
              <c16:uniqueId val="{00000003-CB2F-4194-988E-3F42728D801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336</c:v>
                </c:pt>
                <c:pt idx="3">
                  <c:v>335</c:v>
                </c:pt>
                <c:pt idx="6">
                  <c:v>355</c:v>
                </c:pt>
                <c:pt idx="9">
                  <c:v>359</c:v>
                </c:pt>
                <c:pt idx="12">
                  <c:v>176</c:v>
                </c:pt>
              </c:numCache>
            </c:numRef>
          </c:val>
          <c:extLst>
            <c:ext xmlns:c16="http://schemas.microsoft.com/office/drawing/2014/chart" uri="{C3380CC4-5D6E-409C-BE32-E72D297353CC}">
              <c16:uniqueId val="{00000004-CB2F-4194-988E-3F42728D801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B2F-4194-988E-3F42728D801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B2F-4194-988E-3F42728D801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538</c:v>
                </c:pt>
                <c:pt idx="3">
                  <c:v>561</c:v>
                </c:pt>
                <c:pt idx="6">
                  <c:v>588</c:v>
                </c:pt>
                <c:pt idx="9">
                  <c:v>600</c:v>
                </c:pt>
                <c:pt idx="12">
                  <c:v>576</c:v>
                </c:pt>
              </c:numCache>
            </c:numRef>
          </c:val>
          <c:extLst>
            <c:ext xmlns:c16="http://schemas.microsoft.com/office/drawing/2014/chart" uri="{C3380CC4-5D6E-409C-BE32-E72D297353CC}">
              <c16:uniqueId val="{00000007-CB2F-4194-988E-3F42728D801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448</c:v>
                </c:pt>
                <c:pt idx="2">
                  <c:v>#N/A</c:v>
                </c:pt>
                <c:pt idx="3">
                  <c:v>#N/A</c:v>
                </c:pt>
                <c:pt idx="4">
                  <c:v>481</c:v>
                </c:pt>
                <c:pt idx="5">
                  <c:v>#N/A</c:v>
                </c:pt>
                <c:pt idx="6">
                  <c:v>#N/A</c:v>
                </c:pt>
                <c:pt idx="7">
                  <c:v>488</c:v>
                </c:pt>
                <c:pt idx="8">
                  <c:v>#N/A</c:v>
                </c:pt>
                <c:pt idx="9">
                  <c:v>#N/A</c:v>
                </c:pt>
                <c:pt idx="10">
                  <c:v>449</c:v>
                </c:pt>
                <c:pt idx="11">
                  <c:v>#N/A</c:v>
                </c:pt>
                <c:pt idx="12">
                  <c:v>#N/A</c:v>
                </c:pt>
                <c:pt idx="13">
                  <c:v>423</c:v>
                </c:pt>
                <c:pt idx="14">
                  <c:v>#N/A</c:v>
                </c:pt>
              </c:numCache>
            </c:numRef>
          </c:val>
          <c:smooth val="0"/>
          <c:extLst>
            <c:ext xmlns:c16="http://schemas.microsoft.com/office/drawing/2014/chart" uri="{C3380CC4-5D6E-409C-BE32-E72D297353CC}">
              <c16:uniqueId val="{00000008-CB2F-4194-988E-3F42728D801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6333</c:v>
                </c:pt>
                <c:pt idx="5">
                  <c:v>6216</c:v>
                </c:pt>
                <c:pt idx="8">
                  <c:v>5791</c:v>
                </c:pt>
                <c:pt idx="11">
                  <c:v>5703</c:v>
                </c:pt>
                <c:pt idx="14">
                  <c:v>5560</c:v>
                </c:pt>
              </c:numCache>
            </c:numRef>
          </c:val>
          <c:extLst>
            <c:ext xmlns:c16="http://schemas.microsoft.com/office/drawing/2014/chart" uri="{C3380CC4-5D6E-409C-BE32-E72D297353CC}">
              <c16:uniqueId val="{00000000-868D-43DD-A3F8-4B63EF6D3F9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868D-43DD-A3F8-4B63EF6D3F9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2056</c:v>
                </c:pt>
                <c:pt idx="5">
                  <c:v>2238</c:v>
                </c:pt>
                <c:pt idx="8">
                  <c:v>2518</c:v>
                </c:pt>
                <c:pt idx="11">
                  <c:v>2779</c:v>
                </c:pt>
                <c:pt idx="14">
                  <c:v>2831</c:v>
                </c:pt>
              </c:numCache>
            </c:numRef>
          </c:val>
          <c:extLst>
            <c:ext xmlns:c16="http://schemas.microsoft.com/office/drawing/2014/chart" uri="{C3380CC4-5D6E-409C-BE32-E72D297353CC}">
              <c16:uniqueId val="{00000002-868D-43DD-A3F8-4B63EF6D3F9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68D-43DD-A3F8-4B63EF6D3F9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68D-43DD-A3F8-4B63EF6D3F9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68D-43DD-A3F8-4B63EF6D3F9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856</c:v>
                </c:pt>
                <c:pt idx="3">
                  <c:v>818</c:v>
                </c:pt>
                <c:pt idx="6">
                  <c:v>855</c:v>
                </c:pt>
                <c:pt idx="9">
                  <c:v>864</c:v>
                </c:pt>
                <c:pt idx="12">
                  <c:v>849</c:v>
                </c:pt>
              </c:numCache>
            </c:numRef>
          </c:val>
          <c:extLst>
            <c:ext xmlns:c16="http://schemas.microsoft.com/office/drawing/2014/chart" uri="{C3380CC4-5D6E-409C-BE32-E72D297353CC}">
              <c16:uniqueId val="{00000006-868D-43DD-A3F8-4B63EF6D3F9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131</c:v>
                </c:pt>
                <c:pt idx="3">
                  <c:v>59</c:v>
                </c:pt>
                <c:pt idx="6">
                  <c:v>14</c:v>
                </c:pt>
                <c:pt idx="9">
                  <c:v>0</c:v>
                </c:pt>
                <c:pt idx="12">
                  <c:v>1011</c:v>
                </c:pt>
              </c:numCache>
            </c:numRef>
          </c:val>
          <c:extLst>
            <c:ext xmlns:c16="http://schemas.microsoft.com/office/drawing/2014/chart" uri="{C3380CC4-5D6E-409C-BE32-E72D297353CC}">
              <c16:uniqueId val="{00000007-868D-43DD-A3F8-4B63EF6D3F9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4332</c:v>
                </c:pt>
                <c:pt idx="3">
                  <c:v>4112</c:v>
                </c:pt>
                <c:pt idx="6">
                  <c:v>3921</c:v>
                </c:pt>
                <c:pt idx="9">
                  <c:v>3752</c:v>
                </c:pt>
                <c:pt idx="12">
                  <c:v>2059</c:v>
                </c:pt>
              </c:numCache>
            </c:numRef>
          </c:val>
          <c:extLst>
            <c:ext xmlns:c16="http://schemas.microsoft.com/office/drawing/2014/chart" uri="{C3380CC4-5D6E-409C-BE32-E72D297353CC}">
              <c16:uniqueId val="{00000008-868D-43DD-A3F8-4B63EF6D3F9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868D-43DD-A3F8-4B63EF6D3F9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7031</c:v>
                </c:pt>
                <c:pt idx="3">
                  <c:v>6972</c:v>
                </c:pt>
                <c:pt idx="6">
                  <c:v>6953</c:v>
                </c:pt>
                <c:pt idx="9">
                  <c:v>6610</c:v>
                </c:pt>
                <c:pt idx="12">
                  <c:v>6509</c:v>
                </c:pt>
              </c:numCache>
            </c:numRef>
          </c:val>
          <c:extLst>
            <c:ext xmlns:c16="http://schemas.microsoft.com/office/drawing/2014/chart" uri="{C3380CC4-5D6E-409C-BE32-E72D297353CC}">
              <c16:uniqueId val="{0000000A-868D-43DD-A3F8-4B63EF6D3F96}"/>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3961</c:v>
                </c:pt>
                <c:pt idx="2">
                  <c:v>#N/A</c:v>
                </c:pt>
                <c:pt idx="3">
                  <c:v>#N/A</c:v>
                </c:pt>
                <c:pt idx="4">
                  <c:v>3507</c:v>
                </c:pt>
                <c:pt idx="5">
                  <c:v>#N/A</c:v>
                </c:pt>
                <c:pt idx="6">
                  <c:v>#N/A</c:v>
                </c:pt>
                <c:pt idx="7">
                  <c:v>3434</c:v>
                </c:pt>
                <c:pt idx="8">
                  <c:v>#N/A</c:v>
                </c:pt>
                <c:pt idx="9">
                  <c:v>#N/A</c:v>
                </c:pt>
                <c:pt idx="10">
                  <c:v>2743</c:v>
                </c:pt>
                <c:pt idx="11">
                  <c:v>#N/A</c:v>
                </c:pt>
                <c:pt idx="12">
                  <c:v>#N/A</c:v>
                </c:pt>
                <c:pt idx="13">
                  <c:v>2037</c:v>
                </c:pt>
                <c:pt idx="14">
                  <c:v>#N/A</c:v>
                </c:pt>
              </c:numCache>
            </c:numRef>
          </c:val>
          <c:smooth val="0"/>
          <c:extLst>
            <c:ext xmlns:c16="http://schemas.microsoft.com/office/drawing/2014/chart" uri="{C3380CC4-5D6E-409C-BE32-E72D297353CC}">
              <c16:uniqueId val="{0000000B-868D-43DD-A3F8-4B63EF6D3F96}"/>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1697</c:v>
                </c:pt>
                <c:pt idx="1">
                  <c:v>1943</c:v>
                </c:pt>
                <c:pt idx="2">
                  <c:v>1887</c:v>
                </c:pt>
              </c:numCache>
            </c:numRef>
          </c:val>
          <c:extLst>
            <c:ext xmlns:c16="http://schemas.microsoft.com/office/drawing/2014/chart" uri="{C3380CC4-5D6E-409C-BE32-E72D297353CC}">
              <c16:uniqueId val="{00000000-DC14-4F4B-AE53-448765B954F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DC14-4F4B-AE53-448765B954F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509</c:v>
                </c:pt>
                <c:pt idx="1">
                  <c:v>558</c:v>
                </c:pt>
                <c:pt idx="2">
                  <c:v>705</c:v>
                </c:pt>
              </c:numCache>
            </c:numRef>
          </c:val>
          <c:extLst>
            <c:ext xmlns:c16="http://schemas.microsoft.com/office/drawing/2014/chart" uri="{C3380CC4-5D6E-409C-BE32-E72D297353CC}">
              <c16:uniqueId val="{00000002-DC14-4F4B-AE53-448765B954F7}"/>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大阪府能勢町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公共施設の整備に係る元金償還が開始されたものの、過去に発行した地方債の償還終了による元利償還金の減が上回ったため、実質公債費比率の分子も減少した。</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大阪府能勢町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地方債の発行が抑えられ、前年度から地方債の残高が減少したことに加え、水道事業が大阪広域水道企業団に統合されたことにより、水道事業債が公営企業債等繰入見込額から皆減され（一部は組合等負担等見込額に計上）たことから、将来負担比率の分子は減少した。</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大阪府能勢町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財政調整基金は公共施設除却による臨時的経費に基金を取り崩ししたため、減となったが、その他特定目的基金においては、歌垣財産財産区解散に伴い歌垣振興基金を設置し、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百万円積立したことにより増となったため、基金全体では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公共施設再編整備事業に伴い、今後も基金充当により基金残高が減少する可能性は充分考えられる状況である。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大型投資が完了した後、基金残高を確保できるよう収支改善を図る必要がある。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能勢町職員退職手当基金・・・過年度より職員年齢構成の偏差が大きいこと及び人件費の抑制に資するため勧奨退職を実施していること等から経常経費への影響を平準化させるため設置・運用。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能勢町西能勢振興基金・・・・能勢町西能勢財産区の存した地域における住民の福祉の増進を図るための事業に要する経費に充てるため設置。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能勢町歌垣振興基金・・・・・能勢町歌垣財産区の存した地域における住民の福祉の増進を図るための事業に要する経費に充てるため設置。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能勢町地域福祉基金・・・・・地域福祉の充実を目的として設置・運用</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果実運用型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能勢町災害対策基金・・・・・大規模災害に対する避難・復旧や防災施設整備に要する経費に充当することを目的として設置・運用。</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能勢町職員退職手当基金・・・積立が取崩を上回ったことによる増。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能勢町歌垣振興基金・・・・・歌垣財産区解散に伴い新たに基金を設置したことによる増。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事業充当等により前年度から横ばいまたは減少の傾向にある基金については、積立を増やすための方策を検討しなければならない。</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公共施設除却による臨時的経費に財政調整基金を取り崩ししたため、取崩額が積立額を上回り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公共施設再編整備事業進捗に伴い、必要となる一般財源相当額を取崩す可能性がある。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事業完了後は、地方債償還が増加する見込であることから、経常経費の削減に努め、一定の基金残高を確保する。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該当無し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該当無し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大阪府能勢町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8,940
8,834
98.75
6,857,881
6,623,622
206,180
3,817,096
6,509,180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14.0
61.6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指数はここ数年、類似団体内平均値とほぼ同値の結果となっている。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直近５年の経年で比較すると、指標の悪化が続いているところであり、原因としては、少子高齢化に加え、人口減少の中でも担税力の高い人口の減少の影響が大きいことがあげられる。今後も同様の傾向が続くことが見込まれるため、企業誘致等により収入の確保に努め、指標の悪化を少しでも食い止める必要があ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72672</xdr:rowOff>
    </xdr:from>
    <xdr:to>
      <xdr:col>23</xdr:col>
      <xdr:colOff>133350</xdr:colOff>
      <xdr:row>44</xdr:row>
      <xdr:rowOff>31045</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073422"/>
          <a:ext cx="0" cy="15014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3122</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54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31045</xdr:rowOff>
    </xdr:from>
    <xdr:to>
      <xdr:col>24</xdr:col>
      <xdr:colOff>12700</xdr:colOff>
      <xdr:row>44</xdr:row>
      <xdr:rowOff>31045</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574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159049</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581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72672</xdr:rowOff>
    </xdr:from>
    <xdr:to>
      <xdr:col>24</xdr:col>
      <xdr:colOff>12700</xdr:colOff>
      <xdr:row>35</xdr:row>
      <xdr:rowOff>72672</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073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132645</xdr:rowOff>
    </xdr:from>
    <xdr:to>
      <xdr:col>23</xdr:col>
      <xdr:colOff>133350</xdr:colOff>
      <xdr:row>42</xdr:row>
      <xdr:rowOff>146050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114800" y="7333545"/>
          <a:ext cx="8382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58155</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087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41628</xdr:rowOff>
    </xdr:from>
    <xdr:to>
      <xdr:col>23</xdr:col>
      <xdr:colOff>184150</xdr:colOff>
      <xdr:row>42</xdr:row>
      <xdr:rowOff>143228</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105833</xdr:rowOff>
    </xdr:from>
    <xdr:to>
      <xdr:col>19</xdr:col>
      <xdr:colOff>133350</xdr:colOff>
      <xdr:row>42</xdr:row>
      <xdr:rowOff>132645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225800" y="7306733"/>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41628</xdr:rowOff>
    </xdr:from>
    <xdr:to>
      <xdr:col>19</xdr:col>
      <xdr:colOff>184150</xdr:colOff>
      <xdr:row>42</xdr:row>
      <xdr:rowOff>143228</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153405</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7011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92428</xdr:rowOff>
    </xdr:from>
    <xdr:to>
      <xdr:col>15</xdr:col>
      <xdr:colOff>82550</xdr:colOff>
      <xdr:row>42</xdr:row>
      <xdr:rowOff>105833</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2336800" y="7293328"/>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28222</xdr:rowOff>
    </xdr:from>
    <xdr:to>
      <xdr:col>15</xdr:col>
      <xdr:colOff>133350</xdr:colOff>
      <xdr:row>42</xdr:row>
      <xdr:rowOff>129822</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139999</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6997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65617</xdr:rowOff>
    </xdr:from>
    <xdr:to>
      <xdr:col>11</xdr:col>
      <xdr:colOff>31750</xdr:colOff>
      <xdr:row>42</xdr:row>
      <xdr:rowOff>92428</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1447800" y="7266517"/>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28222</xdr:rowOff>
    </xdr:from>
    <xdr:to>
      <xdr:col>11</xdr:col>
      <xdr:colOff>82550</xdr:colOff>
      <xdr:row>42</xdr:row>
      <xdr:rowOff>129822</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139999</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6997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159455</xdr:rowOff>
    </xdr:from>
    <xdr:to>
      <xdr:col>7</xdr:col>
      <xdr:colOff>31750</xdr:colOff>
      <xdr:row>42</xdr:row>
      <xdr:rowOff>89605</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99782</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6957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95250</xdr:rowOff>
    </xdr:from>
    <xdr:to>
      <xdr:col>23</xdr:col>
      <xdr:colOff>184150</xdr:colOff>
      <xdr:row>43</xdr:row>
      <xdr:rowOff>25400</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67327</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726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81845</xdr:rowOff>
    </xdr:from>
    <xdr:to>
      <xdr:col>19</xdr:col>
      <xdr:colOff>184150</xdr:colOff>
      <xdr:row>43</xdr:row>
      <xdr:rowOff>11995</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7282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168222</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73691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55033</xdr:rowOff>
    </xdr:from>
    <xdr:to>
      <xdr:col>15</xdr:col>
      <xdr:colOff>133350</xdr:colOff>
      <xdr:row>42</xdr:row>
      <xdr:rowOff>156633</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141410</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41628</xdr:rowOff>
    </xdr:from>
    <xdr:to>
      <xdr:col>11</xdr:col>
      <xdr:colOff>82550</xdr:colOff>
      <xdr:row>42</xdr:row>
      <xdr:rowOff>143228</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724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128005</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732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14817</xdr:rowOff>
    </xdr:from>
    <xdr:to>
      <xdr:col>7</xdr:col>
      <xdr:colOff>31750</xdr:colOff>
      <xdr:row>42</xdr:row>
      <xdr:rowOff>116417</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101194</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経常収支比率については、人件費や扶助費の増加により、</a:t>
          </a:r>
          <a:r>
            <a:rPr kumimoji="1" lang="en-US" altLang="ja-JP" sz="1300">
              <a:solidFill>
                <a:schemeClr val="tx1"/>
              </a:solidFill>
              <a:latin typeface="ＭＳ Ｐゴシック" panose="020B0600070205080204" pitchFamily="50" charset="-128"/>
              <a:ea typeface="ＭＳ Ｐゴシック" panose="020B0600070205080204" pitchFamily="50" charset="-128"/>
            </a:rPr>
            <a:t>1.6</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ポイント悪化し</a:t>
          </a:r>
          <a:r>
            <a:rPr kumimoji="1" lang="en-US" altLang="ja-JP" sz="1300">
              <a:solidFill>
                <a:schemeClr val="tx1"/>
              </a:solidFill>
              <a:latin typeface="ＭＳ Ｐゴシック" panose="020B0600070205080204" pitchFamily="50" charset="-128"/>
              <a:ea typeface="ＭＳ Ｐゴシック" panose="020B0600070205080204" pitchFamily="50" charset="-128"/>
            </a:rPr>
            <a:t>94.2</a:t>
          </a:r>
          <a:r>
            <a:rPr kumimoji="1" lang="ja-JP" altLang="en-US" sz="1300">
              <a:solidFill>
                <a:schemeClr val="tx1"/>
              </a:solidFill>
              <a:latin typeface="ＭＳ Ｐゴシック" panose="020B0600070205080204" pitchFamily="50" charset="-128"/>
              <a:ea typeface="ＭＳ Ｐゴシック" panose="020B0600070205080204" pitchFamily="50" charset="-128"/>
            </a:rPr>
            <a:t>％となった。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今後も、扶助費や公共施設再編整備事業による公債費負担の増が見込まれるが、物件費の抑制を図りつつ、新たな行政需要に対応するため既存事業の再構築に取り組むことにより、数値の改善を進めていく。</a:t>
          </a: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00000000-0008-0000-0300-00007B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165608</xdr:rowOff>
    </xdr:from>
    <xdr:to>
      <xdr:col>23</xdr:col>
      <xdr:colOff>133350</xdr:colOff>
      <xdr:row>67</xdr:row>
      <xdr:rowOff>17272</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4953000" y="10109708"/>
          <a:ext cx="0" cy="13947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160799</xdr:rowOff>
    </xdr:from>
    <xdr:ext cx="762000" cy="259045"/>
    <xdr:sp macro="" textlink="">
      <xdr:nvSpPr>
        <xdr:cNvPr id="125" name="財政構造の弾力性最小値テキスト">
          <a:extLst>
            <a:ext uri="{FF2B5EF4-FFF2-40B4-BE49-F238E27FC236}">
              <a16:creationId xmlns:a16="http://schemas.microsoft.com/office/drawing/2014/main" id="{00000000-0008-0000-0300-00007D000000}"/>
            </a:ext>
          </a:extLst>
        </xdr:cNvPr>
        <xdr:cNvSpPr txBox="1"/>
      </xdr:nvSpPr>
      <xdr:spPr>
        <a:xfrm>
          <a:off x="5041900" y="11476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17272</xdr:rowOff>
    </xdr:from>
    <xdr:to>
      <xdr:col>24</xdr:col>
      <xdr:colOff>12700</xdr:colOff>
      <xdr:row>67</xdr:row>
      <xdr:rowOff>17272</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1504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80535</xdr:rowOff>
    </xdr:from>
    <xdr:ext cx="762000" cy="259045"/>
    <xdr:sp macro="" textlink="">
      <xdr:nvSpPr>
        <xdr:cNvPr id="127" name="財政構造の弾力性最大値テキスト">
          <a:extLst>
            <a:ext uri="{FF2B5EF4-FFF2-40B4-BE49-F238E27FC236}">
              <a16:creationId xmlns:a16="http://schemas.microsoft.com/office/drawing/2014/main" id="{00000000-0008-0000-0300-00007F000000}"/>
            </a:ext>
          </a:extLst>
        </xdr:cNvPr>
        <xdr:cNvSpPr txBox="1"/>
      </xdr:nvSpPr>
      <xdr:spPr>
        <a:xfrm>
          <a:off x="5041900" y="985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165608</xdr:rowOff>
    </xdr:from>
    <xdr:to>
      <xdr:col>24</xdr:col>
      <xdr:colOff>12700</xdr:colOff>
      <xdr:row>58</xdr:row>
      <xdr:rowOff>165608</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0109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17526</xdr:rowOff>
    </xdr:from>
    <xdr:to>
      <xdr:col>23</xdr:col>
      <xdr:colOff>133350</xdr:colOff>
      <xdr:row>65</xdr:row>
      <xdr:rowOff>94742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114800" y="11161776"/>
          <a:ext cx="8382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99331</xdr:rowOff>
    </xdr:from>
    <xdr:ext cx="762000" cy="259045"/>
    <xdr:sp macro="" textlink="">
      <xdr:nvSpPr>
        <xdr:cNvPr id="130" name="財政構造の弾力性平均値テキスト">
          <a:extLst>
            <a:ext uri="{FF2B5EF4-FFF2-40B4-BE49-F238E27FC236}">
              <a16:creationId xmlns:a16="http://schemas.microsoft.com/office/drawing/2014/main" id="{00000000-0008-0000-0300-000082000000}"/>
            </a:ext>
          </a:extLst>
        </xdr:cNvPr>
        <xdr:cNvSpPr txBox="1"/>
      </xdr:nvSpPr>
      <xdr:spPr>
        <a:xfrm>
          <a:off x="5041900" y="10729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82804</xdr:rowOff>
    </xdr:from>
    <xdr:to>
      <xdr:col>23</xdr:col>
      <xdr:colOff>184150</xdr:colOff>
      <xdr:row>64</xdr:row>
      <xdr:rowOff>12954</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902200" y="108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17526</xdr:rowOff>
    </xdr:from>
    <xdr:to>
      <xdr:col>19</xdr:col>
      <xdr:colOff>133350</xdr:colOff>
      <xdr:row>65</xdr:row>
      <xdr:rowOff>123698</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3225800" y="11161776"/>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77978</xdr:rowOff>
    </xdr:from>
    <xdr:to>
      <xdr:col>19</xdr:col>
      <xdr:colOff>184150</xdr:colOff>
      <xdr:row>64</xdr:row>
      <xdr:rowOff>8128</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064000" y="1087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18305</xdr:rowOff>
    </xdr:from>
    <xdr:ext cx="7366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3733800" y="10648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3048</xdr:rowOff>
    </xdr:from>
    <xdr:to>
      <xdr:col>15</xdr:col>
      <xdr:colOff>82550</xdr:colOff>
      <xdr:row>65</xdr:row>
      <xdr:rowOff>123698</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2336800" y="11147298"/>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34544</xdr:rowOff>
    </xdr:from>
    <xdr:to>
      <xdr:col>15</xdr:col>
      <xdr:colOff>133350</xdr:colOff>
      <xdr:row>63</xdr:row>
      <xdr:rowOff>136144</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175000" y="1083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146321</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2844800" y="10604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3048</xdr:rowOff>
    </xdr:from>
    <xdr:to>
      <xdr:col>11</xdr:col>
      <xdr:colOff>31750</xdr:colOff>
      <xdr:row>66</xdr:row>
      <xdr:rowOff>53594</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1447800" y="11147298"/>
          <a:ext cx="889000" cy="221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46736</xdr:rowOff>
    </xdr:from>
    <xdr:to>
      <xdr:col>11</xdr:col>
      <xdr:colOff>82550</xdr:colOff>
      <xdr:row>62</xdr:row>
      <xdr:rowOff>148336</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2860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158513</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955800" y="10445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22352</xdr:rowOff>
    </xdr:from>
    <xdr:to>
      <xdr:col>7</xdr:col>
      <xdr:colOff>31750</xdr:colOff>
      <xdr:row>64</xdr:row>
      <xdr:rowOff>123952</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1397000" y="10995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134129</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066800" y="10764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43942</xdr:rowOff>
    </xdr:from>
    <xdr:to>
      <xdr:col>23</xdr:col>
      <xdr:colOff>184150</xdr:colOff>
      <xdr:row>65</xdr:row>
      <xdr:rowOff>145542</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902200" y="1118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16019</xdr:rowOff>
    </xdr:from>
    <xdr:ext cx="762000" cy="259045"/>
    <xdr:sp macro="" textlink="">
      <xdr:nvSpPr>
        <xdr:cNvPr id="149" name="財政構造の弾力性該当値テキスト">
          <a:extLst>
            <a:ext uri="{FF2B5EF4-FFF2-40B4-BE49-F238E27FC236}">
              <a16:creationId xmlns:a16="http://schemas.microsoft.com/office/drawing/2014/main" id="{00000000-0008-0000-0300-000095000000}"/>
            </a:ext>
          </a:extLst>
        </xdr:cNvPr>
        <xdr:cNvSpPr txBox="1"/>
      </xdr:nvSpPr>
      <xdr:spPr>
        <a:xfrm>
          <a:off x="5041900" y="11160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138176</xdr:rowOff>
    </xdr:from>
    <xdr:to>
      <xdr:col>19</xdr:col>
      <xdr:colOff>184150</xdr:colOff>
      <xdr:row>65</xdr:row>
      <xdr:rowOff>68326</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064000" y="1111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53103</xdr:rowOff>
    </xdr:from>
    <xdr:ext cx="7366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733800" y="111973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72898</xdr:rowOff>
    </xdr:from>
    <xdr:to>
      <xdr:col>15</xdr:col>
      <xdr:colOff>133350</xdr:colOff>
      <xdr:row>66</xdr:row>
      <xdr:rowOff>3048</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175000" y="11217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159275</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844800" y="1130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123698</xdr:rowOff>
    </xdr:from>
    <xdr:to>
      <xdr:col>11</xdr:col>
      <xdr:colOff>82550</xdr:colOff>
      <xdr:row>65</xdr:row>
      <xdr:rowOff>53848</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286000" y="11096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38625</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955800" y="11182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2794</xdr:rowOff>
    </xdr:from>
    <xdr:to>
      <xdr:col>7</xdr:col>
      <xdr:colOff>31750</xdr:colOff>
      <xdr:row>66</xdr:row>
      <xdr:rowOff>104394</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1397000" y="11318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89171</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066800" y="11404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[275,444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ここ数年増額傾向にあったが、公共施設除却に伴う物件費増の影響により、前年度から</a:t>
          </a:r>
          <a:r>
            <a:rPr kumimoji="1" lang="en-US" altLang="ja-JP" sz="1300">
              <a:solidFill>
                <a:schemeClr val="tx1"/>
              </a:solidFill>
              <a:latin typeface="ＭＳ Ｐゴシック" panose="020B0600070205080204" pitchFamily="50" charset="-128"/>
              <a:ea typeface="ＭＳ Ｐゴシック" panose="020B0600070205080204" pitchFamily="50" charset="-128"/>
            </a:rPr>
            <a:t>56,768</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円の大幅増となった。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次年度以降、臨時的な公共施設除却等に伴う物件費は減少する見込みであるが、経常的な物件費の抑制に努め、引き続き類似団体内平均値を下回るように努める。</a:t>
          </a: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3" name="人件費・物件費等の状況グラフ枠">
          <a:extLst>
            <a:ext uri="{FF2B5EF4-FFF2-40B4-BE49-F238E27FC236}">
              <a16:creationId xmlns:a16="http://schemas.microsoft.com/office/drawing/2014/main" id="{00000000-0008-0000-0300-0000B7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74540</xdr:rowOff>
    </xdr:from>
    <xdr:to>
      <xdr:col>23</xdr:col>
      <xdr:colOff>133350</xdr:colOff>
      <xdr:row>88</xdr:row>
      <xdr:rowOff>151885</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flipV="1">
          <a:off x="4953000" y="13961990"/>
          <a:ext cx="0" cy="12774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123962</xdr:rowOff>
    </xdr:from>
    <xdr:ext cx="762000" cy="259045"/>
    <xdr:sp macro="" textlink="">
      <xdr:nvSpPr>
        <xdr:cNvPr id="185" name="人件費・物件費等の状況最小値テキスト">
          <a:extLst>
            <a:ext uri="{FF2B5EF4-FFF2-40B4-BE49-F238E27FC236}">
              <a16:creationId xmlns:a16="http://schemas.microsoft.com/office/drawing/2014/main" id="{00000000-0008-0000-0300-0000B9000000}"/>
            </a:ext>
          </a:extLst>
        </xdr:cNvPr>
        <xdr:cNvSpPr txBox="1"/>
      </xdr:nvSpPr>
      <xdr:spPr>
        <a:xfrm>
          <a:off x="5041900" y="15211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2,814,723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151885</xdr:rowOff>
    </xdr:from>
    <xdr:to>
      <xdr:col>24</xdr:col>
      <xdr:colOff>12700</xdr:colOff>
      <xdr:row>88</xdr:row>
      <xdr:rowOff>151885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4864100" y="15239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160917</xdr:rowOff>
    </xdr:from>
    <xdr:ext cx="762000" cy="259045"/>
    <xdr:sp macro="" textlink="">
      <xdr:nvSpPr>
        <xdr:cNvPr id="187" name="人件費・物件費等の状況最大値テキスト">
          <a:extLst>
            <a:ext uri="{FF2B5EF4-FFF2-40B4-BE49-F238E27FC236}">
              <a16:creationId xmlns:a16="http://schemas.microsoft.com/office/drawing/2014/main" id="{00000000-0008-0000-0300-0000BB000000}"/>
            </a:ext>
          </a:extLst>
        </xdr:cNvPr>
        <xdr:cNvSpPr txBox="1"/>
      </xdr:nvSpPr>
      <xdr:spPr>
        <a:xfrm>
          <a:off x="5041900" y="13705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74540</xdr:rowOff>
    </xdr:from>
    <xdr:to>
      <xdr:col>24</xdr:col>
      <xdr:colOff>12700</xdr:colOff>
      <xdr:row>81</xdr:row>
      <xdr:rowOff>74540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3961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99183</xdr:rowOff>
    </xdr:from>
    <xdr:to>
      <xdr:col>23</xdr:col>
      <xdr:colOff>133350</xdr:colOff>
      <xdr:row>81</xdr:row>
      <xdr:rowOff>126580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4114800" y="13986633"/>
          <a:ext cx="838200" cy="27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111357</xdr:rowOff>
    </xdr:from>
    <xdr:ext cx="762000" cy="259045"/>
    <xdr:sp macro="" textlink="">
      <xdr:nvSpPr>
        <xdr:cNvPr id="190" name="人件費・物件費等の状況平均値テキスト">
          <a:extLst>
            <a:ext uri="{FF2B5EF4-FFF2-40B4-BE49-F238E27FC236}">
              <a16:creationId xmlns:a16="http://schemas.microsoft.com/office/drawing/2014/main" id="{00000000-0008-0000-0300-0000BE000000}"/>
            </a:ext>
          </a:extLst>
        </xdr:cNvPr>
        <xdr:cNvSpPr txBox="1"/>
      </xdr:nvSpPr>
      <xdr:spPr>
        <a:xfrm>
          <a:off x="5041900" y="139988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360,636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116894</xdr:rowOff>
    </xdr:from>
    <xdr:to>
      <xdr:col>23</xdr:col>
      <xdr:colOff>184150</xdr:colOff>
      <xdr:row>82</xdr:row>
      <xdr:rowOff>47044</xdr:rowOff>
    </xdr:to>
    <xdr:sp macro="" textlink="">
      <xdr:nvSpPr>
        <xdr:cNvPr id="191" name="フローチャート: 判断 190">
          <a:extLst>
            <a:ext uri="{FF2B5EF4-FFF2-40B4-BE49-F238E27FC236}">
              <a16:creationId xmlns:a16="http://schemas.microsoft.com/office/drawing/2014/main" id="{00000000-0008-0000-0300-0000BF000000}"/>
            </a:ext>
          </a:extLst>
        </xdr:cNvPr>
        <xdr:cNvSpPr/>
      </xdr:nvSpPr>
      <xdr:spPr>
        <a:xfrm>
          <a:off x="4902200" y="140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95569</xdr:rowOff>
    </xdr:from>
    <xdr:to>
      <xdr:col>19</xdr:col>
      <xdr:colOff>133350</xdr:colOff>
      <xdr:row>81</xdr:row>
      <xdr:rowOff>99183</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3225800" y="13983019"/>
          <a:ext cx="889000" cy="3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87945</xdr:rowOff>
    </xdr:from>
    <xdr:to>
      <xdr:col>19</xdr:col>
      <xdr:colOff>184150</xdr:colOff>
      <xdr:row>82</xdr:row>
      <xdr:rowOff>18095</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064000" y="13975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2872</xdr:rowOff>
    </xdr:from>
    <xdr:ext cx="736600" cy="259045"/>
    <xdr:sp macro="" textlink="">
      <xdr:nvSpPr>
        <xdr:cNvPr id="194" name="テキスト ボックス 193">
          <a:extLst>
            <a:ext uri="{FF2B5EF4-FFF2-40B4-BE49-F238E27FC236}">
              <a16:creationId xmlns:a16="http://schemas.microsoft.com/office/drawing/2014/main" id="{00000000-0008-0000-0300-0000C2000000}"/>
            </a:ext>
          </a:extLst>
        </xdr:cNvPr>
        <xdr:cNvSpPr txBox="1"/>
      </xdr:nvSpPr>
      <xdr:spPr>
        <a:xfrm>
          <a:off x="3733800" y="140617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91773</xdr:rowOff>
    </xdr:from>
    <xdr:to>
      <xdr:col>15</xdr:col>
      <xdr:colOff>82550</xdr:colOff>
      <xdr:row>81</xdr:row>
      <xdr:rowOff>95569</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2336800" y="13979223"/>
          <a:ext cx="889000" cy="3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83702</xdr:rowOff>
    </xdr:from>
    <xdr:to>
      <xdr:col>15</xdr:col>
      <xdr:colOff>133350</xdr:colOff>
      <xdr:row>82</xdr:row>
      <xdr:rowOff>13852</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3175000" y="13971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170079</xdr:rowOff>
    </xdr:from>
    <xdr:ext cx="762000" cy="259045"/>
    <xdr:sp macro="" textlink="">
      <xdr:nvSpPr>
        <xdr:cNvPr id="197" name="テキスト ボックス 196">
          <a:extLst>
            <a:ext uri="{FF2B5EF4-FFF2-40B4-BE49-F238E27FC236}">
              <a16:creationId xmlns:a16="http://schemas.microsoft.com/office/drawing/2014/main" id="{00000000-0008-0000-0300-0000C5000000}"/>
            </a:ext>
          </a:extLst>
        </xdr:cNvPr>
        <xdr:cNvSpPr txBox="1"/>
      </xdr:nvSpPr>
      <xdr:spPr>
        <a:xfrm>
          <a:off x="2844800" y="14057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88791</xdr:rowOff>
    </xdr:from>
    <xdr:to>
      <xdr:col>11</xdr:col>
      <xdr:colOff>31750</xdr:colOff>
      <xdr:row>81</xdr:row>
      <xdr:rowOff>91773</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1447800" y="13976241"/>
          <a:ext cx="889000" cy="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75454</xdr:rowOff>
    </xdr:from>
    <xdr:to>
      <xdr:col>11</xdr:col>
      <xdr:colOff>82550</xdr:colOff>
      <xdr:row>82</xdr:row>
      <xdr:rowOff>5604</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2286000" y="13962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161831</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1955800" y="14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70377</xdr:rowOff>
    </xdr:from>
    <xdr:to>
      <xdr:col>7</xdr:col>
      <xdr:colOff>31750</xdr:colOff>
      <xdr:row>82</xdr:row>
      <xdr:rowOff>527</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1397000" y="13957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156754</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066800" y="14044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75780</xdr:rowOff>
    </xdr:from>
    <xdr:to>
      <xdr:col>23</xdr:col>
      <xdr:colOff>184150</xdr:colOff>
      <xdr:row>82</xdr:row>
      <xdr:rowOff>5930</xdr:rowOff>
    </xdr:to>
    <xdr:sp macro="" textlink="">
      <xdr:nvSpPr>
        <xdr:cNvPr id="208" name="楕円 207">
          <a:extLst>
            <a:ext uri="{FF2B5EF4-FFF2-40B4-BE49-F238E27FC236}">
              <a16:creationId xmlns:a16="http://schemas.microsoft.com/office/drawing/2014/main" id="{00000000-0008-0000-0300-0000D0000000}"/>
            </a:ext>
          </a:extLst>
        </xdr:cNvPr>
        <xdr:cNvSpPr/>
      </xdr:nvSpPr>
      <xdr:spPr>
        <a:xfrm>
          <a:off x="4902200" y="13963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168507</xdr:rowOff>
    </xdr:from>
    <xdr:ext cx="762000" cy="259045"/>
    <xdr:sp macro="" textlink="">
      <xdr:nvSpPr>
        <xdr:cNvPr id="209" name="人件費・物件費等の状況該当値テキスト">
          <a:extLst>
            <a:ext uri="{FF2B5EF4-FFF2-40B4-BE49-F238E27FC236}">
              <a16:creationId xmlns:a16="http://schemas.microsoft.com/office/drawing/2014/main" id="{00000000-0008-0000-0300-0000D1000000}"/>
            </a:ext>
          </a:extLst>
        </xdr:cNvPr>
        <xdr:cNvSpPr txBox="1"/>
      </xdr:nvSpPr>
      <xdr:spPr>
        <a:xfrm>
          <a:off x="5041900" y="13884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275,444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48383</xdr:rowOff>
    </xdr:from>
    <xdr:to>
      <xdr:col>19</xdr:col>
      <xdr:colOff>184150</xdr:colOff>
      <xdr:row>81</xdr:row>
      <xdr:rowOff>149983</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064000" y="13935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160160</xdr:rowOff>
    </xdr:from>
    <xdr:ext cx="7366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733800" y="137047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44769</xdr:rowOff>
    </xdr:from>
    <xdr:to>
      <xdr:col>15</xdr:col>
      <xdr:colOff>133350</xdr:colOff>
      <xdr:row>81</xdr:row>
      <xdr:rowOff>146369</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3175000" y="13932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156546</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844800" y="13701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40973</xdr:rowOff>
    </xdr:from>
    <xdr:to>
      <xdr:col>11</xdr:col>
      <xdr:colOff>82550</xdr:colOff>
      <xdr:row>81</xdr:row>
      <xdr:rowOff>142573</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2286000" y="13928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152750</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955800" y="13697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37991</xdr:rowOff>
    </xdr:from>
    <xdr:to>
      <xdr:col>7</xdr:col>
      <xdr:colOff>31750</xdr:colOff>
      <xdr:row>81</xdr:row>
      <xdr:rowOff>139591</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1397000" y="13925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149768</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066800" y="136943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8" name="正方形/長方形 217">
          <a:extLst>
            <a:ext uri="{FF2B5EF4-FFF2-40B4-BE49-F238E27FC236}">
              <a16:creationId xmlns:a16="http://schemas.microsoft.com/office/drawing/2014/main" id="{00000000-0008-0000-0300-0000DA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本町では、職員の年齢構成が均整でなく、特定の年齢層に偏在している状態が続いているため、指数が大きく増減しており、今年度は</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ポイントの低下となった。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今後については、偏在する年齢層の退職時期も見据え、計画的な新規職員採用を行い、年齢構成の均整化及び数値の抑制に努める。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1" name="直線コネクタ 230">
          <a:extLst>
            <a:ext uri="{FF2B5EF4-FFF2-40B4-BE49-F238E27FC236}">
              <a16:creationId xmlns:a16="http://schemas.microsoft.com/office/drawing/2014/main" id="{00000000-0008-0000-0300-0000E7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142118</xdr:rowOff>
    </xdr:from>
    <xdr:to>
      <xdr:col>81</xdr:col>
      <xdr:colOff>44450</xdr:colOff>
      <xdr:row>89</xdr:row>
      <xdr:rowOff>150284</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858118"/>
          <a:ext cx="0" cy="15512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122361</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381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150284</xdr:rowOff>
    </xdr:from>
    <xdr:to>
      <xdr:col>81</xdr:col>
      <xdr:colOff>133350</xdr:colOff>
      <xdr:row>89</xdr:row>
      <xdr:rowOff>150284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409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57045</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601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142118</xdr:rowOff>
    </xdr:from>
    <xdr:to>
      <xdr:col>81</xdr:col>
      <xdr:colOff>133350</xdr:colOff>
      <xdr:row>80</xdr:row>
      <xdr:rowOff>142118</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8581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90109</xdr:rowOff>
    </xdr:from>
    <xdr:to>
      <xdr:col>81</xdr:col>
      <xdr:colOff>44450</xdr:colOff>
      <xdr:row>88</xdr:row>
      <xdr:rowOff>11491</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6179800" y="14834809"/>
          <a:ext cx="838200" cy="264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112382</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5141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95855</xdr:rowOff>
    </xdr:from>
    <xdr:to>
      <xdr:col>81</xdr:col>
      <xdr:colOff>95250</xdr:colOff>
      <xdr:row>86</xdr:row>
      <xdr:rowOff>26005</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22073</xdr:rowOff>
    </xdr:from>
    <xdr:to>
      <xdr:col>77</xdr:col>
      <xdr:colOff>44450</xdr:colOff>
      <xdr:row>88</xdr:row>
      <xdr:rowOff>11491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90800" y="14938223"/>
          <a:ext cx="889000" cy="160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84364</xdr:rowOff>
    </xdr:from>
    <xdr:to>
      <xdr:col>77</xdr:col>
      <xdr:colOff>95250</xdr:colOff>
      <xdr:row>86</xdr:row>
      <xdr:rowOff>14514</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24691</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426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90109</xdr:rowOff>
    </xdr:from>
    <xdr:to>
      <xdr:col>72</xdr:col>
      <xdr:colOff>203200</xdr:colOff>
      <xdr:row>87</xdr:row>
      <xdr:rowOff>22073</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4401800" y="14834809"/>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95855</xdr:rowOff>
    </xdr:from>
    <xdr:to>
      <xdr:col>73</xdr:col>
      <xdr:colOff>44450</xdr:colOff>
      <xdr:row>86</xdr:row>
      <xdr:rowOff>26005</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36182</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437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90109</xdr:rowOff>
    </xdr:from>
    <xdr:to>
      <xdr:col>68</xdr:col>
      <xdr:colOff>152400</xdr:colOff>
      <xdr:row>87</xdr:row>
      <xdr:rowOff>136979</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3512800" y="14834809"/>
          <a:ext cx="889000" cy="218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95855</xdr:rowOff>
    </xdr:from>
    <xdr:to>
      <xdr:col>68</xdr:col>
      <xdr:colOff>203200</xdr:colOff>
      <xdr:row>86</xdr:row>
      <xdr:rowOff>26005</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36182</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437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62291</xdr:rowOff>
    </xdr:from>
    <xdr:to>
      <xdr:col>64</xdr:col>
      <xdr:colOff>152400</xdr:colOff>
      <xdr:row>86</xdr:row>
      <xdr:rowOff>163891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80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2618</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575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39309</xdr:rowOff>
    </xdr:from>
    <xdr:to>
      <xdr:col>81</xdr:col>
      <xdr:colOff>95250</xdr:colOff>
      <xdr:row>86</xdr:row>
      <xdr:rowOff>140909</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78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11386</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756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132141</xdr:rowOff>
    </xdr:from>
    <xdr:to>
      <xdr:col>77</xdr:col>
      <xdr:colOff>95250</xdr:colOff>
      <xdr:row>88</xdr:row>
      <xdr:rowOff>62291</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5048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47068</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51346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142723</xdr:rowOff>
    </xdr:from>
    <xdr:to>
      <xdr:col>73</xdr:col>
      <xdr:colOff>44450</xdr:colOff>
      <xdr:row>87</xdr:row>
      <xdr:rowOff>72873</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887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57650</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973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39309</xdr:rowOff>
    </xdr:from>
    <xdr:to>
      <xdr:col>68</xdr:col>
      <xdr:colOff>203200</xdr:colOff>
      <xdr:row>86</xdr:row>
      <xdr:rowOff>140909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78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125686</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4870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86179</xdr:rowOff>
    </xdr:from>
    <xdr:to>
      <xdr:col>64</xdr:col>
      <xdr:colOff>152400</xdr:colOff>
      <xdr:row>88</xdr:row>
      <xdr:rowOff>16329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500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1106</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50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0.12</a:t>
          </a:r>
          <a:r>
            <a:rPr kumimoji="1" lang="ja-JP" altLang="en-US" sz="1300">
              <a:latin typeface="ＭＳ Ｐゴシック" panose="020B0600070205080204" pitchFamily="50" charset="-128"/>
              <a:ea typeface="ＭＳ Ｐゴシック" panose="020B0600070205080204" pitchFamily="50" charset="-128"/>
            </a:rPr>
            <a:t>人の微減となった。これまでに財政再建プログラム及び、自立経営プランに基づき職員数を削減してきたことで、類似団体内平均値を下回っている。今後も住民サービスを低下させないよう、業務改善を図りつつ、適切に定員管理に取り組んでいく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131699</xdr:rowOff>
    </xdr:from>
    <xdr:to>
      <xdr:col>81</xdr:col>
      <xdr:colOff>44450</xdr:colOff>
      <xdr:row>66</xdr:row>
      <xdr:rowOff>166201</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10247249"/>
          <a:ext cx="0" cy="12346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138278</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453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166201</xdr:rowOff>
    </xdr:from>
    <xdr:to>
      <xdr:col>81</xdr:col>
      <xdr:colOff>133350</xdr:colOff>
      <xdr:row>66</xdr:row>
      <xdr:rowOff>166201</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481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46626</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990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131699</xdr:rowOff>
    </xdr:from>
    <xdr:to>
      <xdr:col>81</xdr:col>
      <xdr:colOff>133350</xdr:colOff>
      <xdr:row>59</xdr:row>
      <xdr:rowOff>131699</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0247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102616</xdr:rowOff>
    </xdr:from>
    <xdr:to>
      <xdr:col>81</xdr:col>
      <xdr:colOff>44450</xdr:colOff>
      <xdr:row>60</xdr:row>
      <xdr:rowOff>112268</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flipV="1">
          <a:off x="16179800" y="10389616"/>
          <a:ext cx="8382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46965</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6768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74888</xdr:rowOff>
    </xdr:from>
    <xdr:to>
      <xdr:col>81</xdr:col>
      <xdr:colOff>95250</xdr:colOff>
      <xdr:row>63</xdr:row>
      <xdr:rowOff>5038</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704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39074</xdr:rowOff>
    </xdr:from>
    <xdr:to>
      <xdr:col>77</xdr:col>
      <xdr:colOff>44450</xdr:colOff>
      <xdr:row>60</xdr:row>
      <xdr:rowOff>112268</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290800" y="10326074"/>
          <a:ext cx="889000" cy="73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48344</xdr:rowOff>
    </xdr:from>
    <xdr:to>
      <xdr:col>77</xdr:col>
      <xdr:colOff>95250</xdr:colOff>
      <xdr:row>62</xdr:row>
      <xdr:rowOff>149944</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67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134721</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7646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39074</xdr:rowOff>
    </xdr:from>
    <xdr:to>
      <xdr:col>72</xdr:col>
      <xdr:colOff>203200</xdr:colOff>
      <xdr:row>60</xdr:row>
      <xdr:rowOff>47921</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4401800" y="10326074"/>
          <a:ext cx="889000" cy="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21802</xdr:rowOff>
    </xdr:from>
    <xdr:to>
      <xdr:col>73</xdr:col>
      <xdr:colOff>44450</xdr:colOff>
      <xdr:row>62</xdr:row>
      <xdr:rowOff>123402</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651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108179</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738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30226</xdr:rowOff>
    </xdr:from>
    <xdr:to>
      <xdr:col>68</xdr:col>
      <xdr:colOff>152400</xdr:colOff>
      <xdr:row>60</xdr:row>
      <xdr:rowOff>47921</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512800" y="10317226"/>
          <a:ext cx="889000" cy="17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18584</xdr:rowOff>
    </xdr:from>
    <xdr:to>
      <xdr:col>68</xdr:col>
      <xdr:colOff>203200</xdr:colOff>
      <xdr:row>62</xdr:row>
      <xdr:rowOff>120184</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648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104961</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734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14563</xdr:rowOff>
    </xdr:from>
    <xdr:to>
      <xdr:col>64</xdr:col>
      <xdr:colOff>152400</xdr:colOff>
      <xdr:row>62</xdr:row>
      <xdr:rowOff>116163</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644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100940</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730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51816</xdr:rowOff>
    </xdr:from>
    <xdr:to>
      <xdr:col>81</xdr:col>
      <xdr:colOff>95250</xdr:colOff>
      <xdr:row>60</xdr:row>
      <xdr:rowOff>153416</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338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68343</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183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61468</xdr:rowOff>
    </xdr:from>
    <xdr:to>
      <xdr:col>77</xdr:col>
      <xdr:colOff>95250</xdr:colOff>
      <xdr:row>60</xdr:row>
      <xdr:rowOff>163068</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348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1795</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01173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159724</xdr:rowOff>
    </xdr:from>
    <xdr:to>
      <xdr:col>73</xdr:col>
      <xdr:colOff>44450</xdr:colOff>
      <xdr:row>60</xdr:row>
      <xdr:rowOff>89874</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275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100051</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0044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168571</xdr:rowOff>
    </xdr:from>
    <xdr:to>
      <xdr:col>68</xdr:col>
      <xdr:colOff>203200</xdr:colOff>
      <xdr:row>60</xdr:row>
      <xdr:rowOff>98721</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284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108898</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0052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150876</xdr:rowOff>
    </xdr:from>
    <xdr:to>
      <xdr:col>64</xdr:col>
      <xdr:colOff>152400</xdr:colOff>
      <xdr:row>60</xdr:row>
      <xdr:rowOff>81026</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266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91203</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0035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公債費の減少により、前年度比較すると</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ポイント改善したものの、依然として類似団体内平均値に比べてかなり高い状況が続いている。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今後も大規模な公共投資による起債が控えていることから、引き続き地方交付税算入のある有利な起債の活用に努め実質公債費比率の抑制を図る。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0" name="公債費負担の状況グラフ枠">
          <a:extLst>
            <a:ext uri="{FF2B5EF4-FFF2-40B4-BE49-F238E27FC236}">
              <a16:creationId xmlns:a16="http://schemas.microsoft.com/office/drawing/2014/main" id="{00000000-0008-0000-0300-000072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69596</xdr:rowOff>
    </xdr:from>
    <xdr:to>
      <xdr:col>81</xdr:col>
      <xdr:colOff>44450</xdr:colOff>
      <xdr:row>45</xdr:row>
      <xdr:rowOff>109474</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flipV="1">
          <a:off x="17018000" y="6241796"/>
          <a:ext cx="0" cy="15829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81551</xdr:rowOff>
    </xdr:from>
    <xdr:ext cx="762000" cy="259045"/>
    <xdr:sp macro="" textlink="">
      <xdr:nvSpPr>
        <xdr:cNvPr id="372" name="公債費負担の状況最小値テキスト">
          <a:extLst>
            <a:ext uri="{FF2B5EF4-FFF2-40B4-BE49-F238E27FC236}">
              <a16:creationId xmlns:a16="http://schemas.microsoft.com/office/drawing/2014/main" id="{00000000-0008-0000-0300-000074010000}"/>
            </a:ext>
          </a:extLst>
        </xdr:cNvPr>
        <xdr:cNvSpPr txBox="1"/>
      </xdr:nvSpPr>
      <xdr:spPr>
        <a:xfrm>
          <a:off x="17106900" y="7796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109474</xdr:rowOff>
    </xdr:from>
    <xdr:to>
      <xdr:col>81</xdr:col>
      <xdr:colOff>133350</xdr:colOff>
      <xdr:row>45</xdr:row>
      <xdr:rowOff>109474</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7824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155973</xdr:rowOff>
    </xdr:from>
    <xdr:ext cx="762000" cy="259045"/>
    <xdr:sp macro="" textlink="">
      <xdr:nvSpPr>
        <xdr:cNvPr id="374" name="公債費負担の状況最大値テキスト">
          <a:extLst>
            <a:ext uri="{FF2B5EF4-FFF2-40B4-BE49-F238E27FC236}">
              <a16:creationId xmlns:a16="http://schemas.microsoft.com/office/drawing/2014/main" id="{00000000-0008-0000-0300-000076010000}"/>
            </a:ext>
          </a:extLst>
        </xdr:cNvPr>
        <xdr:cNvSpPr txBox="1"/>
      </xdr:nvSpPr>
      <xdr:spPr>
        <a:xfrm>
          <a:off x="17106900" y="5985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69596</xdr:rowOff>
    </xdr:from>
    <xdr:to>
      <xdr:col>81</xdr:col>
      <xdr:colOff>133350</xdr:colOff>
      <xdr:row>36</xdr:row>
      <xdr:rowOff>69596</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6241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44</xdr:row>
      <xdr:rowOff>68580</xdr:rowOff>
    </xdr:from>
    <xdr:to>
      <xdr:col>81</xdr:col>
      <xdr:colOff>44450</xdr:colOff>
      <xdr:row>44</xdr:row>
      <xdr:rowOff>136144</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6179800" y="7612380"/>
          <a:ext cx="8382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169943</xdr:rowOff>
    </xdr:from>
    <xdr:ext cx="762000" cy="259045"/>
    <xdr:sp macro="" textlink="">
      <xdr:nvSpPr>
        <xdr:cNvPr id="377" name="公債費負担の状況平均値テキスト">
          <a:extLst>
            <a:ext uri="{FF2B5EF4-FFF2-40B4-BE49-F238E27FC236}">
              <a16:creationId xmlns:a16="http://schemas.microsoft.com/office/drawing/2014/main" id="{00000000-0008-0000-0300-000079010000}"/>
            </a:ext>
          </a:extLst>
        </xdr:cNvPr>
        <xdr:cNvSpPr txBox="1"/>
      </xdr:nvSpPr>
      <xdr:spPr>
        <a:xfrm>
          <a:off x="17106900" y="6856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153416</xdr:rowOff>
    </xdr:from>
    <xdr:to>
      <xdr:col>81</xdr:col>
      <xdr:colOff>95250</xdr:colOff>
      <xdr:row>41</xdr:row>
      <xdr:rowOff>83566</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967200" y="701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44</xdr:row>
      <xdr:rowOff>136144</xdr:rowOff>
    </xdr:from>
    <xdr:to>
      <xdr:col>77</xdr:col>
      <xdr:colOff>44450</xdr:colOff>
      <xdr:row>45</xdr:row>
      <xdr:rowOff>3302</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5290800" y="7679944"/>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143764</xdr:rowOff>
    </xdr:from>
    <xdr:to>
      <xdr:col>77</xdr:col>
      <xdr:colOff>95250</xdr:colOff>
      <xdr:row>41</xdr:row>
      <xdr:rowOff>73914</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129000" y="7001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84091</xdr:rowOff>
    </xdr:from>
    <xdr:ext cx="736600" cy="259045"/>
    <xdr:sp macro="" textlink="">
      <xdr:nvSpPr>
        <xdr:cNvPr id="381" name="テキスト ボックス 380">
          <a:extLst>
            <a:ext uri="{FF2B5EF4-FFF2-40B4-BE49-F238E27FC236}">
              <a16:creationId xmlns:a16="http://schemas.microsoft.com/office/drawing/2014/main" id="{00000000-0008-0000-0300-00007D010000}"/>
            </a:ext>
          </a:extLst>
        </xdr:cNvPr>
        <xdr:cNvSpPr txBox="1"/>
      </xdr:nvSpPr>
      <xdr:spPr>
        <a:xfrm>
          <a:off x="15798800" y="67706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45</xdr:row>
      <xdr:rowOff>3302</xdr:rowOff>
    </xdr:from>
    <xdr:to>
      <xdr:col>72</xdr:col>
      <xdr:colOff>203200</xdr:colOff>
      <xdr:row>45</xdr:row>
      <xdr:rowOff>3302</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4401800" y="77185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134112</xdr:rowOff>
    </xdr:from>
    <xdr:to>
      <xdr:col>73</xdr:col>
      <xdr:colOff>44450</xdr:colOff>
      <xdr:row>41</xdr:row>
      <xdr:rowOff>64262</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52400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74439</xdr:rowOff>
    </xdr:from>
    <xdr:ext cx="7620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4909800" y="6760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45</xdr:row>
      <xdr:rowOff>3302</xdr:rowOff>
    </xdr:from>
    <xdr:to>
      <xdr:col>68</xdr:col>
      <xdr:colOff>152400</xdr:colOff>
      <xdr:row>45</xdr:row>
      <xdr:rowOff>22606</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3512800" y="7718552"/>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153416</xdr:rowOff>
    </xdr:from>
    <xdr:to>
      <xdr:col>68</xdr:col>
      <xdr:colOff>203200</xdr:colOff>
      <xdr:row>41</xdr:row>
      <xdr:rowOff>83566</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4351000" y="701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93743</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020800" y="6780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30226</xdr:rowOff>
    </xdr:from>
    <xdr:to>
      <xdr:col>64</xdr:col>
      <xdr:colOff>152400</xdr:colOff>
      <xdr:row>41</xdr:row>
      <xdr:rowOff>131826</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34620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142003</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3131800" y="682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44</xdr:row>
      <xdr:rowOff>17780</xdr:rowOff>
    </xdr:from>
    <xdr:to>
      <xdr:col>81</xdr:col>
      <xdr:colOff>95250</xdr:colOff>
      <xdr:row>44</xdr:row>
      <xdr:rowOff>119380</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967200" y="756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43</xdr:row>
      <xdr:rowOff>161307</xdr:rowOff>
    </xdr:from>
    <xdr:ext cx="762000" cy="259045"/>
    <xdr:sp macro="" textlink="">
      <xdr:nvSpPr>
        <xdr:cNvPr id="396" name="公債費負担の状況該当値テキスト">
          <a:extLst>
            <a:ext uri="{FF2B5EF4-FFF2-40B4-BE49-F238E27FC236}">
              <a16:creationId xmlns:a16="http://schemas.microsoft.com/office/drawing/2014/main" id="{00000000-0008-0000-0300-00008C010000}"/>
            </a:ext>
          </a:extLst>
        </xdr:cNvPr>
        <xdr:cNvSpPr txBox="1"/>
      </xdr:nvSpPr>
      <xdr:spPr>
        <a:xfrm>
          <a:off x="17106900" y="7533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44</xdr:row>
      <xdr:rowOff>85344</xdr:rowOff>
    </xdr:from>
    <xdr:to>
      <xdr:col>77</xdr:col>
      <xdr:colOff>95250</xdr:colOff>
      <xdr:row>45</xdr:row>
      <xdr:rowOff>15494</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129000" y="7629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45</xdr:row>
      <xdr:rowOff>271</xdr:rowOff>
    </xdr:from>
    <xdr:ext cx="7366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798800" y="77155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44</xdr:row>
      <xdr:rowOff>123952</xdr:rowOff>
    </xdr:from>
    <xdr:to>
      <xdr:col>73</xdr:col>
      <xdr:colOff>44450</xdr:colOff>
      <xdr:row>45</xdr:row>
      <xdr:rowOff>54102</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5240000" y="7667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45</xdr:row>
      <xdr:rowOff>38879</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909800" y="7754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44</xdr:row>
      <xdr:rowOff>123952</xdr:rowOff>
    </xdr:from>
    <xdr:to>
      <xdr:col>68</xdr:col>
      <xdr:colOff>203200</xdr:colOff>
      <xdr:row>45</xdr:row>
      <xdr:rowOff>54102</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4351000" y="7667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45</xdr:row>
      <xdr:rowOff>38879</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020800" y="7754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44</xdr:row>
      <xdr:rowOff>143256</xdr:rowOff>
    </xdr:from>
    <xdr:to>
      <xdr:col>64</xdr:col>
      <xdr:colOff>152400</xdr:colOff>
      <xdr:row>45</xdr:row>
      <xdr:rowOff>73406</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3462000" y="7687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45</xdr:row>
      <xdr:rowOff>58183</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131800" y="7773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5" name="正方形/長方形 404">
          <a:extLst>
            <a:ext uri="{FF2B5EF4-FFF2-40B4-BE49-F238E27FC236}">
              <a16:creationId xmlns:a16="http://schemas.microsoft.com/office/drawing/2014/main" id="{00000000-0008-0000-0300-000095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将来負担比率については、地方債残高の減少等により、前年度に比して</a:t>
          </a:r>
          <a:r>
            <a:rPr kumimoji="1" lang="en-US" altLang="ja-JP" sz="1300">
              <a:latin typeface="ＭＳ Ｐゴシック" panose="020B0600070205080204" pitchFamily="50" charset="-128"/>
              <a:ea typeface="ＭＳ Ｐゴシック" panose="020B0600070205080204" pitchFamily="50" charset="-128"/>
            </a:rPr>
            <a:t>22.6</a:t>
          </a:r>
          <a:r>
            <a:rPr kumimoji="1" lang="ja-JP" altLang="en-US" sz="1300">
              <a:latin typeface="ＭＳ Ｐゴシック" panose="020B0600070205080204" pitchFamily="50" charset="-128"/>
              <a:ea typeface="ＭＳ Ｐゴシック" panose="020B0600070205080204" pitchFamily="50" charset="-128"/>
            </a:rPr>
            <a:t>ポイント改善する結果となった。</a:t>
          </a:r>
        </a:p>
        <a:p>
          <a:r>
            <a:rPr kumimoji="1" lang="ja-JP" altLang="en-US" sz="1300">
              <a:latin typeface="ＭＳ Ｐゴシック" panose="020B0600070205080204" pitchFamily="50" charset="-128"/>
              <a:ea typeface="ＭＳ Ｐゴシック" panose="020B0600070205080204" pitchFamily="50" charset="-128"/>
            </a:rPr>
            <a:t>　今後も公共施設再編整備事業の完了までは、地方債の発行が見込まれるため、数値が悪化する可能性が十分に考えられる。将来負担の悪化を少しでも抑制できるよう、事業費並びに地方債発行の抑制に努めるとともに、発行する場合においても地方交付税算入のある有利な地方債の活用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4" name="将来負担の状況グラフ枠">
          <a:extLst>
            <a:ext uri="{FF2B5EF4-FFF2-40B4-BE49-F238E27FC236}">
              <a16:creationId xmlns:a16="http://schemas.microsoft.com/office/drawing/2014/main" id="{00000000-0008-0000-0300-0000B2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19</xdr:row>
      <xdr:rowOff>15119</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flipV="1">
          <a:off x="17018000" y="2313214"/>
          <a:ext cx="0" cy="95945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158646</xdr:rowOff>
    </xdr:from>
    <xdr:ext cx="762000" cy="259045"/>
    <xdr:sp macro="" textlink="">
      <xdr:nvSpPr>
        <xdr:cNvPr id="436" name="将来負担の状況最小値テキスト">
          <a:extLst>
            <a:ext uri="{FF2B5EF4-FFF2-40B4-BE49-F238E27FC236}">
              <a16:creationId xmlns:a16="http://schemas.microsoft.com/office/drawing/2014/main" id="{00000000-0008-0000-0300-0000B4010000}"/>
            </a:ext>
          </a:extLst>
        </xdr:cNvPr>
        <xdr:cNvSpPr txBox="1"/>
      </xdr:nvSpPr>
      <xdr:spPr>
        <a:xfrm>
          <a:off x="17106900" y="3244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19</xdr:row>
      <xdr:rowOff>15119</xdr:rowOff>
    </xdr:from>
    <xdr:to>
      <xdr:col>81</xdr:col>
      <xdr:colOff>133350</xdr:colOff>
      <xdr:row>19</xdr:row>
      <xdr:rowOff>15119</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32726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38" name="将来負担の状況最大値テキスト">
          <a:extLst>
            <a:ext uri="{FF2B5EF4-FFF2-40B4-BE49-F238E27FC236}">
              <a16:creationId xmlns:a16="http://schemas.microsoft.com/office/drawing/2014/main" id="{00000000-0008-0000-0300-0000B6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17</xdr:row>
      <xdr:rowOff>106378</xdr:rowOff>
    </xdr:from>
    <xdr:to>
      <xdr:col>81</xdr:col>
      <xdr:colOff>44450</xdr:colOff>
      <xdr:row>19</xdr:row>
      <xdr:rowOff>23163</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6179800" y="3021028"/>
          <a:ext cx="838200" cy="259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41" name="将来負担の状況平均値テキスト">
          <a:extLst>
            <a:ext uri="{FF2B5EF4-FFF2-40B4-BE49-F238E27FC236}">
              <a16:creationId xmlns:a16="http://schemas.microsoft.com/office/drawing/2014/main" id="{00000000-0008-0000-0300-0000B9010000}"/>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19</xdr:row>
      <xdr:rowOff>23163</xdr:rowOff>
    </xdr:from>
    <xdr:to>
      <xdr:col>77</xdr:col>
      <xdr:colOff>44450</xdr:colOff>
      <xdr:row>20</xdr:row>
      <xdr:rowOff>138974</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flipV="1">
          <a:off x="15290800" y="3280713"/>
          <a:ext cx="889000" cy="287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20</xdr:row>
      <xdr:rowOff>125186</xdr:rowOff>
    </xdr:from>
    <xdr:to>
      <xdr:col>72</xdr:col>
      <xdr:colOff>203200</xdr:colOff>
      <xdr:row>20</xdr:row>
      <xdr:rowOff>138974</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4401800" y="3554186"/>
          <a:ext cx="889000" cy="13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20</xdr:row>
      <xdr:rowOff>125186</xdr:rowOff>
    </xdr:from>
    <xdr:to>
      <xdr:col>68</xdr:col>
      <xdr:colOff>152400</xdr:colOff>
      <xdr:row>22</xdr:row>
      <xdr:rowOff>58057</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3512800" y="3554186"/>
          <a:ext cx="889000" cy="275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33564</xdr:rowOff>
    </xdr:from>
    <xdr:to>
      <xdr:col>68</xdr:col>
      <xdr:colOff>203200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72632</xdr:rowOff>
    </xdr:from>
    <xdr:to>
      <xdr:col>64</xdr:col>
      <xdr:colOff>152400</xdr:colOff>
      <xdr:row>14</xdr:row>
      <xdr:rowOff>2782</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3462000" y="2301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12959</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131800" y="2070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55578</xdr:rowOff>
    </xdr:from>
    <xdr:to>
      <xdr:col>81</xdr:col>
      <xdr:colOff>95250</xdr:colOff>
      <xdr:row>17</xdr:row>
      <xdr:rowOff>157178</xdr:rowOff>
    </xdr:to>
    <xdr:sp macro="" textlink="">
      <xdr:nvSpPr>
        <xdr:cNvPr id="459" name="楕円 458">
          <a:extLst>
            <a:ext uri="{FF2B5EF4-FFF2-40B4-BE49-F238E27FC236}">
              <a16:creationId xmlns:a16="http://schemas.microsoft.com/office/drawing/2014/main" id="{00000000-0008-0000-0300-0000CB010000}"/>
            </a:ext>
          </a:extLst>
        </xdr:cNvPr>
        <xdr:cNvSpPr/>
      </xdr:nvSpPr>
      <xdr:spPr>
        <a:xfrm>
          <a:off x="16967200" y="2970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17</xdr:row>
      <xdr:rowOff>27655</xdr:rowOff>
    </xdr:from>
    <xdr:ext cx="762000" cy="259045"/>
    <xdr:sp macro="" textlink="">
      <xdr:nvSpPr>
        <xdr:cNvPr id="460" name="将来負担の状況該当値テキスト">
          <a:extLst>
            <a:ext uri="{FF2B5EF4-FFF2-40B4-BE49-F238E27FC236}">
              <a16:creationId xmlns:a16="http://schemas.microsoft.com/office/drawing/2014/main" id="{00000000-0008-0000-0300-0000CC010000}"/>
            </a:ext>
          </a:extLst>
        </xdr:cNvPr>
        <xdr:cNvSpPr txBox="1"/>
      </xdr:nvSpPr>
      <xdr:spPr>
        <a:xfrm>
          <a:off x="17106900" y="2942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18</xdr:row>
      <xdr:rowOff>143812</xdr:rowOff>
    </xdr:from>
    <xdr:to>
      <xdr:col>77</xdr:col>
      <xdr:colOff>95250</xdr:colOff>
      <xdr:row>19</xdr:row>
      <xdr:rowOff>73962</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6129000" y="322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19</xdr:row>
      <xdr:rowOff>58740</xdr:rowOff>
    </xdr:from>
    <xdr:ext cx="7366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798800" y="33162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20</xdr:row>
      <xdr:rowOff>88174</xdr:rowOff>
    </xdr:from>
    <xdr:to>
      <xdr:col>73</xdr:col>
      <xdr:colOff>44450</xdr:colOff>
      <xdr:row>21</xdr:row>
      <xdr:rowOff>18324</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5240000" y="3517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21</xdr:row>
      <xdr:rowOff>3101</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909800" y="3603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20</xdr:row>
      <xdr:rowOff>74386</xdr:rowOff>
    </xdr:from>
    <xdr:to>
      <xdr:col>68</xdr:col>
      <xdr:colOff>203200</xdr:colOff>
      <xdr:row>21</xdr:row>
      <xdr:rowOff>4536</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4351000" y="350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20</xdr:row>
      <xdr:rowOff>160763</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020800" y="3589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22</xdr:row>
      <xdr:rowOff>7257</xdr:rowOff>
    </xdr:from>
    <xdr:to>
      <xdr:col>64</xdr:col>
      <xdr:colOff>152400</xdr:colOff>
      <xdr:row>22</xdr:row>
      <xdr:rowOff>108857</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3462000" y="377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22</xdr:row>
      <xdr:rowOff>93634</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3131800" y="386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大阪府能勢町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8,940
8,834
98.75
6,857,881
6,623,622
206,180
3,817,096
6,509,180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14.0
61.6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会計年度任用職員への勤勉手当支給開始により、前年度と比較して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1.1</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ポイント増加となった。次年度以降も給与改定による人件費増が見込まれるため、事務効率や住民サービスの維持・向上を踏まえつつ、定員適正化を進めていく必要がある。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24130</xdr:rowOff>
    </xdr:from>
    <xdr:to>
      <xdr:col>24</xdr:col>
      <xdr:colOff>25400</xdr:colOff>
      <xdr:row>40</xdr:row>
      <xdr:rowOff>154432</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24880"/>
          <a:ext cx="0" cy="987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126509</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154432</xdr:rowOff>
    </xdr:from>
    <xdr:to>
      <xdr:col>24</xdr:col>
      <xdr:colOff>114300</xdr:colOff>
      <xdr:row>40</xdr:row>
      <xdr:rowOff>154432</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110507</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68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24130</xdr:rowOff>
    </xdr:from>
    <xdr:to>
      <xdr:col>24</xdr:col>
      <xdr:colOff>114300</xdr:colOff>
      <xdr:row>35</xdr:row>
      <xdr:rowOff>24130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24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131572</xdr:rowOff>
    </xdr:from>
    <xdr:to>
      <xdr:col>24</xdr:col>
      <xdr:colOff>25400</xdr:colOff>
      <xdr:row>37</xdr:row>
      <xdr:rowOff>10414</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303772"/>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18559</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362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46482</xdr:rowOff>
    </xdr:from>
    <xdr:to>
      <xdr:col>24</xdr:col>
      <xdr:colOff>76200</xdr:colOff>
      <xdr:row>37</xdr:row>
      <xdr:rowOff>148082</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90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131572</xdr:rowOff>
    </xdr:from>
    <xdr:to>
      <xdr:col>19</xdr:col>
      <xdr:colOff>187325</xdr:colOff>
      <xdr:row>36</xdr:row>
      <xdr:rowOff>140716</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30377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5334</xdr:rowOff>
    </xdr:from>
    <xdr:to>
      <xdr:col>20</xdr:col>
      <xdr:colOff>38100</xdr:colOff>
      <xdr:row>37</xdr:row>
      <xdr:rowOff>106934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91711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4353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140716</xdr:rowOff>
    </xdr:from>
    <xdr:to>
      <xdr:col>15</xdr:col>
      <xdr:colOff>98425</xdr:colOff>
      <xdr:row>37</xdr:row>
      <xdr:rowOff>14986</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31291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5334</xdr:rowOff>
    </xdr:from>
    <xdr:to>
      <xdr:col>15</xdr:col>
      <xdr:colOff>149225</xdr:colOff>
      <xdr:row>37</xdr:row>
      <xdr:rowOff>106934</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91711</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435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149860</xdr:rowOff>
    </xdr:from>
    <xdr:to>
      <xdr:col>11</xdr:col>
      <xdr:colOff>9525</xdr:colOff>
      <xdr:row>37</xdr:row>
      <xdr:rowOff>14986</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32206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163068</xdr:rowOff>
    </xdr:from>
    <xdr:to>
      <xdr:col>11</xdr:col>
      <xdr:colOff>60325</xdr:colOff>
      <xdr:row>37</xdr:row>
      <xdr:rowOff>93218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77995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101346</xdr:rowOff>
    </xdr:from>
    <xdr:to>
      <xdr:col>6</xdr:col>
      <xdr:colOff>171450</xdr:colOff>
      <xdr:row>38</xdr:row>
      <xdr:rowOff>31496</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444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16273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531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131064</xdr:rowOff>
    </xdr:from>
    <xdr:to>
      <xdr:col>24</xdr:col>
      <xdr:colOff>76200</xdr:colOff>
      <xdr:row>37</xdr:row>
      <xdr:rowOff>61214</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147591</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148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80772</xdr:rowOff>
    </xdr:from>
    <xdr:to>
      <xdr:col>20</xdr:col>
      <xdr:colOff>38100</xdr:colOff>
      <xdr:row>37</xdr:row>
      <xdr:rowOff>10922</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25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21099</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021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89916</xdr:rowOff>
    </xdr:from>
    <xdr:to>
      <xdr:col>15</xdr:col>
      <xdr:colOff>149225</xdr:colOff>
      <xdr:row>37</xdr:row>
      <xdr:rowOff>20066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26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30243</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135636</xdr:rowOff>
    </xdr:from>
    <xdr:to>
      <xdr:col>11</xdr:col>
      <xdr:colOff>60325</xdr:colOff>
      <xdr:row>37</xdr:row>
      <xdr:rowOff>65786</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307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75963</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99060</xdr:rowOff>
    </xdr:from>
    <xdr:to>
      <xdr:col>6</xdr:col>
      <xdr:colOff>171450</xdr:colOff>
      <xdr:row>37</xdr:row>
      <xdr:rowOff>29210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39387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類似団体内平均値と比較し、数値が上回る状況が続いている。要因としては、業務の民間委託化や保有する施設数が多いことによる維持管理経費が他団体より多いことが挙げられる。</a:t>
          </a:r>
        </a:p>
        <a:p>
          <a:r>
            <a:rPr kumimoji="1" lang="ja-JP" altLang="en-US" sz="1300">
              <a:latin typeface="ＭＳ Ｐゴシック" panose="020B0600070205080204" pitchFamily="50" charset="-128"/>
              <a:ea typeface="ＭＳ Ｐゴシック" panose="020B0600070205080204" pitchFamily="50" charset="-128"/>
            </a:rPr>
            <a:t>　今後、公共施設総合管理計画に基づく施設の適正配置に向けた取り組みを継続し、用途廃止となった施設については適宜除却することにより維持管理費用の縮減を図る。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69850</xdr:rowOff>
    </xdr:from>
    <xdr:to>
      <xdr:col>82</xdr:col>
      <xdr:colOff>107950</xdr:colOff>
      <xdr:row>20</xdr:row>
      <xdr:rowOff>130810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470150"/>
          <a:ext cx="0" cy="1089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102887</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531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130810</xdr:rowOff>
    </xdr:from>
    <xdr:to>
      <xdr:col>82</xdr:col>
      <xdr:colOff>196850</xdr:colOff>
      <xdr:row>20</xdr:row>
      <xdr:rowOff>130810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559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156227</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213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69850</xdr:rowOff>
    </xdr:from>
    <xdr:to>
      <xdr:col>82</xdr:col>
      <xdr:colOff>196850</xdr:colOff>
      <xdr:row>14</xdr:row>
      <xdr:rowOff>69850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470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100330</xdr:rowOff>
    </xdr:from>
    <xdr:to>
      <xdr:col>82</xdr:col>
      <xdr:colOff>107950</xdr:colOff>
      <xdr:row>16</xdr:row>
      <xdr:rowOff>127000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5671800" y="284353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157497</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5577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140970</xdr:rowOff>
    </xdr:from>
    <xdr:to>
      <xdr:col>82</xdr:col>
      <xdr:colOff>158750</xdr:colOff>
      <xdr:row>16</xdr:row>
      <xdr:rowOff>71120</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71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100330</xdr:rowOff>
    </xdr:from>
    <xdr:to>
      <xdr:col>78</xdr:col>
      <xdr:colOff>69850</xdr:colOff>
      <xdr:row>16</xdr:row>
      <xdr:rowOff>130810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4782800" y="284353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133350</xdr:rowOff>
    </xdr:from>
    <xdr:to>
      <xdr:col>78</xdr:col>
      <xdr:colOff>120650</xdr:colOff>
      <xdr:row>16</xdr:row>
      <xdr:rowOff>63500</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73677</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473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73660</xdr:rowOff>
    </xdr:from>
    <xdr:to>
      <xdr:col>73</xdr:col>
      <xdr:colOff>180975</xdr:colOff>
      <xdr:row>16</xdr:row>
      <xdr:rowOff>130810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893800" y="281686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129540</xdr:rowOff>
    </xdr:from>
    <xdr:to>
      <xdr:col>74</xdr:col>
      <xdr:colOff>31750</xdr:colOff>
      <xdr:row>16</xdr:row>
      <xdr:rowOff>59690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70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69867</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470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73660</xdr:rowOff>
    </xdr:from>
    <xdr:to>
      <xdr:col>69</xdr:col>
      <xdr:colOff>92075</xdr:colOff>
      <xdr:row>16</xdr:row>
      <xdr:rowOff>77470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004800" y="281686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83820</xdr:rowOff>
    </xdr:from>
    <xdr:to>
      <xdr:col>69</xdr:col>
      <xdr:colOff>142875</xdr:colOff>
      <xdr:row>16</xdr:row>
      <xdr:rowOff>13970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655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24147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424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114300</xdr:rowOff>
    </xdr:from>
    <xdr:to>
      <xdr:col>65</xdr:col>
      <xdr:colOff>53975</xdr:colOff>
      <xdr:row>16</xdr:row>
      <xdr:rowOff>44450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686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54627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454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76200</xdr:rowOff>
    </xdr:from>
    <xdr:to>
      <xdr:col>82</xdr:col>
      <xdr:colOff>158750</xdr:colOff>
      <xdr:row>17</xdr:row>
      <xdr:rowOff>6350</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281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48277</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49530</xdr:rowOff>
    </xdr:from>
    <xdr:to>
      <xdr:col>78</xdr:col>
      <xdr:colOff>120650</xdr:colOff>
      <xdr:row>16</xdr:row>
      <xdr:rowOff>151130</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2792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135907</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28791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80010</xdr:rowOff>
    </xdr:from>
    <xdr:to>
      <xdr:col>74</xdr:col>
      <xdr:colOff>31750</xdr:colOff>
      <xdr:row>17</xdr:row>
      <xdr:rowOff>10160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2823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166387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2909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22860</xdr:rowOff>
    </xdr:from>
    <xdr:to>
      <xdr:col>69</xdr:col>
      <xdr:colOff>142875</xdr:colOff>
      <xdr:row>16</xdr:row>
      <xdr:rowOff>124460</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276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109237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285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26670</xdr:rowOff>
    </xdr:from>
    <xdr:to>
      <xdr:col>65</xdr:col>
      <xdr:colOff>53975</xdr:colOff>
      <xdr:row>16</xdr:row>
      <xdr:rowOff>128270</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2769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113047</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2856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障がい者自立支援事業の扶助費が増加した影響で、本年度の数値は前年度と比較して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0.8</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ポイント増加し、類似団体内平均値を上回る数値となった。</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今後も、適切な配分を意識した扶助費の執行に努める必要がある。</a:t>
          </a: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a:extLst>
            <a:ext uri="{FF2B5EF4-FFF2-40B4-BE49-F238E27FC236}">
              <a16:creationId xmlns:a16="http://schemas.microsoft.com/office/drawing/2014/main" id="{00000000-0008-0000-0400-0000B3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88900</xdr:rowOff>
    </xdr:from>
    <xdr:to>
      <xdr:col>24</xdr:col>
      <xdr:colOff>25400</xdr:colOff>
      <xdr:row>62</xdr:row>
      <xdr:rowOff>50800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flipV="1">
          <a:off x="4826000" y="9004300"/>
          <a:ext cx="0" cy="1676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22877</xdr:rowOff>
    </xdr:from>
    <xdr:ext cx="762000" cy="259045"/>
    <xdr:sp macro="" textlink="">
      <xdr:nvSpPr>
        <xdr:cNvPr id="181" name="扶助費最小値テキスト">
          <a:extLst>
            <a:ext uri="{FF2B5EF4-FFF2-40B4-BE49-F238E27FC236}">
              <a16:creationId xmlns:a16="http://schemas.microsoft.com/office/drawing/2014/main" id="{00000000-0008-0000-0400-0000B5000000}"/>
            </a:ext>
          </a:extLst>
        </xdr:cNvPr>
        <xdr:cNvSpPr txBox="1"/>
      </xdr:nvSpPr>
      <xdr:spPr>
        <a:xfrm>
          <a:off x="4914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50800</xdr:rowOff>
    </xdr:from>
    <xdr:to>
      <xdr:col>24</xdr:col>
      <xdr:colOff>114300</xdr:colOff>
      <xdr:row>62</xdr:row>
      <xdr:rowOff>50800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4737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3827</xdr:rowOff>
    </xdr:from>
    <xdr:ext cx="762000" cy="259045"/>
    <xdr:sp macro="" textlink="">
      <xdr:nvSpPr>
        <xdr:cNvPr id="183" name="扶助費最大値テキスト">
          <a:extLst>
            <a:ext uri="{FF2B5EF4-FFF2-40B4-BE49-F238E27FC236}">
              <a16:creationId xmlns:a16="http://schemas.microsoft.com/office/drawing/2014/main" id="{00000000-0008-0000-0400-0000B7000000}"/>
            </a:ext>
          </a:extLst>
        </xdr:cNvPr>
        <xdr:cNvSpPr txBox="1"/>
      </xdr:nvSpPr>
      <xdr:spPr>
        <a:xfrm>
          <a:off x="4914900" y="874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88900</xdr:rowOff>
    </xdr:from>
    <xdr:to>
      <xdr:col>24</xdr:col>
      <xdr:colOff>114300</xdr:colOff>
      <xdr:row>52</xdr:row>
      <xdr:rowOff>88900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4737100" y="900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31750</xdr:rowOff>
    </xdr:from>
    <xdr:to>
      <xdr:col>24</xdr:col>
      <xdr:colOff>25400</xdr:colOff>
      <xdr:row>56</xdr:row>
      <xdr:rowOff>12700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3987800" y="946150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111777</xdr:rowOff>
    </xdr:from>
    <xdr:ext cx="762000" cy="259045"/>
    <xdr:sp macro="" textlink="">
      <xdr:nvSpPr>
        <xdr:cNvPr id="186" name="扶助費平均値テキスト">
          <a:extLst>
            <a:ext uri="{FF2B5EF4-FFF2-40B4-BE49-F238E27FC236}">
              <a16:creationId xmlns:a16="http://schemas.microsoft.com/office/drawing/2014/main" id="{00000000-0008-0000-0400-0000BA000000}"/>
            </a:ext>
          </a:extLst>
        </xdr:cNvPr>
        <xdr:cNvSpPr txBox="1"/>
      </xdr:nvSpPr>
      <xdr:spPr>
        <a:xfrm>
          <a:off x="4914900" y="9370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88900</xdr:rowOff>
    </xdr:from>
    <xdr:to>
      <xdr:col>19</xdr:col>
      <xdr:colOff>187325</xdr:colOff>
      <xdr:row>55</xdr:row>
      <xdr:rowOff>31750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098800" y="93472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57150</xdr:rowOff>
    </xdr:from>
    <xdr:to>
      <xdr:col>20</xdr:col>
      <xdr:colOff>38100</xdr:colOff>
      <xdr:row>55</xdr:row>
      <xdr:rowOff>158750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937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143527</xdr:rowOff>
    </xdr:from>
    <xdr:ext cx="7366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3606800" y="957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88900</xdr:rowOff>
    </xdr:from>
    <xdr:to>
      <xdr:col>15</xdr:col>
      <xdr:colOff>98425</xdr:colOff>
      <xdr:row>54</xdr:row>
      <xdr:rowOff>127000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2209800" y="9347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57150</xdr:rowOff>
    </xdr:from>
    <xdr:to>
      <xdr:col>15</xdr:col>
      <xdr:colOff>149225</xdr:colOff>
      <xdr:row>55</xdr:row>
      <xdr:rowOff>158750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048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143527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2717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107950</xdr:rowOff>
    </xdr:from>
    <xdr:to>
      <xdr:col>11</xdr:col>
      <xdr:colOff>9525</xdr:colOff>
      <xdr:row>54</xdr:row>
      <xdr:rowOff>127000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1320800" y="93662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38100</xdr:rowOff>
    </xdr:from>
    <xdr:to>
      <xdr:col>11</xdr:col>
      <xdr:colOff>60325</xdr:colOff>
      <xdr:row>55</xdr:row>
      <xdr:rowOff>139700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21590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124477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1828800" y="9554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1270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48277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939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133350</xdr:rowOff>
    </xdr:from>
    <xdr:to>
      <xdr:col>24</xdr:col>
      <xdr:colOff>76200</xdr:colOff>
      <xdr:row>56</xdr:row>
      <xdr:rowOff>63500</xdr:rowOff>
    </xdr:to>
    <xdr:sp macro="" textlink="">
      <xdr:nvSpPr>
        <xdr:cNvPr id="204" name="楕円 203">
          <a:extLst>
            <a:ext uri="{FF2B5EF4-FFF2-40B4-BE49-F238E27FC236}">
              <a16:creationId xmlns:a16="http://schemas.microsoft.com/office/drawing/2014/main" id="{00000000-0008-0000-0400-0000CC000000}"/>
            </a:ext>
          </a:extLst>
        </xdr:cNvPr>
        <xdr:cNvSpPr/>
      </xdr:nvSpPr>
      <xdr:spPr>
        <a:xfrm>
          <a:off x="47752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105427</xdr:rowOff>
    </xdr:from>
    <xdr:ext cx="762000" cy="259045"/>
    <xdr:sp macro="" textlink="">
      <xdr:nvSpPr>
        <xdr:cNvPr id="205" name="扶助費該当値テキスト">
          <a:extLst>
            <a:ext uri="{FF2B5EF4-FFF2-40B4-BE49-F238E27FC236}">
              <a16:creationId xmlns:a16="http://schemas.microsoft.com/office/drawing/2014/main" id="{00000000-0008-0000-0400-0000CD000000}"/>
            </a:ext>
          </a:extLst>
        </xdr:cNvPr>
        <xdr:cNvSpPr txBox="1"/>
      </xdr:nvSpPr>
      <xdr:spPr>
        <a:xfrm>
          <a:off x="49149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152400</xdr:rowOff>
    </xdr:from>
    <xdr:to>
      <xdr:col>20</xdr:col>
      <xdr:colOff>38100</xdr:colOff>
      <xdr:row>55</xdr:row>
      <xdr:rowOff>82550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3937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92727</xdr:rowOff>
    </xdr:from>
    <xdr:ext cx="7366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606800" y="917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38100</xdr:rowOff>
    </xdr:from>
    <xdr:to>
      <xdr:col>15</xdr:col>
      <xdr:colOff>149225</xdr:colOff>
      <xdr:row>54</xdr:row>
      <xdr:rowOff>139700</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3048000" y="929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149877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2717800" y="906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76200</xdr:rowOff>
    </xdr:from>
    <xdr:to>
      <xdr:col>11</xdr:col>
      <xdr:colOff>60325</xdr:colOff>
      <xdr:row>55</xdr:row>
      <xdr:rowOff>6350</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2159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16527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828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57150</xdr:rowOff>
    </xdr:from>
    <xdr:to>
      <xdr:col>6</xdr:col>
      <xdr:colOff>171450</xdr:colOff>
      <xdr:row>54</xdr:row>
      <xdr:rowOff>158750</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1270000" y="931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168927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939800" y="908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平均値と比較し、数値が上回る状況が続いているが、その要因としては、特別会計への繰出金の負担が大きいことが挙げられる。今後も高い水準での繰出しが見込まれるため、経費の抑制に取組む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a:extLst>
            <a:ext uri="{FF2B5EF4-FFF2-40B4-BE49-F238E27FC236}">
              <a16:creationId xmlns:a16="http://schemas.microsoft.com/office/drawing/2014/main" id="{00000000-0008-0000-0400-0000E2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a:extLst>
            <a:ext uri="{FF2B5EF4-FFF2-40B4-BE49-F238E27FC236}">
              <a16:creationId xmlns:a16="http://schemas.microsoft.com/office/drawing/2014/main" id="{00000000-0008-0000-0400-0000EF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27940</xdr:rowOff>
    </xdr:from>
    <xdr:to>
      <xdr:col>82</xdr:col>
      <xdr:colOff>107950</xdr:colOff>
      <xdr:row>60</xdr:row>
      <xdr:rowOff>165100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flipV="1">
          <a:off x="16510000" y="928624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137177</xdr:rowOff>
    </xdr:from>
    <xdr:ext cx="762000" cy="259045"/>
    <xdr:sp macro="" textlink="">
      <xdr:nvSpPr>
        <xdr:cNvPr id="241" name="その他最小値テキスト">
          <a:extLst>
            <a:ext uri="{FF2B5EF4-FFF2-40B4-BE49-F238E27FC236}">
              <a16:creationId xmlns:a16="http://schemas.microsoft.com/office/drawing/2014/main" id="{00000000-0008-0000-0400-0000F1000000}"/>
            </a:ext>
          </a:extLst>
        </xdr:cNvPr>
        <xdr:cNvSpPr txBox="1"/>
      </xdr:nvSpPr>
      <xdr:spPr>
        <a:xfrm>
          <a:off x="16598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165100</xdr:rowOff>
    </xdr:from>
    <xdr:to>
      <xdr:col>82</xdr:col>
      <xdr:colOff>196850</xdr:colOff>
      <xdr:row>60</xdr:row>
      <xdr:rowOff>165100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6421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114317</xdr:rowOff>
    </xdr:from>
    <xdr:ext cx="762000" cy="259045"/>
    <xdr:sp macro="" textlink="">
      <xdr:nvSpPr>
        <xdr:cNvPr id="243" name="その他最大値テキスト">
          <a:extLst>
            <a:ext uri="{FF2B5EF4-FFF2-40B4-BE49-F238E27FC236}">
              <a16:creationId xmlns:a16="http://schemas.microsoft.com/office/drawing/2014/main" id="{00000000-0008-0000-0400-0000F3000000}"/>
            </a:ext>
          </a:extLst>
        </xdr:cNvPr>
        <xdr:cNvSpPr txBox="1"/>
      </xdr:nvSpPr>
      <xdr:spPr>
        <a:xfrm>
          <a:off x="16598900" y="902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27940</xdr:rowOff>
    </xdr:from>
    <xdr:to>
      <xdr:col>82</xdr:col>
      <xdr:colOff>196850</xdr:colOff>
      <xdr:row>54</xdr:row>
      <xdr:rowOff>27940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9286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46990</xdr:rowOff>
    </xdr:from>
    <xdr:to>
      <xdr:col>82</xdr:col>
      <xdr:colOff>107950</xdr:colOff>
      <xdr:row>60</xdr:row>
      <xdr:rowOff>58420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flipV="1">
          <a:off x="15671800" y="10162540"/>
          <a:ext cx="8382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58437</xdr:rowOff>
    </xdr:from>
    <xdr:ext cx="762000" cy="259045"/>
    <xdr:sp macro="" textlink="">
      <xdr:nvSpPr>
        <xdr:cNvPr id="246" name="その他平均値テキスト">
          <a:extLst>
            <a:ext uri="{FF2B5EF4-FFF2-40B4-BE49-F238E27FC236}">
              <a16:creationId xmlns:a16="http://schemas.microsoft.com/office/drawing/2014/main" id="{00000000-0008-0000-0400-0000F6000000}"/>
            </a:ext>
          </a:extLst>
        </xdr:cNvPr>
        <xdr:cNvSpPr txBox="1"/>
      </xdr:nvSpPr>
      <xdr:spPr>
        <a:xfrm>
          <a:off x="16598900" y="96596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41910</xdr:rowOff>
    </xdr:from>
    <xdr:to>
      <xdr:col>82</xdr:col>
      <xdr:colOff>158750</xdr:colOff>
      <xdr:row>57</xdr:row>
      <xdr:rowOff>143510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64592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58420</xdr:rowOff>
    </xdr:from>
    <xdr:to>
      <xdr:col>78</xdr:col>
      <xdr:colOff>69850</xdr:colOff>
      <xdr:row>61</xdr:row>
      <xdr:rowOff>100330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4782800" y="10345420"/>
          <a:ext cx="889000" cy="213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15240</xdr:rowOff>
    </xdr:from>
    <xdr:to>
      <xdr:col>78</xdr:col>
      <xdr:colOff>120650</xdr:colOff>
      <xdr:row>58</xdr:row>
      <xdr:rowOff>116840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5621000" y="995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127017</xdr:rowOff>
    </xdr:from>
    <xdr:ext cx="7366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5290800" y="9728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149860</xdr:rowOff>
    </xdr:from>
    <xdr:to>
      <xdr:col>73</xdr:col>
      <xdr:colOff>180975</xdr:colOff>
      <xdr:row>61</xdr:row>
      <xdr:rowOff>100330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3893800" y="1043686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45720</xdr:rowOff>
    </xdr:from>
    <xdr:to>
      <xdr:col>74</xdr:col>
      <xdr:colOff>31750</xdr:colOff>
      <xdr:row>58</xdr:row>
      <xdr:rowOff>147320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4732000" y="998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157497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4401800" y="975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149860</xdr:rowOff>
    </xdr:from>
    <xdr:to>
      <xdr:col>69</xdr:col>
      <xdr:colOff>92075</xdr:colOff>
      <xdr:row>61</xdr:row>
      <xdr:rowOff>130810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3004800" y="1043686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7620</xdr:rowOff>
    </xdr:from>
    <xdr:to>
      <xdr:col>69</xdr:col>
      <xdr:colOff>142875</xdr:colOff>
      <xdr:row>58</xdr:row>
      <xdr:rowOff>109220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3843000" y="995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119397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3512800" y="972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114300</xdr:rowOff>
    </xdr:from>
    <xdr:to>
      <xdr:col>65</xdr:col>
      <xdr:colOff>53975</xdr:colOff>
      <xdr:row>59</xdr:row>
      <xdr:rowOff>44450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29540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54627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623800" y="982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167640</xdr:rowOff>
    </xdr:from>
    <xdr:to>
      <xdr:col>82</xdr:col>
      <xdr:colOff>158750</xdr:colOff>
      <xdr:row>59</xdr:row>
      <xdr:rowOff>97790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6459200" y="1011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139717</xdr:rowOff>
    </xdr:from>
    <xdr:ext cx="762000" cy="259045"/>
    <xdr:sp macro="" textlink="">
      <xdr:nvSpPr>
        <xdr:cNvPr id="265" name="その他該当値テキスト">
          <a:extLst>
            <a:ext uri="{FF2B5EF4-FFF2-40B4-BE49-F238E27FC236}">
              <a16:creationId xmlns:a16="http://schemas.microsoft.com/office/drawing/2014/main" id="{00000000-0008-0000-0400-000009010000}"/>
            </a:ext>
          </a:extLst>
        </xdr:cNvPr>
        <xdr:cNvSpPr txBox="1"/>
      </xdr:nvSpPr>
      <xdr:spPr>
        <a:xfrm>
          <a:off x="16598900" y="1008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7620</xdr:rowOff>
    </xdr:from>
    <xdr:to>
      <xdr:col>78</xdr:col>
      <xdr:colOff>120650</xdr:colOff>
      <xdr:row>60</xdr:row>
      <xdr:rowOff>109220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5621000" y="1029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93997</xdr:rowOff>
    </xdr:from>
    <xdr:ext cx="7366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5290800" y="10380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61</xdr:row>
      <xdr:rowOff>49530</xdr:rowOff>
    </xdr:from>
    <xdr:to>
      <xdr:col>74</xdr:col>
      <xdr:colOff>31750</xdr:colOff>
      <xdr:row>61</xdr:row>
      <xdr:rowOff>151130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4732000" y="1050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61</xdr:row>
      <xdr:rowOff>135907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401800" y="1059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99060</xdr:rowOff>
    </xdr:from>
    <xdr:to>
      <xdr:col>69</xdr:col>
      <xdr:colOff>142875</xdr:colOff>
      <xdr:row>61</xdr:row>
      <xdr:rowOff>29210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3843000" y="1038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61</xdr:row>
      <xdr:rowOff>13987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3512800" y="1047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61</xdr:row>
      <xdr:rowOff>80010</xdr:rowOff>
    </xdr:from>
    <xdr:to>
      <xdr:col>65</xdr:col>
      <xdr:colOff>53975</xdr:colOff>
      <xdr:row>62</xdr:row>
      <xdr:rowOff>10160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2954000" y="1053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166387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623800" y="1062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平均値より数値が高い要因としては、広域による常備消防、ごみ処理施設組合、水道企業団への負担金が大きいことが考えられる。いずれも日常生活に直結する経費であり、協定や法律に基づく負担金のため早急な削減は困難であることから、今後、その他経費で補助費全体で抑制に取り組む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7" name="補助費等グラフ枠">
          <a:extLst>
            <a:ext uri="{FF2B5EF4-FFF2-40B4-BE49-F238E27FC236}">
              <a16:creationId xmlns:a16="http://schemas.microsoft.com/office/drawing/2014/main" id="{00000000-0008-0000-0400-000029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35</xdr:row>
      <xdr:rowOff>10414</xdr:rowOff>
    </xdr:from>
    <xdr:to>
      <xdr:col>82</xdr:col>
      <xdr:colOff>107950</xdr:colOff>
      <xdr:row>41</xdr:row>
      <xdr:rowOff>106426</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flipV="1">
          <a:off x="16510000" y="6011164"/>
          <a:ext cx="0" cy="112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78503</xdr:rowOff>
    </xdr:from>
    <xdr:ext cx="762000" cy="259045"/>
    <xdr:sp macro="" textlink="">
      <xdr:nvSpPr>
        <xdr:cNvPr id="299" name="補助費等最小値テキスト">
          <a:extLst>
            <a:ext uri="{FF2B5EF4-FFF2-40B4-BE49-F238E27FC236}">
              <a16:creationId xmlns:a16="http://schemas.microsoft.com/office/drawing/2014/main" id="{00000000-0008-0000-0400-00002B010000}"/>
            </a:ext>
          </a:extLst>
        </xdr:cNvPr>
        <xdr:cNvSpPr txBox="1"/>
      </xdr:nvSpPr>
      <xdr:spPr>
        <a:xfrm>
          <a:off x="16598900" y="7107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106426</xdr:rowOff>
    </xdr:from>
    <xdr:to>
      <xdr:col>82</xdr:col>
      <xdr:colOff>196850</xdr:colOff>
      <xdr:row>41</xdr:row>
      <xdr:rowOff>106426</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6421100" y="7135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96791</xdr:rowOff>
    </xdr:from>
    <xdr:ext cx="762000" cy="259045"/>
    <xdr:sp macro="" textlink="">
      <xdr:nvSpPr>
        <xdr:cNvPr id="301" name="補助費等最大値テキスト">
          <a:extLst>
            <a:ext uri="{FF2B5EF4-FFF2-40B4-BE49-F238E27FC236}">
              <a16:creationId xmlns:a16="http://schemas.microsoft.com/office/drawing/2014/main" id="{00000000-0008-0000-0400-00002D010000}"/>
            </a:ext>
          </a:extLst>
        </xdr:cNvPr>
        <xdr:cNvSpPr txBox="1"/>
      </xdr:nvSpPr>
      <xdr:spPr>
        <a:xfrm>
          <a:off x="16598900" y="5754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35</xdr:row>
      <xdr:rowOff>10414</xdr:rowOff>
    </xdr:from>
    <xdr:to>
      <xdr:col>82</xdr:col>
      <xdr:colOff>196850</xdr:colOff>
      <xdr:row>35</xdr:row>
      <xdr:rowOff>10414</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6011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8128</xdr:rowOff>
    </xdr:from>
    <xdr:to>
      <xdr:col>82</xdr:col>
      <xdr:colOff>107950</xdr:colOff>
      <xdr:row>38</xdr:row>
      <xdr:rowOff>108712</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5671800" y="6523228"/>
          <a:ext cx="8382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127017</xdr:rowOff>
    </xdr:from>
    <xdr:ext cx="762000" cy="259045"/>
    <xdr:sp macro="" textlink="">
      <xdr:nvSpPr>
        <xdr:cNvPr id="304" name="補助費等平均値テキスト">
          <a:extLst>
            <a:ext uri="{FF2B5EF4-FFF2-40B4-BE49-F238E27FC236}">
              <a16:creationId xmlns:a16="http://schemas.microsoft.com/office/drawing/2014/main" id="{00000000-0008-0000-0400-000030010000}"/>
            </a:ext>
          </a:extLst>
        </xdr:cNvPr>
        <xdr:cNvSpPr txBox="1"/>
      </xdr:nvSpPr>
      <xdr:spPr>
        <a:xfrm>
          <a:off x="16598900" y="62992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110490</xdr:rowOff>
    </xdr:from>
    <xdr:to>
      <xdr:col>82</xdr:col>
      <xdr:colOff>158750</xdr:colOff>
      <xdr:row>38</xdr:row>
      <xdr:rowOff>40640</xdr:rowOff>
    </xdr:to>
    <xdr:sp macro="" textlink="">
      <xdr:nvSpPr>
        <xdr:cNvPr id="305" name="フローチャート: 判断 304">
          <a:extLst>
            <a:ext uri="{FF2B5EF4-FFF2-40B4-BE49-F238E27FC236}">
              <a16:creationId xmlns:a16="http://schemas.microsoft.com/office/drawing/2014/main" id="{00000000-0008-0000-0400-000031010000}"/>
            </a:ext>
          </a:extLst>
        </xdr:cNvPr>
        <xdr:cNvSpPr/>
      </xdr:nvSpPr>
      <xdr:spPr>
        <a:xfrm>
          <a:off x="16459200" y="64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120142</xdr:rowOff>
    </xdr:from>
    <xdr:to>
      <xdr:col>78</xdr:col>
      <xdr:colOff>69850</xdr:colOff>
      <xdr:row>38</xdr:row>
      <xdr:rowOff>8128</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4782800" y="6463792"/>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60198</xdr:rowOff>
    </xdr:from>
    <xdr:to>
      <xdr:col>78</xdr:col>
      <xdr:colOff>120650</xdr:colOff>
      <xdr:row>37</xdr:row>
      <xdr:rowOff>161798</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56210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525</xdr:rowOff>
    </xdr:from>
    <xdr:ext cx="736600" cy="259045"/>
    <xdr:sp macro="" textlink="">
      <xdr:nvSpPr>
        <xdr:cNvPr id="308" name="テキスト ボックス 307">
          <a:extLst>
            <a:ext uri="{FF2B5EF4-FFF2-40B4-BE49-F238E27FC236}">
              <a16:creationId xmlns:a16="http://schemas.microsoft.com/office/drawing/2014/main" id="{00000000-0008-0000-0400-000034010000}"/>
            </a:ext>
          </a:extLst>
        </xdr:cNvPr>
        <xdr:cNvSpPr txBox="1"/>
      </xdr:nvSpPr>
      <xdr:spPr>
        <a:xfrm>
          <a:off x="15290800" y="61727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120142</xdr:rowOff>
    </xdr:from>
    <xdr:to>
      <xdr:col>73</xdr:col>
      <xdr:colOff>180975</xdr:colOff>
      <xdr:row>37</xdr:row>
      <xdr:rowOff>138430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3893800" y="646379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14478</xdr:rowOff>
    </xdr:from>
    <xdr:to>
      <xdr:col>74</xdr:col>
      <xdr:colOff>31750</xdr:colOff>
      <xdr:row>37</xdr:row>
      <xdr:rowOff>116078</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4732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126255</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4401800" y="612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138430</xdr:rowOff>
    </xdr:from>
    <xdr:to>
      <xdr:col>69</xdr:col>
      <xdr:colOff>92075</xdr:colOff>
      <xdr:row>38</xdr:row>
      <xdr:rowOff>122428</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3004800" y="6482080"/>
          <a:ext cx="889000" cy="15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153924</xdr:rowOff>
    </xdr:from>
    <xdr:to>
      <xdr:col>69</xdr:col>
      <xdr:colOff>142875</xdr:colOff>
      <xdr:row>37</xdr:row>
      <xdr:rowOff>84074</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3843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94251</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3512800" y="60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51054</xdr:rowOff>
    </xdr:from>
    <xdr:to>
      <xdr:col>65</xdr:col>
      <xdr:colOff>53975</xdr:colOff>
      <xdr:row>37</xdr:row>
      <xdr:rowOff>152654</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29540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162831</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2623800" y="6163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57912</xdr:rowOff>
    </xdr:from>
    <xdr:to>
      <xdr:col>82</xdr:col>
      <xdr:colOff>158750</xdr:colOff>
      <xdr:row>38</xdr:row>
      <xdr:rowOff>159512</xdr:rowOff>
    </xdr:to>
    <xdr:sp macro="" textlink="">
      <xdr:nvSpPr>
        <xdr:cNvPr id="322" name="楕円 321">
          <a:extLst>
            <a:ext uri="{FF2B5EF4-FFF2-40B4-BE49-F238E27FC236}">
              <a16:creationId xmlns:a16="http://schemas.microsoft.com/office/drawing/2014/main" id="{00000000-0008-0000-0400-000042010000}"/>
            </a:ext>
          </a:extLst>
        </xdr:cNvPr>
        <xdr:cNvSpPr/>
      </xdr:nvSpPr>
      <xdr:spPr>
        <a:xfrm>
          <a:off x="16459200" y="6573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29989</xdr:rowOff>
    </xdr:from>
    <xdr:ext cx="762000" cy="259045"/>
    <xdr:sp macro="" textlink="">
      <xdr:nvSpPr>
        <xdr:cNvPr id="323" name="補助費等該当値テキスト">
          <a:extLst>
            <a:ext uri="{FF2B5EF4-FFF2-40B4-BE49-F238E27FC236}">
              <a16:creationId xmlns:a16="http://schemas.microsoft.com/office/drawing/2014/main" id="{00000000-0008-0000-0400-000043010000}"/>
            </a:ext>
          </a:extLst>
        </xdr:cNvPr>
        <xdr:cNvSpPr txBox="1"/>
      </xdr:nvSpPr>
      <xdr:spPr>
        <a:xfrm>
          <a:off x="16598900" y="6545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128778</xdr:rowOff>
    </xdr:from>
    <xdr:to>
      <xdr:col>78</xdr:col>
      <xdr:colOff>120650</xdr:colOff>
      <xdr:row>38</xdr:row>
      <xdr:rowOff>58928</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5621000" y="647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43705</xdr:rowOff>
    </xdr:from>
    <xdr:ext cx="7366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290800" y="6558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69342</xdr:rowOff>
    </xdr:from>
    <xdr:to>
      <xdr:col>74</xdr:col>
      <xdr:colOff>31750</xdr:colOff>
      <xdr:row>37</xdr:row>
      <xdr:rowOff>170942</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4732000" y="641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155719</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401800" y="6499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87630</xdr:rowOff>
    </xdr:from>
    <xdr:to>
      <xdr:col>69</xdr:col>
      <xdr:colOff>142875</xdr:colOff>
      <xdr:row>38</xdr:row>
      <xdr:rowOff>17780</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3843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2557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512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71628</xdr:rowOff>
    </xdr:from>
    <xdr:to>
      <xdr:col>65</xdr:col>
      <xdr:colOff>53975</xdr:colOff>
      <xdr:row>39</xdr:row>
      <xdr:rowOff>1778</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2954000" y="6586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158005</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2623800" y="6673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前年度と比較した結果、</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ポイント改善し、引き続き類似団体内平均値を下回っている。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公共施設再編整備事業の起債により公債費の増加が見込まれることから、可能な限り地方債発行の抑制に努めるとともに、発行する場合においても地方交付税算入のある有利な起債の活用に努めていく。</a:t>
          </a:r>
        </a:p>
      </xdr:txBody>
    </xdr:sp>
    <xdr:clientData/>
  </xdr:twoCellAnchor>
  <xdr:oneCellAnchor>
    <xdr:from>
      <xdr:col>3</xdr:col>
      <xdr:colOff>123825</xdr:colOff>
      <xdr:row>69</xdr:row>
      <xdr:rowOff>107950</xdr:rowOff>
    </xdr:from>
    <xdr:ext cx="298543" cy="225703"/>
    <xdr:sp macro="" textlink="">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4" name="直線コネクタ 343">
          <a:extLst>
            <a:ext uri="{FF2B5EF4-FFF2-40B4-BE49-F238E27FC236}">
              <a16:creationId xmlns:a16="http://schemas.microsoft.com/office/drawing/2014/main" id="{00000000-0008-0000-0400-000058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a:extLst>
            <a:ext uri="{FF2B5EF4-FFF2-40B4-BE49-F238E27FC236}">
              <a16:creationId xmlns:a16="http://schemas.microsoft.com/office/drawing/2014/main" id="{00000000-0008-0000-0400-000065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8890</xdr:rowOff>
    </xdr:from>
    <xdr:to>
      <xdr:col>24</xdr:col>
      <xdr:colOff>25400</xdr:colOff>
      <xdr:row>82</xdr:row>
      <xdr:rowOff>50800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flipV="1">
          <a:off x="4826000" y="12524740"/>
          <a:ext cx="0" cy="1584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59" name="公債費最小値テキスト">
          <a:extLst>
            <a:ext uri="{FF2B5EF4-FFF2-40B4-BE49-F238E27FC236}">
              <a16:creationId xmlns:a16="http://schemas.microsoft.com/office/drawing/2014/main" id="{00000000-0008-0000-0400-000067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95267</xdr:rowOff>
    </xdr:from>
    <xdr:ext cx="762000" cy="259045"/>
    <xdr:sp macro="" textlink="">
      <xdr:nvSpPr>
        <xdr:cNvPr id="361" name="公債費最大値テキスト">
          <a:extLst>
            <a:ext uri="{FF2B5EF4-FFF2-40B4-BE49-F238E27FC236}">
              <a16:creationId xmlns:a16="http://schemas.microsoft.com/office/drawing/2014/main" id="{00000000-0008-0000-0400-000069010000}"/>
            </a:ext>
          </a:extLst>
        </xdr:cNvPr>
        <xdr:cNvSpPr txBox="1"/>
      </xdr:nvSpPr>
      <xdr:spPr>
        <a:xfrm>
          <a:off x="4914900" y="1226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8890</xdr:rowOff>
    </xdr:from>
    <xdr:to>
      <xdr:col>24</xdr:col>
      <xdr:colOff>114300</xdr:colOff>
      <xdr:row>73</xdr:row>
      <xdr:rowOff>8890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4737100" y="12524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46989</xdr:rowOff>
    </xdr:from>
    <xdr:to>
      <xdr:col>24</xdr:col>
      <xdr:colOff>25400</xdr:colOff>
      <xdr:row>76</xdr:row>
      <xdr:rowOff>77470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3987800" y="13077189"/>
          <a:ext cx="8382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17797</xdr:rowOff>
    </xdr:from>
    <xdr:ext cx="762000" cy="259045"/>
    <xdr:sp macro="" textlink="">
      <xdr:nvSpPr>
        <xdr:cNvPr id="364" name="公債費平均値テキスト">
          <a:extLst>
            <a:ext uri="{FF2B5EF4-FFF2-40B4-BE49-F238E27FC236}">
              <a16:creationId xmlns:a16="http://schemas.microsoft.com/office/drawing/2014/main" id="{00000000-0008-0000-0400-00006C010000}"/>
            </a:ext>
          </a:extLst>
        </xdr:cNvPr>
        <xdr:cNvSpPr txBox="1"/>
      </xdr:nvSpPr>
      <xdr:spPr>
        <a:xfrm>
          <a:off x="4914900" y="130479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45720</xdr:rowOff>
    </xdr:from>
    <xdr:to>
      <xdr:col>24</xdr:col>
      <xdr:colOff>76200</xdr:colOff>
      <xdr:row>76</xdr:row>
      <xdr:rowOff>147320</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47752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77470</xdr:rowOff>
    </xdr:from>
    <xdr:to>
      <xdr:col>19</xdr:col>
      <xdr:colOff>187325</xdr:colOff>
      <xdr:row>76</xdr:row>
      <xdr:rowOff>88900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3098800" y="1310767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60961</xdr:rowOff>
    </xdr:from>
    <xdr:to>
      <xdr:col>20</xdr:col>
      <xdr:colOff>38100</xdr:colOff>
      <xdr:row>76</xdr:row>
      <xdr:rowOff>162561</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3937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147338</xdr:rowOff>
    </xdr:from>
    <xdr:ext cx="7366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3606800" y="131775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50800</xdr:rowOff>
    </xdr:from>
    <xdr:to>
      <xdr:col>15</xdr:col>
      <xdr:colOff>98425</xdr:colOff>
      <xdr:row>76</xdr:row>
      <xdr:rowOff>88900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2209800" y="13081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53339</xdr:rowOff>
    </xdr:from>
    <xdr:to>
      <xdr:col>15</xdr:col>
      <xdr:colOff>149225</xdr:colOff>
      <xdr:row>76</xdr:row>
      <xdr:rowOff>154939</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048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139716</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2717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50800</xdr:rowOff>
    </xdr:from>
    <xdr:to>
      <xdr:col>11</xdr:col>
      <xdr:colOff>9525</xdr:colOff>
      <xdr:row>76</xdr:row>
      <xdr:rowOff>50800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1320800" y="1308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34289</xdr:rowOff>
    </xdr:from>
    <xdr:to>
      <xdr:col>11</xdr:col>
      <xdr:colOff>60325</xdr:colOff>
      <xdr:row>76</xdr:row>
      <xdr:rowOff>135889</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2159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120666</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1828800" y="13150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34289</xdr:rowOff>
    </xdr:from>
    <xdr:to>
      <xdr:col>6</xdr:col>
      <xdr:colOff>171450</xdr:colOff>
      <xdr:row>76</xdr:row>
      <xdr:rowOff>135889</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1270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120666</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939800" y="13150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167639</xdr:rowOff>
    </xdr:from>
    <xdr:to>
      <xdr:col>24</xdr:col>
      <xdr:colOff>76200</xdr:colOff>
      <xdr:row>76</xdr:row>
      <xdr:rowOff>97789</xdr:rowOff>
    </xdr:to>
    <xdr:sp macro="" textlink="">
      <xdr:nvSpPr>
        <xdr:cNvPr id="382" name="楕円 381">
          <a:extLst>
            <a:ext uri="{FF2B5EF4-FFF2-40B4-BE49-F238E27FC236}">
              <a16:creationId xmlns:a16="http://schemas.microsoft.com/office/drawing/2014/main" id="{00000000-0008-0000-0400-00007E010000}"/>
            </a:ext>
          </a:extLst>
        </xdr:cNvPr>
        <xdr:cNvSpPr/>
      </xdr:nvSpPr>
      <xdr:spPr>
        <a:xfrm>
          <a:off x="4775200" y="13026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12717</xdr:rowOff>
    </xdr:from>
    <xdr:ext cx="762000" cy="259045"/>
    <xdr:sp macro="" textlink="">
      <xdr:nvSpPr>
        <xdr:cNvPr id="383" name="公債費該当値テキスト">
          <a:extLst>
            <a:ext uri="{FF2B5EF4-FFF2-40B4-BE49-F238E27FC236}">
              <a16:creationId xmlns:a16="http://schemas.microsoft.com/office/drawing/2014/main" id="{00000000-0008-0000-0400-00007F010000}"/>
            </a:ext>
          </a:extLst>
        </xdr:cNvPr>
        <xdr:cNvSpPr txBox="1"/>
      </xdr:nvSpPr>
      <xdr:spPr>
        <a:xfrm>
          <a:off x="4914900" y="12871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26670</xdr:rowOff>
    </xdr:from>
    <xdr:to>
      <xdr:col>20</xdr:col>
      <xdr:colOff>38100</xdr:colOff>
      <xdr:row>76</xdr:row>
      <xdr:rowOff>128270</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3937000" y="13056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138447</xdr:rowOff>
    </xdr:from>
    <xdr:ext cx="7366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606800" y="12825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38100</xdr:rowOff>
    </xdr:from>
    <xdr:to>
      <xdr:col>15</xdr:col>
      <xdr:colOff>149225</xdr:colOff>
      <xdr:row>76</xdr:row>
      <xdr:rowOff>139700</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30480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149877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717800" y="1283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0</xdr:rowOff>
    </xdr:from>
    <xdr:to>
      <xdr:col>11</xdr:col>
      <xdr:colOff>60325</xdr:colOff>
      <xdr:row>76</xdr:row>
      <xdr:rowOff>101600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2159000" y="1303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111777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828800" y="1279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0</xdr:rowOff>
    </xdr:from>
    <xdr:to>
      <xdr:col>6</xdr:col>
      <xdr:colOff>171450</xdr:colOff>
      <xdr:row>76</xdr:row>
      <xdr:rowOff>101600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1270000" y="1303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111777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939800" y="1279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物件費や補助費の増加により、前年度から</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ポイント増加し、引き続き類似団体内平均値を上回る結果となっている。効率的な運営に取り組み経常経費の抑制に努める。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a:extLst>
            <a:ext uri="{FF2B5EF4-FFF2-40B4-BE49-F238E27FC236}">
              <a16:creationId xmlns:a16="http://schemas.microsoft.com/office/drawing/2014/main" id="{00000000-0008-0000-0400-000094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8" name="公債費以外グラフ枠">
          <a:extLst>
            <a:ext uri="{FF2B5EF4-FFF2-40B4-BE49-F238E27FC236}">
              <a16:creationId xmlns:a16="http://schemas.microsoft.com/office/drawing/2014/main" id="{00000000-0008-0000-0400-0000A2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77470</xdr:rowOff>
    </xdr:from>
    <xdr:to>
      <xdr:col>82</xdr:col>
      <xdr:colOff>107950</xdr:colOff>
      <xdr:row>81</xdr:row>
      <xdr:rowOff>149861</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flipV="1">
          <a:off x="16510000" y="12421870"/>
          <a:ext cx="0" cy="1615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121938</xdr:rowOff>
    </xdr:from>
    <xdr:ext cx="762000" cy="259045"/>
    <xdr:sp macro="" textlink="">
      <xdr:nvSpPr>
        <xdr:cNvPr id="420" name="公債費以外最小値テキスト">
          <a:extLst>
            <a:ext uri="{FF2B5EF4-FFF2-40B4-BE49-F238E27FC236}">
              <a16:creationId xmlns:a16="http://schemas.microsoft.com/office/drawing/2014/main" id="{00000000-0008-0000-0400-0000A4010000}"/>
            </a:ext>
          </a:extLst>
        </xdr:cNvPr>
        <xdr:cNvSpPr txBox="1"/>
      </xdr:nvSpPr>
      <xdr:spPr>
        <a:xfrm>
          <a:off x="16598900" y="14009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149861</xdr:rowOff>
    </xdr:from>
    <xdr:to>
      <xdr:col>82</xdr:col>
      <xdr:colOff>196850</xdr:colOff>
      <xdr:row>81</xdr:row>
      <xdr:rowOff>149861</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6421100" y="14037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163847</xdr:rowOff>
    </xdr:from>
    <xdr:ext cx="762000" cy="259045"/>
    <xdr:sp macro="" textlink="">
      <xdr:nvSpPr>
        <xdr:cNvPr id="422" name="公債費以外最大値テキスト">
          <a:extLst>
            <a:ext uri="{FF2B5EF4-FFF2-40B4-BE49-F238E27FC236}">
              <a16:creationId xmlns:a16="http://schemas.microsoft.com/office/drawing/2014/main" id="{00000000-0008-0000-0400-0000A6010000}"/>
            </a:ext>
          </a:extLst>
        </xdr:cNvPr>
        <xdr:cNvSpPr txBox="1"/>
      </xdr:nvSpPr>
      <xdr:spPr>
        <a:xfrm>
          <a:off x="16598900" y="12165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77470</xdr:rowOff>
    </xdr:from>
    <xdr:to>
      <xdr:col>82</xdr:col>
      <xdr:colOff>196850</xdr:colOff>
      <xdr:row>72</xdr:row>
      <xdr:rowOff>77470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2421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161289</xdr:rowOff>
    </xdr:from>
    <xdr:to>
      <xdr:col>82</xdr:col>
      <xdr:colOff>107950</xdr:colOff>
      <xdr:row>79</xdr:row>
      <xdr:rowOff>81280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5671800" y="13534389"/>
          <a:ext cx="8382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100347</xdr:rowOff>
    </xdr:from>
    <xdr:ext cx="762000" cy="259045"/>
    <xdr:sp macro="" textlink="">
      <xdr:nvSpPr>
        <xdr:cNvPr id="425" name="公債費以外平均値テキスト">
          <a:extLst>
            <a:ext uri="{FF2B5EF4-FFF2-40B4-BE49-F238E27FC236}">
              <a16:creationId xmlns:a16="http://schemas.microsoft.com/office/drawing/2014/main" id="{00000000-0008-0000-0400-0000A9010000}"/>
            </a:ext>
          </a:extLst>
        </xdr:cNvPr>
        <xdr:cNvSpPr txBox="1"/>
      </xdr:nvSpPr>
      <xdr:spPr>
        <a:xfrm>
          <a:off x="16598900" y="131305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83820</xdr:rowOff>
    </xdr:from>
    <xdr:to>
      <xdr:col>82</xdr:col>
      <xdr:colOff>158750</xdr:colOff>
      <xdr:row>78</xdr:row>
      <xdr:rowOff>13970</xdr:rowOff>
    </xdr:to>
    <xdr:sp macro="" textlink="">
      <xdr:nvSpPr>
        <xdr:cNvPr id="426" name="フローチャート: 判断 425">
          <a:extLst>
            <a:ext uri="{FF2B5EF4-FFF2-40B4-BE49-F238E27FC236}">
              <a16:creationId xmlns:a16="http://schemas.microsoft.com/office/drawing/2014/main" id="{00000000-0008-0000-0400-0000AA010000}"/>
            </a:ext>
          </a:extLst>
        </xdr:cNvPr>
        <xdr:cNvSpPr/>
      </xdr:nvSpPr>
      <xdr:spPr>
        <a:xfrm>
          <a:off x="16459200" y="13285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161289</xdr:rowOff>
    </xdr:from>
    <xdr:to>
      <xdr:col>78</xdr:col>
      <xdr:colOff>69850</xdr:colOff>
      <xdr:row>79</xdr:row>
      <xdr:rowOff>62230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4782800" y="13534389"/>
          <a:ext cx="88900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64770</xdr:rowOff>
    </xdr:from>
    <xdr:to>
      <xdr:col>78</xdr:col>
      <xdr:colOff>120650</xdr:colOff>
      <xdr:row>77</xdr:row>
      <xdr:rowOff>166370</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5621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5097</xdr:rowOff>
    </xdr:from>
    <xdr:ext cx="7366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5290800" y="1303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5080</xdr:rowOff>
    </xdr:from>
    <xdr:to>
      <xdr:col>73</xdr:col>
      <xdr:colOff>180975</xdr:colOff>
      <xdr:row>79</xdr:row>
      <xdr:rowOff>62230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3893800" y="1354963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38100</xdr:rowOff>
    </xdr:from>
    <xdr:to>
      <xdr:col>74</xdr:col>
      <xdr:colOff>31750</xdr:colOff>
      <xdr:row>77</xdr:row>
      <xdr:rowOff>139700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4732000" y="1323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149877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4401800" y="1300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5080</xdr:rowOff>
    </xdr:from>
    <xdr:to>
      <xdr:col>69</xdr:col>
      <xdr:colOff>92075</xdr:colOff>
      <xdr:row>80</xdr:row>
      <xdr:rowOff>8889</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3004800" y="13549630"/>
          <a:ext cx="889000" cy="175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102870</xdr:rowOff>
    </xdr:from>
    <xdr:to>
      <xdr:col>69</xdr:col>
      <xdr:colOff>142875</xdr:colOff>
      <xdr:row>77</xdr:row>
      <xdr:rowOff>33020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3843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43197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3512800" y="12901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11430</xdr:rowOff>
    </xdr:from>
    <xdr:to>
      <xdr:col>65</xdr:col>
      <xdr:colOff>53975</xdr:colOff>
      <xdr:row>78</xdr:row>
      <xdr:rowOff>113030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2954000" y="1338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123207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2623800" y="13153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30480</xdr:rowOff>
    </xdr:from>
    <xdr:to>
      <xdr:col>82</xdr:col>
      <xdr:colOff>158750</xdr:colOff>
      <xdr:row>79</xdr:row>
      <xdr:rowOff>132080</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6459200" y="13575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2557</xdr:rowOff>
    </xdr:from>
    <xdr:ext cx="762000" cy="259045"/>
    <xdr:sp macro="" textlink="">
      <xdr:nvSpPr>
        <xdr:cNvPr id="444" name="公債費以外該当値テキスト">
          <a:extLst>
            <a:ext uri="{FF2B5EF4-FFF2-40B4-BE49-F238E27FC236}">
              <a16:creationId xmlns:a16="http://schemas.microsoft.com/office/drawing/2014/main" id="{00000000-0008-0000-0400-0000BC010000}"/>
            </a:ext>
          </a:extLst>
        </xdr:cNvPr>
        <xdr:cNvSpPr txBox="1"/>
      </xdr:nvSpPr>
      <xdr:spPr>
        <a:xfrm>
          <a:off x="16598900" y="13547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110489</xdr:rowOff>
    </xdr:from>
    <xdr:to>
      <xdr:col>78</xdr:col>
      <xdr:colOff>120650</xdr:colOff>
      <xdr:row>79</xdr:row>
      <xdr:rowOff>40639</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5621000" y="13483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25416</xdr:rowOff>
    </xdr:from>
    <xdr:ext cx="7366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290800" y="135699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11430</xdr:rowOff>
    </xdr:from>
    <xdr:to>
      <xdr:col>74</xdr:col>
      <xdr:colOff>31750</xdr:colOff>
      <xdr:row>79</xdr:row>
      <xdr:rowOff>113030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4732000" y="1355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97807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401800" y="1364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125730</xdr:rowOff>
    </xdr:from>
    <xdr:to>
      <xdr:col>69</xdr:col>
      <xdr:colOff>142875</xdr:colOff>
      <xdr:row>79</xdr:row>
      <xdr:rowOff>55880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3843000" y="13498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40657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512800" y="13585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129539</xdr:rowOff>
    </xdr:from>
    <xdr:to>
      <xdr:col>65</xdr:col>
      <xdr:colOff>53975</xdr:colOff>
      <xdr:row>80</xdr:row>
      <xdr:rowOff>59689</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2954000" y="13674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44466</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2623800" y="13760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大阪府能勢町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0" name="人口1人当たり決算額の推移グラフ枠130">
          <a:extLst>
            <a:ext uri="{FF2B5EF4-FFF2-40B4-BE49-F238E27FC236}">
              <a16:creationId xmlns:a16="http://schemas.microsoft.com/office/drawing/2014/main" id="{00000000-0008-0000-0500-000028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127208</xdr:rowOff>
    </xdr:from>
    <xdr:to>
      <xdr:col>29</xdr:col>
      <xdr:colOff>127000</xdr:colOff>
      <xdr:row>19</xdr:row>
      <xdr:rowOff>80316</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flipV="1">
          <a:off x="5651500" y="2232233"/>
          <a:ext cx="0" cy="115325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52393</xdr:rowOff>
    </xdr:from>
    <xdr:ext cx="762000" cy="259045"/>
    <xdr:sp macro="" textlink="">
      <xdr:nvSpPr>
        <xdr:cNvPr id="42" name="人口1人当たり決算額の推移最小値テキスト130">
          <a:extLst>
            <a:ext uri="{FF2B5EF4-FFF2-40B4-BE49-F238E27FC236}">
              <a16:creationId xmlns:a16="http://schemas.microsoft.com/office/drawing/2014/main" id="{00000000-0008-0000-0500-00002A000000}"/>
            </a:ext>
          </a:extLst>
        </xdr:cNvPr>
        <xdr:cNvSpPr txBox="1"/>
      </xdr:nvSpPr>
      <xdr:spPr>
        <a:xfrm>
          <a:off x="5740400" y="3357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80316</xdr:rowOff>
    </xdr:from>
    <xdr:to>
      <xdr:col>30</xdr:col>
      <xdr:colOff>25400</xdr:colOff>
      <xdr:row>19</xdr:row>
      <xdr:rowOff>80316</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5562600" y="338549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42135</xdr:rowOff>
    </xdr:from>
    <xdr:ext cx="762000" cy="259045"/>
    <xdr:sp macro="" textlink="">
      <xdr:nvSpPr>
        <xdr:cNvPr id="44" name="人口1人当たり決算額の推移最大値テキスト130">
          <a:extLst>
            <a:ext uri="{FF2B5EF4-FFF2-40B4-BE49-F238E27FC236}">
              <a16:creationId xmlns:a16="http://schemas.microsoft.com/office/drawing/2014/main" id="{00000000-0008-0000-0500-00002C000000}"/>
            </a:ext>
          </a:extLst>
        </xdr:cNvPr>
        <xdr:cNvSpPr txBox="1"/>
      </xdr:nvSpPr>
      <xdr:spPr>
        <a:xfrm>
          <a:off x="5740400" y="1975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127208</xdr:rowOff>
    </xdr:from>
    <xdr:to>
      <xdr:col>30</xdr:col>
      <xdr:colOff>25400</xdr:colOff>
      <xdr:row>12</xdr:row>
      <xdr:rowOff>127208</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22322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92398</xdr:rowOff>
    </xdr:from>
    <xdr:to>
      <xdr:col>29</xdr:col>
      <xdr:colOff>127000</xdr:colOff>
      <xdr:row>18</xdr:row>
      <xdr:rowOff>150422</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003800" y="3226123"/>
          <a:ext cx="647700" cy="580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93918</xdr:rowOff>
    </xdr:from>
    <xdr:ext cx="762000" cy="259045"/>
    <xdr:sp macro="" textlink="">
      <xdr:nvSpPr>
        <xdr:cNvPr id="47" name="人口1人当たり決算額の推移平均値テキスト130">
          <a:extLst>
            <a:ext uri="{FF2B5EF4-FFF2-40B4-BE49-F238E27FC236}">
              <a16:creationId xmlns:a16="http://schemas.microsoft.com/office/drawing/2014/main" id="{00000000-0008-0000-0500-00002F000000}"/>
            </a:ext>
          </a:extLst>
        </xdr:cNvPr>
        <xdr:cNvSpPr txBox="1"/>
      </xdr:nvSpPr>
      <xdr:spPr>
        <a:xfrm>
          <a:off x="5740400" y="27132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77391</xdr:rowOff>
    </xdr:from>
    <xdr:to>
      <xdr:col>29</xdr:col>
      <xdr:colOff>177800</xdr:colOff>
      <xdr:row>17</xdr:row>
      <xdr:rowOff>7541</xdr:rowOff>
    </xdr:to>
    <xdr:sp macro="" textlink="">
      <xdr:nvSpPr>
        <xdr:cNvPr id="48" name="フローチャート: 判断 47">
          <a:extLst>
            <a:ext uri="{FF2B5EF4-FFF2-40B4-BE49-F238E27FC236}">
              <a16:creationId xmlns:a16="http://schemas.microsoft.com/office/drawing/2014/main" id="{00000000-0008-0000-0500-000030000000}"/>
            </a:ext>
          </a:extLst>
        </xdr:cNvPr>
        <xdr:cNvSpPr/>
      </xdr:nvSpPr>
      <xdr:spPr bwMode="auto">
        <a:xfrm>
          <a:off x="5600700" y="2868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150422</xdr:rowOff>
    </xdr:from>
    <xdr:to>
      <xdr:col>26</xdr:col>
      <xdr:colOff>50800</xdr:colOff>
      <xdr:row>19</xdr:row>
      <xdr:rowOff>3392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4305300" y="3284147"/>
          <a:ext cx="698500" cy="244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159081</xdr:rowOff>
    </xdr:from>
    <xdr:to>
      <xdr:col>26</xdr:col>
      <xdr:colOff>101600</xdr:colOff>
      <xdr:row>17</xdr:row>
      <xdr:rowOff>89231</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4953000" y="29499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99408</xdr:rowOff>
    </xdr:from>
    <xdr:ext cx="736600" cy="259045"/>
    <xdr:sp macro="" textlink="">
      <xdr:nvSpPr>
        <xdr:cNvPr id="51" name="テキスト ボックス 50">
          <a:extLst>
            <a:ext uri="{FF2B5EF4-FFF2-40B4-BE49-F238E27FC236}">
              <a16:creationId xmlns:a16="http://schemas.microsoft.com/office/drawing/2014/main" id="{00000000-0008-0000-0500-000033000000}"/>
            </a:ext>
          </a:extLst>
        </xdr:cNvPr>
        <xdr:cNvSpPr txBox="1"/>
      </xdr:nvSpPr>
      <xdr:spPr>
        <a:xfrm>
          <a:off x="4622800" y="27187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3392</xdr:rowOff>
    </xdr:from>
    <xdr:to>
      <xdr:col>22</xdr:col>
      <xdr:colOff>114300</xdr:colOff>
      <xdr:row>19</xdr:row>
      <xdr:rowOff>15039</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3606800" y="3308567"/>
          <a:ext cx="698500" cy="116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27150</xdr:rowOff>
    </xdr:from>
    <xdr:to>
      <xdr:col>22</xdr:col>
      <xdr:colOff>165100</xdr:colOff>
      <xdr:row>17</xdr:row>
      <xdr:rowOff>128750</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254500" y="29894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138927</xdr:rowOff>
    </xdr:from>
    <xdr:ext cx="7620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3924300" y="2758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15039</xdr:rowOff>
    </xdr:from>
    <xdr:to>
      <xdr:col>18</xdr:col>
      <xdr:colOff>177800</xdr:colOff>
      <xdr:row>19</xdr:row>
      <xdr:rowOff>53524</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2908300" y="3320214"/>
          <a:ext cx="698500" cy="384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40386</xdr:rowOff>
    </xdr:from>
    <xdr:to>
      <xdr:col>19</xdr:col>
      <xdr:colOff>38100</xdr:colOff>
      <xdr:row>17</xdr:row>
      <xdr:rowOff>141986</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3556000" y="30026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152163</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225800" y="2771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69167</xdr:rowOff>
    </xdr:from>
    <xdr:to>
      <xdr:col>15</xdr:col>
      <xdr:colOff>101600</xdr:colOff>
      <xdr:row>17</xdr:row>
      <xdr:rowOff>170767</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2857500" y="30314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9494</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2527300" y="2800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41598</xdr:rowOff>
    </xdr:from>
    <xdr:to>
      <xdr:col>29</xdr:col>
      <xdr:colOff>177800</xdr:colOff>
      <xdr:row>18</xdr:row>
      <xdr:rowOff>143197</xdr:rowOff>
    </xdr:to>
    <xdr:sp macro="" textlink="">
      <xdr:nvSpPr>
        <xdr:cNvPr id="65" name="楕円 64">
          <a:extLst>
            <a:ext uri="{FF2B5EF4-FFF2-40B4-BE49-F238E27FC236}">
              <a16:creationId xmlns:a16="http://schemas.microsoft.com/office/drawing/2014/main" id="{00000000-0008-0000-0500-000041000000}"/>
            </a:ext>
          </a:extLst>
        </xdr:cNvPr>
        <xdr:cNvSpPr/>
      </xdr:nvSpPr>
      <xdr:spPr bwMode="auto">
        <a:xfrm>
          <a:off x="5600700" y="3175323"/>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13675</xdr:rowOff>
    </xdr:from>
    <xdr:ext cx="762000" cy="259045"/>
    <xdr:sp macro="" textlink="">
      <xdr:nvSpPr>
        <xdr:cNvPr id="66" name="人口1人当たり決算額の推移該当値テキスト130">
          <a:extLst>
            <a:ext uri="{FF2B5EF4-FFF2-40B4-BE49-F238E27FC236}">
              <a16:creationId xmlns:a16="http://schemas.microsoft.com/office/drawing/2014/main" id="{00000000-0008-0000-0500-000042000000}"/>
            </a:ext>
          </a:extLst>
        </xdr:cNvPr>
        <xdr:cNvSpPr txBox="1"/>
      </xdr:nvSpPr>
      <xdr:spPr>
        <a:xfrm>
          <a:off x="5740400" y="314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99622</xdr:rowOff>
    </xdr:from>
    <xdr:to>
      <xdr:col>26</xdr:col>
      <xdr:colOff>101600</xdr:colOff>
      <xdr:row>19</xdr:row>
      <xdr:rowOff>29772</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4953000" y="32333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14549</xdr:rowOff>
    </xdr:from>
    <xdr:ext cx="7366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622800" y="33197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124042</xdr:rowOff>
    </xdr:from>
    <xdr:to>
      <xdr:col>22</xdr:col>
      <xdr:colOff>165100</xdr:colOff>
      <xdr:row>19</xdr:row>
      <xdr:rowOff>54192</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254500" y="32577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38969</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3924300" y="334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135689</xdr:rowOff>
    </xdr:from>
    <xdr:to>
      <xdr:col>19</xdr:col>
      <xdr:colOff>38100</xdr:colOff>
      <xdr:row>19</xdr:row>
      <xdr:rowOff>65839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3556000" y="32694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50616</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225800" y="3355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2724</xdr:rowOff>
    </xdr:from>
    <xdr:to>
      <xdr:col>15</xdr:col>
      <xdr:colOff>101600</xdr:colOff>
      <xdr:row>19</xdr:row>
      <xdr:rowOff>104324</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2857500" y="33078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89101</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2527300" y="3394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5" name="正方形/長方形 74">
          <a:extLst>
            <a:ext uri="{FF2B5EF4-FFF2-40B4-BE49-F238E27FC236}">
              <a16:creationId xmlns:a16="http://schemas.microsoft.com/office/drawing/2014/main" id="{00000000-0008-0000-0500-00004B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6" name="角丸四角形 75">
          <a:extLst>
            <a:ext uri="{FF2B5EF4-FFF2-40B4-BE49-F238E27FC236}">
              <a16:creationId xmlns:a16="http://schemas.microsoft.com/office/drawing/2014/main" id="{00000000-0008-0000-0500-00004C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0" name="直線コネクタ 79">
          <a:extLst>
            <a:ext uri="{FF2B5EF4-FFF2-40B4-BE49-F238E27FC236}">
              <a16:creationId xmlns:a16="http://schemas.microsoft.com/office/drawing/2014/main" id="{00000000-0008-0000-0500-000050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1" name="直線コネクタ 80">
          <a:extLst>
            <a:ext uri="{FF2B5EF4-FFF2-40B4-BE49-F238E27FC236}">
              <a16:creationId xmlns:a16="http://schemas.microsoft.com/office/drawing/2014/main" id="{00000000-0008-0000-0500-000051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5" name="楕円 84">
          <a:extLst>
            <a:ext uri="{FF2B5EF4-FFF2-40B4-BE49-F238E27FC236}">
              <a16:creationId xmlns:a16="http://schemas.microsoft.com/office/drawing/2014/main" id="{00000000-0008-0000-0500-000055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6" name="フローチャート: 判断 85">
          <a:extLst>
            <a:ext uri="{FF2B5EF4-FFF2-40B4-BE49-F238E27FC236}">
              <a16:creationId xmlns:a16="http://schemas.microsoft.com/office/drawing/2014/main" id="{00000000-0008-0000-0500-000056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8" name="テキスト ボックス 87">
          <a:extLst>
            <a:ext uri="{FF2B5EF4-FFF2-40B4-BE49-F238E27FC236}">
              <a16:creationId xmlns:a16="http://schemas.microsoft.com/office/drawing/2014/main" id="{00000000-0008-0000-0500-000058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a:extLst>
            <a:ext uri="{FF2B5EF4-FFF2-40B4-BE49-F238E27FC236}">
              <a16:creationId xmlns:a16="http://schemas.microsoft.com/office/drawing/2014/main" id="{00000000-0008-0000-0500-000066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329793</xdr:rowOff>
    </xdr:from>
    <xdr:to>
      <xdr:col>29</xdr:col>
      <xdr:colOff>127000</xdr:colOff>
      <xdr:row>38</xdr:row>
      <xdr:rowOff>118949</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flipV="1">
          <a:off x="5651500" y="6254343"/>
          <a:ext cx="0" cy="13322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91026</xdr:rowOff>
    </xdr:from>
    <xdr:ext cx="762000" cy="259045"/>
    <xdr:sp macro="" textlink="">
      <xdr:nvSpPr>
        <xdr:cNvPr id="104" name="人口1人当たり決算額の推移最小値テキスト445">
          <a:extLst>
            <a:ext uri="{FF2B5EF4-FFF2-40B4-BE49-F238E27FC236}">
              <a16:creationId xmlns:a16="http://schemas.microsoft.com/office/drawing/2014/main" id="{00000000-0008-0000-0500-000068000000}"/>
            </a:ext>
          </a:extLst>
        </xdr:cNvPr>
        <xdr:cNvSpPr txBox="1"/>
      </xdr:nvSpPr>
      <xdr:spPr>
        <a:xfrm>
          <a:off x="5740400" y="7558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118949</xdr:rowOff>
    </xdr:from>
    <xdr:to>
      <xdr:col>30</xdr:col>
      <xdr:colOff>25400</xdr:colOff>
      <xdr:row>38</xdr:row>
      <xdr:rowOff>118949</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5562600" y="758654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73270</xdr:rowOff>
    </xdr:from>
    <xdr:ext cx="762000" cy="259045"/>
    <xdr:sp macro="" textlink="">
      <xdr:nvSpPr>
        <xdr:cNvPr id="106" name="人口1人当たり決算額の推移最大値テキスト445">
          <a:extLst>
            <a:ext uri="{FF2B5EF4-FFF2-40B4-BE49-F238E27FC236}">
              <a16:creationId xmlns:a16="http://schemas.microsoft.com/office/drawing/2014/main" id="{00000000-0008-0000-0500-00006A000000}"/>
            </a:ext>
          </a:extLst>
        </xdr:cNvPr>
        <xdr:cNvSpPr txBox="1"/>
      </xdr:nvSpPr>
      <xdr:spPr>
        <a:xfrm>
          <a:off x="5740400" y="599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329793</xdr:rowOff>
    </xdr:from>
    <xdr:to>
      <xdr:col>30</xdr:col>
      <xdr:colOff>25400</xdr:colOff>
      <xdr:row>33</xdr:row>
      <xdr:rowOff>329793</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625434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320891</xdr:rowOff>
    </xdr:from>
    <xdr:to>
      <xdr:col>29</xdr:col>
      <xdr:colOff>127000</xdr:colOff>
      <xdr:row>36</xdr:row>
      <xdr:rowOff>2007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003800" y="6931241"/>
          <a:ext cx="647700" cy="240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84167</xdr:rowOff>
    </xdr:from>
    <xdr:ext cx="762000" cy="259045"/>
    <xdr:sp macro="" textlink="">
      <xdr:nvSpPr>
        <xdr:cNvPr id="109" name="人口1人当たり決算額の推移平均値テキスト445">
          <a:extLst>
            <a:ext uri="{FF2B5EF4-FFF2-40B4-BE49-F238E27FC236}">
              <a16:creationId xmlns:a16="http://schemas.microsoft.com/office/drawing/2014/main" id="{00000000-0008-0000-0500-00006D000000}"/>
            </a:ext>
          </a:extLst>
        </xdr:cNvPr>
        <xdr:cNvSpPr txBox="1"/>
      </xdr:nvSpPr>
      <xdr:spPr>
        <a:xfrm>
          <a:off x="5740400" y="70374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112090</xdr:rowOff>
    </xdr:from>
    <xdr:to>
      <xdr:col>29</xdr:col>
      <xdr:colOff>177800</xdr:colOff>
      <xdr:row>37</xdr:row>
      <xdr:rowOff>42240</xdr:rowOff>
    </xdr:to>
    <xdr:sp macro="" textlink="">
      <xdr:nvSpPr>
        <xdr:cNvPr id="110" name="フローチャート: 判断 109">
          <a:extLst>
            <a:ext uri="{FF2B5EF4-FFF2-40B4-BE49-F238E27FC236}">
              <a16:creationId xmlns:a16="http://schemas.microsoft.com/office/drawing/2014/main" id="{00000000-0008-0000-0500-00006E000000}"/>
            </a:ext>
          </a:extLst>
        </xdr:cNvPr>
        <xdr:cNvSpPr/>
      </xdr:nvSpPr>
      <xdr:spPr bwMode="auto">
        <a:xfrm>
          <a:off x="5600700" y="70653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276263</xdr:rowOff>
    </xdr:from>
    <xdr:to>
      <xdr:col>26</xdr:col>
      <xdr:colOff>50800</xdr:colOff>
      <xdr:row>35</xdr:row>
      <xdr:rowOff>320891</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4305300" y="6886613"/>
          <a:ext cx="698500" cy="446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102464</xdr:rowOff>
    </xdr:from>
    <xdr:to>
      <xdr:col>26</xdr:col>
      <xdr:colOff>101600</xdr:colOff>
      <xdr:row>37</xdr:row>
      <xdr:rowOff>32614</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4953000" y="70557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17391</xdr:rowOff>
    </xdr:from>
    <xdr:ext cx="736600" cy="259045"/>
    <xdr:sp macro="" textlink="">
      <xdr:nvSpPr>
        <xdr:cNvPr id="113" name="テキスト ボックス 112">
          <a:extLst>
            <a:ext uri="{FF2B5EF4-FFF2-40B4-BE49-F238E27FC236}">
              <a16:creationId xmlns:a16="http://schemas.microsoft.com/office/drawing/2014/main" id="{00000000-0008-0000-0500-000071000000}"/>
            </a:ext>
          </a:extLst>
        </xdr:cNvPr>
        <xdr:cNvSpPr txBox="1"/>
      </xdr:nvSpPr>
      <xdr:spPr>
        <a:xfrm>
          <a:off x="4622800" y="71420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276263</xdr:rowOff>
    </xdr:from>
    <xdr:to>
      <xdr:col>22</xdr:col>
      <xdr:colOff>114300</xdr:colOff>
      <xdr:row>35</xdr:row>
      <xdr:rowOff>301574</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3606800" y="6886613"/>
          <a:ext cx="698500" cy="253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120879</xdr:rowOff>
    </xdr:from>
    <xdr:to>
      <xdr:col>22</xdr:col>
      <xdr:colOff>165100</xdr:colOff>
      <xdr:row>37</xdr:row>
      <xdr:rowOff>51029</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254500" y="707412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35806</xdr:rowOff>
    </xdr:from>
    <xdr:ext cx="7620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3924300" y="7160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301574</xdr:rowOff>
    </xdr:from>
    <xdr:to>
      <xdr:col>18</xdr:col>
      <xdr:colOff>177800</xdr:colOff>
      <xdr:row>36</xdr:row>
      <xdr:rowOff>16840</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2908300" y="6911924"/>
          <a:ext cx="698500" cy="581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141389</xdr:rowOff>
    </xdr:from>
    <xdr:to>
      <xdr:col>19</xdr:col>
      <xdr:colOff>38100</xdr:colOff>
      <xdr:row>37</xdr:row>
      <xdr:rowOff>71539</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3556000" y="70946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56316</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225800" y="71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152527</xdr:rowOff>
    </xdr:from>
    <xdr:to>
      <xdr:col>15</xdr:col>
      <xdr:colOff>101600</xdr:colOff>
      <xdr:row>37</xdr:row>
      <xdr:rowOff>82677</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2857500" y="71057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67454</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2527300" y="7192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294107</xdr:rowOff>
    </xdr:from>
    <xdr:to>
      <xdr:col>29</xdr:col>
      <xdr:colOff>177800</xdr:colOff>
      <xdr:row>36</xdr:row>
      <xdr:rowOff>52807</xdr:rowOff>
    </xdr:to>
    <xdr:sp macro="" textlink="">
      <xdr:nvSpPr>
        <xdr:cNvPr id="127" name="楕円 126">
          <a:extLst>
            <a:ext uri="{FF2B5EF4-FFF2-40B4-BE49-F238E27FC236}">
              <a16:creationId xmlns:a16="http://schemas.microsoft.com/office/drawing/2014/main" id="{00000000-0008-0000-0500-00007F000000}"/>
            </a:ext>
          </a:extLst>
        </xdr:cNvPr>
        <xdr:cNvSpPr/>
      </xdr:nvSpPr>
      <xdr:spPr bwMode="auto">
        <a:xfrm>
          <a:off x="5600700" y="69044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139184</xdr:rowOff>
    </xdr:from>
    <xdr:ext cx="762000" cy="259045"/>
    <xdr:sp macro="" textlink="">
      <xdr:nvSpPr>
        <xdr:cNvPr id="128" name="人口1人当たり決算額の推移該当値テキスト445">
          <a:extLst>
            <a:ext uri="{FF2B5EF4-FFF2-40B4-BE49-F238E27FC236}">
              <a16:creationId xmlns:a16="http://schemas.microsoft.com/office/drawing/2014/main" id="{00000000-0008-0000-0500-000080000000}"/>
            </a:ext>
          </a:extLst>
        </xdr:cNvPr>
        <xdr:cNvSpPr txBox="1"/>
      </xdr:nvSpPr>
      <xdr:spPr>
        <a:xfrm>
          <a:off x="5740400" y="6749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270091</xdr:rowOff>
    </xdr:from>
    <xdr:to>
      <xdr:col>26</xdr:col>
      <xdr:colOff>101600</xdr:colOff>
      <xdr:row>36</xdr:row>
      <xdr:rowOff>28791</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4953000" y="68804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38968</xdr:rowOff>
    </xdr:from>
    <xdr:ext cx="7366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622800" y="66493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225463</xdr:rowOff>
    </xdr:from>
    <xdr:to>
      <xdr:col>22</xdr:col>
      <xdr:colOff>165100</xdr:colOff>
      <xdr:row>35</xdr:row>
      <xdr:rowOff>327063</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254500" y="68358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337240</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924300" y="6604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250774</xdr:rowOff>
    </xdr:from>
    <xdr:to>
      <xdr:col>19</xdr:col>
      <xdr:colOff>38100</xdr:colOff>
      <xdr:row>36</xdr:row>
      <xdr:rowOff>9474</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3556000" y="68611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19651</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225800" y="6630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308940</xdr:rowOff>
    </xdr:from>
    <xdr:to>
      <xdr:col>15</xdr:col>
      <xdr:colOff>101600</xdr:colOff>
      <xdr:row>36</xdr:row>
      <xdr:rowOff>67640</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2857500" y="69192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77817</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527300" y="6688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大阪府能勢町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8,940
8,834
98.75
6,857,881
6,623,622
206,180
3,817,096
6,509,180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14.0
61.6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133246</xdr:rowOff>
    </xdr:from>
    <xdr:to>
      <xdr:col>24</xdr:col>
      <xdr:colOff>62865</xdr:colOff>
      <xdr:row>37</xdr:row>
      <xdr:rowOff>162209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05296"/>
          <a:ext cx="1270" cy="1400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166036</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509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162209</xdr:rowOff>
    </xdr:from>
    <xdr:to>
      <xdr:col>24</xdr:col>
      <xdr:colOff>152400</xdr:colOff>
      <xdr:row>37</xdr:row>
      <xdr:rowOff>162209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505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79923</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880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133246</xdr:rowOff>
    </xdr:from>
    <xdr:to>
      <xdr:col>24</xdr:col>
      <xdr:colOff>152400</xdr:colOff>
      <xdr:row>29</xdr:row>
      <xdr:rowOff>133246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05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16987</xdr:rowOff>
    </xdr:from>
    <xdr:to>
      <xdr:col>24</xdr:col>
      <xdr:colOff>63500</xdr:colOff>
      <xdr:row>36</xdr:row>
      <xdr:rowOff>122456</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189187"/>
          <a:ext cx="838200" cy="105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63245</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7210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40368</xdr:rowOff>
    </xdr:from>
    <xdr:to>
      <xdr:col>24</xdr:col>
      <xdr:colOff>114300</xdr:colOff>
      <xdr:row>34</xdr:row>
      <xdr:rowOff>141968</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5869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122456</xdr:rowOff>
    </xdr:from>
    <xdr:to>
      <xdr:col>19</xdr:col>
      <xdr:colOff>177800</xdr:colOff>
      <xdr:row>36</xdr:row>
      <xdr:rowOff>164137</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294656"/>
          <a:ext cx="889000" cy="41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139139</xdr:rowOff>
    </xdr:from>
    <xdr:to>
      <xdr:col>20</xdr:col>
      <xdr:colOff>38100</xdr:colOff>
      <xdr:row>35</xdr:row>
      <xdr:rowOff>69289</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5968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85816</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57436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107407</xdr:rowOff>
    </xdr:from>
    <xdr:to>
      <xdr:col>15</xdr:col>
      <xdr:colOff>50800</xdr:colOff>
      <xdr:row>36</xdr:row>
      <xdr:rowOff>164137</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6279607"/>
          <a:ext cx="889000" cy="56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127</xdr:rowOff>
    </xdr:from>
    <xdr:to>
      <xdr:col>15</xdr:col>
      <xdr:colOff>101600</xdr:colOff>
      <xdr:row>35</xdr:row>
      <xdr:rowOff>101727</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00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118254</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08795" y="57761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107407</xdr:rowOff>
    </xdr:from>
    <xdr:to>
      <xdr:col>10</xdr:col>
      <xdr:colOff>114300</xdr:colOff>
      <xdr:row>37</xdr:row>
      <xdr:rowOff>19845</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279607"/>
          <a:ext cx="889000" cy="83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8852</xdr:rowOff>
    </xdr:from>
    <xdr:to>
      <xdr:col>10</xdr:col>
      <xdr:colOff>165100</xdr:colOff>
      <xdr:row>35</xdr:row>
      <xdr:rowOff>110452</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009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33</xdr:row>
      <xdr:rowOff>126979</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19795" y="5784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44902</xdr:rowOff>
    </xdr:from>
    <xdr:to>
      <xdr:col>6</xdr:col>
      <xdr:colOff>38100</xdr:colOff>
      <xdr:row>35</xdr:row>
      <xdr:rowOff>146502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04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163029</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30795" y="5820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137637</xdr:rowOff>
    </xdr:from>
    <xdr:to>
      <xdr:col>24</xdr:col>
      <xdr:colOff>114300</xdr:colOff>
      <xdr:row>36</xdr:row>
      <xdr:rowOff>67787</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138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116064</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116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71656</xdr:rowOff>
    </xdr:from>
    <xdr:to>
      <xdr:col>20</xdr:col>
      <xdr:colOff>38100</xdr:colOff>
      <xdr:row>37</xdr:row>
      <xdr:rowOff>1806</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243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164383</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6336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113337</xdr:rowOff>
    </xdr:from>
    <xdr:to>
      <xdr:col>15</xdr:col>
      <xdr:colOff>101600</xdr:colOff>
      <xdr:row>37</xdr:row>
      <xdr:rowOff>43487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285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34614</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6378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56607</xdr:rowOff>
    </xdr:from>
    <xdr:to>
      <xdr:col>10</xdr:col>
      <xdr:colOff>165100</xdr:colOff>
      <xdr:row>36</xdr:row>
      <xdr:rowOff>158207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228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149334</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6321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140495</xdr:rowOff>
    </xdr:from>
    <xdr:to>
      <xdr:col>6</xdr:col>
      <xdr:colOff>38100</xdr:colOff>
      <xdr:row>37</xdr:row>
      <xdr:rowOff>70645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312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61772</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405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a:extLst>
            <a:ext uri="{FF2B5EF4-FFF2-40B4-BE49-F238E27FC236}">
              <a16:creationId xmlns:a16="http://schemas.microsoft.com/office/drawing/2014/main" id="{00000000-0008-0000-06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123042</xdr:rowOff>
    </xdr:from>
    <xdr:to>
      <xdr:col>24</xdr:col>
      <xdr:colOff>62865</xdr:colOff>
      <xdr:row>58</xdr:row>
      <xdr:rowOff>112706</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flipV="1">
          <a:off x="4633595" y="8866992"/>
          <a:ext cx="1270" cy="1189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116533</xdr:rowOff>
    </xdr:from>
    <xdr:ext cx="534377" cy="259045"/>
    <xdr:sp macro="" textlink="">
      <xdr:nvSpPr>
        <xdr:cNvPr id="112" name="物件費最小値テキスト">
          <a:extLst>
            <a:ext uri="{FF2B5EF4-FFF2-40B4-BE49-F238E27FC236}">
              <a16:creationId xmlns:a16="http://schemas.microsoft.com/office/drawing/2014/main" id="{00000000-0008-0000-0600-000070000000}"/>
            </a:ext>
          </a:extLst>
        </xdr:cNvPr>
        <xdr:cNvSpPr txBox="1"/>
      </xdr:nvSpPr>
      <xdr:spPr>
        <a:xfrm>
          <a:off x="4686300" y="10060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112706</xdr:rowOff>
    </xdr:from>
    <xdr:to>
      <xdr:col>24</xdr:col>
      <xdr:colOff>152400</xdr:colOff>
      <xdr:row>58</xdr:row>
      <xdr:rowOff>112706</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4546600" y="10056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69719</xdr:rowOff>
    </xdr:from>
    <xdr:ext cx="690189" cy="259045"/>
    <xdr:sp macro="" textlink="">
      <xdr:nvSpPr>
        <xdr:cNvPr id="114" name="物件費最大値テキスト">
          <a:extLst>
            <a:ext uri="{FF2B5EF4-FFF2-40B4-BE49-F238E27FC236}">
              <a16:creationId xmlns:a16="http://schemas.microsoft.com/office/drawing/2014/main" id="{00000000-0008-0000-0600-000072000000}"/>
            </a:ext>
          </a:extLst>
        </xdr:cNvPr>
        <xdr:cNvSpPr txBox="1"/>
      </xdr:nvSpPr>
      <xdr:spPr>
        <a:xfrm>
          <a:off x="4686300" y="864221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2,661,435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123042</xdr:rowOff>
    </xdr:from>
    <xdr:to>
      <xdr:col>24</xdr:col>
      <xdr:colOff>152400</xdr:colOff>
      <xdr:row>51</xdr:row>
      <xdr:rowOff>123042</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8866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68931</xdr:rowOff>
    </xdr:from>
    <xdr:to>
      <xdr:col>24</xdr:col>
      <xdr:colOff>63500</xdr:colOff>
      <xdr:row>58</xdr:row>
      <xdr:rowOff>91114</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3797300" y="10013031"/>
          <a:ext cx="838200" cy="22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22172</xdr:rowOff>
    </xdr:from>
    <xdr:ext cx="599010" cy="259045"/>
    <xdr:sp macro="" textlink="">
      <xdr:nvSpPr>
        <xdr:cNvPr id="117" name="物件費平均値テキスト">
          <a:extLst>
            <a:ext uri="{FF2B5EF4-FFF2-40B4-BE49-F238E27FC236}">
              <a16:creationId xmlns:a16="http://schemas.microsoft.com/office/drawing/2014/main" id="{00000000-0008-0000-0600-000075000000}"/>
            </a:ext>
          </a:extLst>
        </xdr:cNvPr>
        <xdr:cNvSpPr txBox="1"/>
      </xdr:nvSpPr>
      <xdr:spPr>
        <a:xfrm>
          <a:off x="4686300" y="979482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170745</xdr:rowOff>
    </xdr:from>
    <xdr:to>
      <xdr:col>24</xdr:col>
      <xdr:colOff>114300</xdr:colOff>
      <xdr:row>58</xdr:row>
      <xdr:rowOff>100895</xdr:rowOff>
    </xdr:to>
    <xdr:sp macro="" textlink="">
      <xdr:nvSpPr>
        <xdr:cNvPr id="118" name="フローチャート: 判断 117">
          <a:extLst>
            <a:ext uri="{FF2B5EF4-FFF2-40B4-BE49-F238E27FC236}">
              <a16:creationId xmlns:a16="http://schemas.microsoft.com/office/drawing/2014/main" id="{00000000-0008-0000-0600-000076000000}"/>
            </a:ext>
          </a:extLst>
        </xdr:cNvPr>
        <xdr:cNvSpPr/>
      </xdr:nvSpPr>
      <xdr:spPr>
        <a:xfrm>
          <a:off x="4584700" y="994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91114</xdr:rowOff>
    </xdr:from>
    <xdr:to>
      <xdr:col>19</xdr:col>
      <xdr:colOff>177800</xdr:colOff>
      <xdr:row>58</xdr:row>
      <xdr:rowOff>91260</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2908300" y="10035214"/>
          <a:ext cx="889000" cy="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19851</xdr:rowOff>
    </xdr:from>
    <xdr:to>
      <xdr:col>20</xdr:col>
      <xdr:colOff>38100</xdr:colOff>
      <xdr:row>58</xdr:row>
      <xdr:rowOff>121451</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3746500" y="9963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137978</xdr:rowOff>
    </xdr:from>
    <xdr:ext cx="599010" cy="259045"/>
    <xdr:sp macro="" textlink="">
      <xdr:nvSpPr>
        <xdr:cNvPr id="121" name="テキスト ボックス 120">
          <a:extLst>
            <a:ext uri="{FF2B5EF4-FFF2-40B4-BE49-F238E27FC236}">
              <a16:creationId xmlns:a16="http://schemas.microsoft.com/office/drawing/2014/main" id="{00000000-0008-0000-0600-000079000000}"/>
            </a:ext>
          </a:extLst>
        </xdr:cNvPr>
        <xdr:cNvSpPr txBox="1"/>
      </xdr:nvSpPr>
      <xdr:spPr>
        <a:xfrm>
          <a:off x="3497795" y="9739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91260</xdr:rowOff>
    </xdr:from>
    <xdr:to>
      <xdr:col>15</xdr:col>
      <xdr:colOff>50800</xdr:colOff>
      <xdr:row>58</xdr:row>
      <xdr:rowOff>93502</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019300" y="10035360"/>
          <a:ext cx="889000" cy="2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20772</xdr:rowOff>
    </xdr:from>
    <xdr:to>
      <xdr:col>15</xdr:col>
      <xdr:colOff>101600</xdr:colOff>
      <xdr:row>58</xdr:row>
      <xdr:rowOff>122372</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2857500" y="996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138899</xdr:rowOff>
    </xdr:from>
    <xdr:ext cx="599010"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2608795" y="97400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93502</xdr:rowOff>
    </xdr:from>
    <xdr:to>
      <xdr:col>10</xdr:col>
      <xdr:colOff>114300</xdr:colOff>
      <xdr:row>58</xdr:row>
      <xdr:rowOff>94333</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1130300" y="10037602"/>
          <a:ext cx="889000" cy="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27578</xdr:rowOff>
    </xdr:from>
    <xdr:to>
      <xdr:col>10</xdr:col>
      <xdr:colOff>165100</xdr:colOff>
      <xdr:row>58</xdr:row>
      <xdr:rowOff>129178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1968500" y="9971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145705</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1719795" y="9746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29545</xdr:rowOff>
    </xdr:from>
    <xdr:to>
      <xdr:col>6</xdr:col>
      <xdr:colOff>38100</xdr:colOff>
      <xdr:row>58</xdr:row>
      <xdr:rowOff>131145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079500" y="9973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147672</xdr:rowOff>
    </xdr:from>
    <xdr:ext cx="59901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830795" y="97488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18131</xdr:rowOff>
    </xdr:from>
    <xdr:to>
      <xdr:col>24</xdr:col>
      <xdr:colOff>114300</xdr:colOff>
      <xdr:row>58</xdr:row>
      <xdr:rowOff>119731</xdr:rowOff>
    </xdr:to>
    <xdr:sp macro="" textlink="">
      <xdr:nvSpPr>
        <xdr:cNvPr id="135" name="楕円 134">
          <a:extLst>
            <a:ext uri="{FF2B5EF4-FFF2-40B4-BE49-F238E27FC236}">
              <a16:creationId xmlns:a16="http://schemas.microsoft.com/office/drawing/2014/main" id="{00000000-0008-0000-0600-000087000000}"/>
            </a:ext>
          </a:extLst>
        </xdr:cNvPr>
        <xdr:cNvSpPr/>
      </xdr:nvSpPr>
      <xdr:spPr>
        <a:xfrm>
          <a:off x="4584700" y="9962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149172</xdr:rowOff>
    </xdr:from>
    <xdr:ext cx="599010" cy="259045"/>
    <xdr:sp macro="" textlink="">
      <xdr:nvSpPr>
        <xdr:cNvPr id="136" name="物件費該当値テキスト">
          <a:extLst>
            <a:ext uri="{FF2B5EF4-FFF2-40B4-BE49-F238E27FC236}">
              <a16:creationId xmlns:a16="http://schemas.microsoft.com/office/drawing/2014/main" id="{00000000-0008-0000-0600-000088000000}"/>
            </a:ext>
          </a:extLst>
        </xdr:cNvPr>
        <xdr:cNvSpPr txBox="1"/>
      </xdr:nvSpPr>
      <xdr:spPr>
        <a:xfrm>
          <a:off x="4686300" y="99218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40314</xdr:rowOff>
    </xdr:from>
    <xdr:to>
      <xdr:col>20</xdr:col>
      <xdr:colOff>38100</xdr:colOff>
      <xdr:row>58</xdr:row>
      <xdr:rowOff>141914</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3746500" y="9984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133041</xdr:rowOff>
    </xdr:from>
    <xdr:ext cx="59901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497795" y="10077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40460</xdr:rowOff>
    </xdr:from>
    <xdr:to>
      <xdr:col>15</xdr:col>
      <xdr:colOff>101600</xdr:colOff>
      <xdr:row>58</xdr:row>
      <xdr:rowOff>142060</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2857500" y="9984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133187</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2608795" y="10077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42702</xdr:rowOff>
    </xdr:from>
    <xdr:to>
      <xdr:col>10</xdr:col>
      <xdr:colOff>165100</xdr:colOff>
      <xdr:row>58</xdr:row>
      <xdr:rowOff>144302</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1968500" y="9986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135429</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1719795" y="10079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43533</xdr:rowOff>
    </xdr:from>
    <xdr:to>
      <xdr:col>6</xdr:col>
      <xdr:colOff>38100</xdr:colOff>
      <xdr:row>58</xdr:row>
      <xdr:rowOff>145133</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079500" y="9987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136260</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863111" y="10080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a:extLst>
            <a:ext uri="{FF2B5EF4-FFF2-40B4-BE49-F238E27FC236}">
              <a16:creationId xmlns:a16="http://schemas.microsoft.com/office/drawing/2014/main" id="{00000000-0008-0000-0600-0000A7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21075</xdr:rowOff>
    </xdr:from>
    <xdr:to>
      <xdr:col>24</xdr:col>
      <xdr:colOff>62865</xdr:colOff>
      <xdr:row>79</xdr:row>
      <xdr:rowOff>32238</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flipV="1">
          <a:off x="4633595" y="12022575"/>
          <a:ext cx="1270" cy="1554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36065</xdr:rowOff>
    </xdr:from>
    <xdr:ext cx="378565" cy="259045"/>
    <xdr:sp macro="" textlink="">
      <xdr:nvSpPr>
        <xdr:cNvPr id="169" name="維持補修費最小値テキスト">
          <a:extLst>
            <a:ext uri="{FF2B5EF4-FFF2-40B4-BE49-F238E27FC236}">
              <a16:creationId xmlns:a16="http://schemas.microsoft.com/office/drawing/2014/main" id="{00000000-0008-0000-0600-0000A9000000}"/>
            </a:ext>
          </a:extLst>
        </xdr:cNvPr>
        <xdr:cNvSpPr txBox="1"/>
      </xdr:nvSpPr>
      <xdr:spPr>
        <a:xfrm>
          <a:off x="4686300" y="135806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32238</xdr:rowOff>
    </xdr:from>
    <xdr:to>
      <xdr:col>24</xdr:col>
      <xdr:colOff>152400</xdr:colOff>
      <xdr:row>79</xdr:row>
      <xdr:rowOff>32238</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4546600" y="13576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139202</xdr:rowOff>
    </xdr:from>
    <xdr:ext cx="534377" cy="259045"/>
    <xdr:sp macro="" textlink="">
      <xdr:nvSpPr>
        <xdr:cNvPr id="171" name="維持補修費最大値テキスト">
          <a:extLst>
            <a:ext uri="{FF2B5EF4-FFF2-40B4-BE49-F238E27FC236}">
              <a16:creationId xmlns:a16="http://schemas.microsoft.com/office/drawing/2014/main" id="{00000000-0008-0000-0600-0000AB000000}"/>
            </a:ext>
          </a:extLst>
        </xdr:cNvPr>
        <xdr:cNvSpPr txBox="1"/>
      </xdr:nvSpPr>
      <xdr:spPr>
        <a:xfrm>
          <a:off x="4686300" y="11797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21075</xdr:rowOff>
    </xdr:from>
    <xdr:to>
      <xdr:col>24</xdr:col>
      <xdr:colOff>152400</xdr:colOff>
      <xdr:row>70</xdr:row>
      <xdr:rowOff>21075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2022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1854</xdr:rowOff>
    </xdr:from>
    <xdr:to>
      <xdr:col>24</xdr:col>
      <xdr:colOff>63500</xdr:colOff>
      <xdr:row>79</xdr:row>
      <xdr:rowOff>11627</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3797300" y="13546404"/>
          <a:ext cx="838200" cy="9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69163</xdr:rowOff>
    </xdr:from>
    <xdr:ext cx="534377" cy="259045"/>
    <xdr:sp macro="" textlink="">
      <xdr:nvSpPr>
        <xdr:cNvPr id="174" name="維持補修費平均値テキスト">
          <a:extLst>
            <a:ext uri="{FF2B5EF4-FFF2-40B4-BE49-F238E27FC236}">
              <a16:creationId xmlns:a16="http://schemas.microsoft.com/office/drawing/2014/main" id="{00000000-0008-0000-0600-0000AE000000}"/>
            </a:ext>
          </a:extLst>
        </xdr:cNvPr>
        <xdr:cNvSpPr txBox="1"/>
      </xdr:nvSpPr>
      <xdr:spPr>
        <a:xfrm>
          <a:off x="4686300" y="130993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46286</xdr:rowOff>
    </xdr:from>
    <xdr:to>
      <xdr:col>24</xdr:col>
      <xdr:colOff>114300</xdr:colOff>
      <xdr:row>77</xdr:row>
      <xdr:rowOff>147886</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4584700" y="1324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1854</xdr:rowOff>
    </xdr:from>
    <xdr:to>
      <xdr:col>19</xdr:col>
      <xdr:colOff>177800</xdr:colOff>
      <xdr:row>79</xdr:row>
      <xdr:rowOff>13208</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2908300" y="13546404"/>
          <a:ext cx="889000" cy="11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94386</xdr:rowOff>
    </xdr:from>
    <xdr:to>
      <xdr:col>20</xdr:col>
      <xdr:colOff>38100</xdr:colOff>
      <xdr:row>78</xdr:row>
      <xdr:rowOff>24536</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3746500" y="13296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41063</xdr:rowOff>
    </xdr:from>
    <xdr:ext cx="534377"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3530111" y="13071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13208</xdr:rowOff>
    </xdr:from>
    <xdr:to>
      <xdr:col>15</xdr:col>
      <xdr:colOff>50800</xdr:colOff>
      <xdr:row>79</xdr:row>
      <xdr:rowOff>16084</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019300" y="13557758"/>
          <a:ext cx="889000" cy="2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110350</xdr:rowOff>
    </xdr:from>
    <xdr:to>
      <xdr:col>15</xdr:col>
      <xdr:colOff>101600</xdr:colOff>
      <xdr:row>78</xdr:row>
      <xdr:rowOff>40500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2857500" y="1331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57027</xdr:rowOff>
    </xdr:from>
    <xdr:ext cx="534377"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2641111" y="13087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5798</xdr:rowOff>
    </xdr:from>
    <xdr:to>
      <xdr:col>10</xdr:col>
      <xdr:colOff>114300</xdr:colOff>
      <xdr:row>79</xdr:row>
      <xdr:rowOff>16084</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1130300" y="13550348"/>
          <a:ext cx="889000" cy="10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116027</xdr:rowOff>
    </xdr:from>
    <xdr:to>
      <xdr:col>10</xdr:col>
      <xdr:colOff>165100</xdr:colOff>
      <xdr:row>78</xdr:row>
      <xdr:rowOff>46177</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1968500" y="1331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62704</xdr:rowOff>
    </xdr:from>
    <xdr:ext cx="534377"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1752111" y="13092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140773</xdr:rowOff>
    </xdr:from>
    <xdr:to>
      <xdr:col>6</xdr:col>
      <xdr:colOff>38100</xdr:colOff>
      <xdr:row>78</xdr:row>
      <xdr:rowOff>70923</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079500" y="13342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87450</xdr:rowOff>
    </xdr:from>
    <xdr:ext cx="534377"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863111" y="13117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132277</xdr:rowOff>
    </xdr:from>
    <xdr:to>
      <xdr:col>24</xdr:col>
      <xdr:colOff>114300</xdr:colOff>
      <xdr:row>79</xdr:row>
      <xdr:rowOff>62427</xdr:rowOff>
    </xdr:to>
    <xdr:sp macro="" textlink="">
      <xdr:nvSpPr>
        <xdr:cNvPr id="192" name="楕円 191">
          <a:extLst>
            <a:ext uri="{FF2B5EF4-FFF2-40B4-BE49-F238E27FC236}">
              <a16:creationId xmlns:a16="http://schemas.microsoft.com/office/drawing/2014/main" id="{00000000-0008-0000-0600-0000C0000000}"/>
            </a:ext>
          </a:extLst>
        </xdr:cNvPr>
        <xdr:cNvSpPr/>
      </xdr:nvSpPr>
      <xdr:spPr>
        <a:xfrm>
          <a:off x="4584700" y="13505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47204</xdr:rowOff>
    </xdr:from>
    <xdr:ext cx="469744" cy="259045"/>
    <xdr:sp macro="" textlink="">
      <xdr:nvSpPr>
        <xdr:cNvPr id="193" name="維持補修費該当値テキスト">
          <a:extLst>
            <a:ext uri="{FF2B5EF4-FFF2-40B4-BE49-F238E27FC236}">
              <a16:creationId xmlns:a16="http://schemas.microsoft.com/office/drawing/2014/main" id="{00000000-0008-0000-0600-0000C1000000}"/>
            </a:ext>
          </a:extLst>
        </xdr:cNvPr>
        <xdr:cNvSpPr txBox="1"/>
      </xdr:nvSpPr>
      <xdr:spPr>
        <a:xfrm>
          <a:off x="4686300" y="13420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122504</xdr:rowOff>
    </xdr:from>
    <xdr:to>
      <xdr:col>20</xdr:col>
      <xdr:colOff>38100</xdr:colOff>
      <xdr:row>79</xdr:row>
      <xdr:rowOff>52654</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3746500" y="13495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43781</xdr:rowOff>
    </xdr:from>
    <xdr:ext cx="469744"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562428" y="13588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133858</xdr:rowOff>
    </xdr:from>
    <xdr:to>
      <xdr:col>15</xdr:col>
      <xdr:colOff>101600</xdr:colOff>
      <xdr:row>79</xdr:row>
      <xdr:rowOff>64008</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2857500" y="13506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55135</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2673428" y="13599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136734</xdr:rowOff>
    </xdr:from>
    <xdr:to>
      <xdr:col>10</xdr:col>
      <xdr:colOff>165100</xdr:colOff>
      <xdr:row>79</xdr:row>
      <xdr:rowOff>66884</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1968500" y="13509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58011</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1784428" y="13602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126448</xdr:rowOff>
    </xdr:from>
    <xdr:to>
      <xdr:col>6</xdr:col>
      <xdr:colOff>38100</xdr:colOff>
      <xdr:row>79</xdr:row>
      <xdr:rowOff>56598</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079500" y="1349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47725</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895428" y="13592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75006</xdr:rowOff>
    </xdr:from>
    <xdr:to>
      <xdr:col>24</xdr:col>
      <xdr:colOff>62865</xdr:colOff>
      <xdr:row>99</xdr:row>
      <xdr:rowOff>35252</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676956"/>
          <a:ext cx="1270" cy="1331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39079</xdr:rowOff>
    </xdr:from>
    <xdr:ext cx="534377"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7012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35252</xdr:rowOff>
    </xdr:from>
    <xdr:to>
      <xdr:col>24</xdr:col>
      <xdr:colOff>152400</xdr:colOff>
      <xdr:row>99</xdr:row>
      <xdr:rowOff>35252</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7008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21683</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452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75006</xdr:rowOff>
    </xdr:from>
    <xdr:to>
      <xdr:col>24</xdr:col>
      <xdr:colOff>152400</xdr:colOff>
      <xdr:row>91</xdr:row>
      <xdr:rowOff>75006</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676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16659</xdr:rowOff>
    </xdr:from>
    <xdr:to>
      <xdr:col>24</xdr:col>
      <xdr:colOff>63500</xdr:colOff>
      <xdr:row>98</xdr:row>
      <xdr:rowOff>62128</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3797300" y="16818759"/>
          <a:ext cx="838200" cy="45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27142</xdr:rowOff>
    </xdr:from>
    <xdr:ext cx="534377"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4863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4265</xdr:rowOff>
    </xdr:from>
    <xdr:to>
      <xdr:col>24</xdr:col>
      <xdr:colOff>114300</xdr:colOff>
      <xdr:row>97</xdr:row>
      <xdr:rowOff>105865</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634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62128</xdr:rowOff>
    </xdr:from>
    <xdr:to>
      <xdr:col>19</xdr:col>
      <xdr:colOff>177800</xdr:colOff>
      <xdr:row>98</xdr:row>
      <xdr:rowOff>140546</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2908300" y="16864228"/>
          <a:ext cx="889000" cy="78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47561</xdr:rowOff>
    </xdr:from>
    <xdr:to>
      <xdr:col>20</xdr:col>
      <xdr:colOff>38100</xdr:colOff>
      <xdr:row>97</xdr:row>
      <xdr:rowOff>149161</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678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165688</xdr:rowOff>
    </xdr:from>
    <xdr:ext cx="534377"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530111" y="16453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73947</xdr:rowOff>
    </xdr:from>
    <xdr:to>
      <xdr:col>15</xdr:col>
      <xdr:colOff>50800</xdr:colOff>
      <xdr:row>98</xdr:row>
      <xdr:rowOff>140546</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2019300" y="16876047"/>
          <a:ext cx="889000" cy="66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88054</xdr:rowOff>
    </xdr:from>
    <xdr:to>
      <xdr:col>15</xdr:col>
      <xdr:colOff>101600</xdr:colOff>
      <xdr:row>98</xdr:row>
      <xdr:rowOff>18204</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718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34731</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41111" y="16493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73947</xdr:rowOff>
    </xdr:from>
    <xdr:to>
      <xdr:col>10</xdr:col>
      <xdr:colOff>114300</xdr:colOff>
      <xdr:row>99</xdr:row>
      <xdr:rowOff>75654</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876047"/>
          <a:ext cx="889000" cy="173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169032</xdr:rowOff>
    </xdr:from>
    <xdr:to>
      <xdr:col>10</xdr:col>
      <xdr:colOff>165100</xdr:colOff>
      <xdr:row>97</xdr:row>
      <xdr:rowOff>99182</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628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115709</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52111" y="16403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11221</xdr:rowOff>
    </xdr:from>
    <xdr:to>
      <xdr:col>6</xdr:col>
      <xdr:colOff>38100</xdr:colOff>
      <xdr:row>98</xdr:row>
      <xdr:rowOff>112821</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813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129348</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63111" y="16588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137309</xdr:rowOff>
    </xdr:from>
    <xdr:to>
      <xdr:col>24</xdr:col>
      <xdr:colOff>114300</xdr:colOff>
      <xdr:row>98</xdr:row>
      <xdr:rowOff>67459</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6767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115736</xdr:rowOff>
    </xdr:from>
    <xdr:ext cx="534377"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6746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11328</xdr:rowOff>
    </xdr:from>
    <xdr:to>
      <xdr:col>20</xdr:col>
      <xdr:colOff>38100</xdr:colOff>
      <xdr:row>98</xdr:row>
      <xdr:rowOff>112928</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6813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104055</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530111" y="16906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89746</xdr:rowOff>
    </xdr:from>
    <xdr:to>
      <xdr:col>15</xdr:col>
      <xdr:colOff>101600</xdr:colOff>
      <xdr:row>99</xdr:row>
      <xdr:rowOff>19896</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6891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11023</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41111" y="16984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23147</xdr:rowOff>
    </xdr:from>
    <xdr:to>
      <xdr:col>10</xdr:col>
      <xdr:colOff>165100</xdr:colOff>
      <xdr:row>98</xdr:row>
      <xdr:rowOff>124747</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825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115874</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52111" y="16917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24854</xdr:rowOff>
    </xdr:from>
    <xdr:to>
      <xdr:col>6</xdr:col>
      <xdr:colOff>38100</xdr:colOff>
      <xdr:row>99</xdr:row>
      <xdr:rowOff>126454</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998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117581</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63111" y="17091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73677</xdr:rowOff>
    </xdr:from>
    <xdr:ext cx="59541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08581" y="6588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40632</xdr:rowOff>
    </xdr:from>
    <xdr:to>
      <xdr:col>54</xdr:col>
      <xdr:colOff>189865</xdr:colOff>
      <xdr:row>39</xdr:row>
      <xdr:rowOff>128822</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184132"/>
          <a:ext cx="1270" cy="1631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132649</xdr:rowOff>
    </xdr:from>
    <xdr:ext cx="534377"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819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128822</xdr:rowOff>
    </xdr:from>
    <xdr:to>
      <xdr:col>55</xdr:col>
      <xdr:colOff>88900</xdr:colOff>
      <xdr:row>39</xdr:row>
      <xdr:rowOff>128822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815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158759</xdr:rowOff>
    </xdr:from>
    <xdr:ext cx="599010"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49593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506,002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40632</xdr:rowOff>
    </xdr:from>
    <xdr:to>
      <xdr:col>55</xdr:col>
      <xdr:colOff>88900</xdr:colOff>
      <xdr:row>30</xdr:row>
      <xdr:rowOff>40632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184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148189</xdr:rowOff>
    </xdr:from>
    <xdr:to>
      <xdr:col>55</xdr:col>
      <xdr:colOff>0</xdr:colOff>
      <xdr:row>39</xdr:row>
      <xdr:rowOff>24150</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9639300" y="6491839"/>
          <a:ext cx="838200" cy="218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62293</xdr:rowOff>
    </xdr:from>
    <xdr:ext cx="599010"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2344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39416</xdr:rowOff>
    </xdr:from>
    <xdr:to>
      <xdr:col>55</xdr:col>
      <xdr:colOff>50800</xdr:colOff>
      <xdr:row>37</xdr:row>
      <xdr:rowOff>141016</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383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24150</xdr:rowOff>
    </xdr:from>
    <xdr:to>
      <xdr:col>50</xdr:col>
      <xdr:colOff>114300</xdr:colOff>
      <xdr:row>39</xdr:row>
      <xdr:rowOff>30692</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8750300" y="6710700"/>
          <a:ext cx="889000" cy="6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111619</xdr:rowOff>
    </xdr:from>
    <xdr:to>
      <xdr:col>50</xdr:col>
      <xdr:colOff>165100</xdr:colOff>
      <xdr:row>38</xdr:row>
      <xdr:rowOff>41770</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45526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58296</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39795" y="6230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30692</xdr:rowOff>
    </xdr:from>
    <xdr:to>
      <xdr:col>45</xdr:col>
      <xdr:colOff>177800</xdr:colOff>
      <xdr:row>39</xdr:row>
      <xdr:rowOff>84482</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7861300" y="6717242"/>
          <a:ext cx="889000" cy="53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143132</xdr:rowOff>
    </xdr:from>
    <xdr:to>
      <xdr:col>46</xdr:col>
      <xdr:colOff>38100</xdr:colOff>
      <xdr:row>38</xdr:row>
      <xdr:rowOff>73282</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486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89809</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50795" y="6262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28441</xdr:rowOff>
    </xdr:from>
    <xdr:to>
      <xdr:col>41</xdr:col>
      <xdr:colOff>50800</xdr:colOff>
      <xdr:row>39</xdr:row>
      <xdr:rowOff>84482</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6972300" y="6372091"/>
          <a:ext cx="889000" cy="398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13695</xdr:rowOff>
    </xdr:from>
    <xdr:to>
      <xdr:col>41</xdr:col>
      <xdr:colOff>101600</xdr:colOff>
      <xdr:row>38</xdr:row>
      <xdr:rowOff>115295</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6528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131822</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61795" y="63040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167157</xdr:rowOff>
    </xdr:from>
    <xdr:to>
      <xdr:col>36</xdr:col>
      <xdr:colOff>165100</xdr:colOff>
      <xdr:row>36</xdr:row>
      <xdr:rowOff>97307</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6167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113834</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672795" y="5943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97389</xdr:rowOff>
    </xdr:from>
    <xdr:to>
      <xdr:col>55</xdr:col>
      <xdr:colOff>50800</xdr:colOff>
      <xdr:row>38</xdr:row>
      <xdr:rowOff>27539</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6441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75816</xdr:rowOff>
    </xdr:from>
    <xdr:ext cx="599010"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64194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144800</xdr:rowOff>
    </xdr:from>
    <xdr:to>
      <xdr:col>50</xdr:col>
      <xdr:colOff>165100</xdr:colOff>
      <xdr:row>39</xdr:row>
      <xdr:rowOff>74950</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65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39</xdr:row>
      <xdr:rowOff>66077</xdr:rowOff>
    </xdr:from>
    <xdr:ext cx="59901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39795" y="6752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151342</xdr:rowOff>
    </xdr:from>
    <xdr:to>
      <xdr:col>46</xdr:col>
      <xdr:colOff>38100</xdr:colOff>
      <xdr:row>39</xdr:row>
      <xdr:rowOff>81492</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666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39</xdr:row>
      <xdr:rowOff>72619</xdr:rowOff>
    </xdr:from>
    <xdr:ext cx="59901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50795" y="6759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33682</xdr:rowOff>
    </xdr:from>
    <xdr:to>
      <xdr:col>41</xdr:col>
      <xdr:colOff>101600</xdr:colOff>
      <xdr:row>39</xdr:row>
      <xdr:rowOff>135282</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6720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126409</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94111" y="6812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149091</xdr:rowOff>
    </xdr:from>
    <xdr:to>
      <xdr:col>36</xdr:col>
      <xdr:colOff>165100</xdr:colOff>
      <xdr:row>37</xdr:row>
      <xdr:rowOff>79241</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6321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70368</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672795" y="6414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普通建設事業費グラフ枠">
          <a:extLst>
            <a:ext uri="{FF2B5EF4-FFF2-40B4-BE49-F238E27FC236}">
              <a16:creationId xmlns:a16="http://schemas.microsoft.com/office/drawing/2014/main" id="{00000000-0008-0000-06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121846</xdr:rowOff>
    </xdr:from>
    <xdr:to>
      <xdr:col>54</xdr:col>
      <xdr:colOff>189865</xdr:colOff>
      <xdr:row>58</xdr:row>
      <xdr:rowOff>135971</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flipV="1">
          <a:off x="10475595" y="8865796"/>
          <a:ext cx="1270" cy="1214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139798</xdr:rowOff>
    </xdr:from>
    <xdr:ext cx="469744" cy="259045"/>
    <xdr:sp macro="" textlink="">
      <xdr:nvSpPr>
        <xdr:cNvPr id="340" name="普通建設事業費最小値テキスト">
          <a:extLst>
            <a:ext uri="{FF2B5EF4-FFF2-40B4-BE49-F238E27FC236}">
              <a16:creationId xmlns:a16="http://schemas.microsoft.com/office/drawing/2014/main" id="{00000000-0008-0000-0600-000054010000}"/>
            </a:ext>
          </a:extLst>
        </xdr:cNvPr>
        <xdr:cNvSpPr txBox="1"/>
      </xdr:nvSpPr>
      <xdr:spPr>
        <a:xfrm>
          <a:off x="10528300" y="10083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135971</xdr:rowOff>
    </xdr:from>
    <xdr:to>
      <xdr:col>55</xdr:col>
      <xdr:colOff>88900</xdr:colOff>
      <xdr:row>58</xdr:row>
      <xdr:rowOff>135971</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10388600" y="10080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68523</xdr:rowOff>
    </xdr:from>
    <xdr:ext cx="690189" cy="259045"/>
    <xdr:sp macro="" textlink="">
      <xdr:nvSpPr>
        <xdr:cNvPr id="342" name="普通建設事業費最大値テキスト">
          <a:extLst>
            <a:ext uri="{FF2B5EF4-FFF2-40B4-BE49-F238E27FC236}">
              <a16:creationId xmlns:a16="http://schemas.microsoft.com/office/drawing/2014/main" id="{00000000-0008-0000-0600-000056010000}"/>
            </a:ext>
          </a:extLst>
        </xdr:cNvPr>
        <xdr:cNvSpPr txBox="1"/>
      </xdr:nvSpPr>
      <xdr:spPr>
        <a:xfrm>
          <a:off x="10528300" y="864102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2,664,051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121846</xdr:rowOff>
    </xdr:from>
    <xdr:to>
      <xdr:col>55</xdr:col>
      <xdr:colOff>88900</xdr:colOff>
      <xdr:row>51</xdr:row>
      <xdr:rowOff>121846</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8865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123054</xdr:rowOff>
    </xdr:from>
    <xdr:to>
      <xdr:col>55</xdr:col>
      <xdr:colOff>0</xdr:colOff>
      <xdr:row>58</xdr:row>
      <xdr:rowOff>123995</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9639300" y="10067154"/>
          <a:ext cx="838200" cy="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35775</xdr:rowOff>
    </xdr:from>
    <xdr:ext cx="599010" cy="259045"/>
    <xdr:sp macro="" textlink="">
      <xdr:nvSpPr>
        <xdr:cNvPr id="345" name="普通建設事業費平均値テキスト">
          <a:extLst>
            <a:ext uri="{FF2B5EF4-FFF2-40B4-BE49-F238E27FC236}">
              <a16:creationId xmlns:a16="http://schemas.microsoft.com/office/drawing/2014/main" id="{00000000-0008-0000-0600-000059010000}"/>
            </a:ext>
          </a:extLst>
        </xdr:cNvPr>
        <xdr:cNvSpPr txBox="1"/>
      </xdr:nvSpPr>
      <xdr:spPr>
        <a:xfrm>
          <a:off x="10528300" y="980842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12898</xdr:rowOff>
    </xdr:from>
    <xdr:to>
      <xdr:col>55</xdr:col>
      <xdr:colOff>50800</xdr:colOff>
      <xdr:row>58</xdr:row>
      <xdr:rowOff>114498</xdr:rowOff>
    </xdr:to>
    <xdr:sp macro="" textlink="">
      <xdr:nvSpPr>
        <xdr:cNvPr id="346" name="フローチャート: 判断 345">
          <a:extLst>
            <a:ext uri="{FF2B5EF4-FFF2-40B4-BE49-F238E27FC236}">
              <a16:creationId xmlns:a16="http://schemas.microsoft.com/office/drawing/2014/main" id="{00000000-0008-0000-0600-00005A010000}"/>
            </a:ext>
          </a:extLst>
        </xdr:cNvPr>
        <xdr:cNvSpPr/>
      </xdr:nvSpPr>
      <xdr:spPr>
        <a:xfrm>
          <a:off x="10426700" y="995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105088</xdr:rowOff>
    </xdr:from>
    <xdr:to>
      <xdr:col>50</xdr:col>
      <xdr:colOff>114300</xdr:colOff>
      <xdr:row>58</xdr:row>
      <xdr:rowOff>123054</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8750300" y="10049188"/>
          <a:ext cx="889000" cy="17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13379</xdr:rowOff>
    </xdr:from>
    <xdr:to>
      <xdr:col>50</xdr:col>
      <xdr:colOff>165100</xdr:colOff>
      <xdr:row>58</xdr:row>
      <xdr:rowOff>114979</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9588500" y="995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131506</xdr:rowOff>
    </xdr:from>
    <xdr:ext cx="599010" cy="259045"/>
    <xdr:sp macro="" textlink="">
      <xdr:nvSpPr>
        <xdr:cNvPr id="349" name="テキスト ボックス 348">
          <a:extLst>
            <a:ext uri="{FF2B5EF4-FFF2-40B4-BE49-F238E27FC236}">
              <a16:creationId xmlns:a16="http://schemas.microsoft.com/office/drawing/2014/main" id="{00000000-0008-0000-0600-00005D010000}"/>
            </a:ext>
          </a:extLst>
        </xdr:cNvPr>
        <xdr:cNvSpPr txBox="1"/>
      </xdr:nvSpPr>
      <xdr:spPr>
        <a:xfrm>
          <a:off x="9339795" y="97327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105088</xdr:rowOff>
    </xdr:from>
    <xdr:to>
      <xdr:col>45</xdr:col>
      <xdr:colOff>177800</xdr:colOff>
      <xdr:row>58</xdr:row>
      <xdr:rowOff>114535</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7861300" y="10049188"/>
          <a:ext cx="889000" cy="9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21981</xdr:rowOff>
    </xdr:from>
    <xdr:to>
      <xdr:col>46</xdr:col>
      <xdr:colOff>38100</xdr:colOff>
      <xdr:row>58</xdr:row>
      <xdr:rowOff>123581</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8699500" y="9966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140108</xdr:rowOff>
    </xdr:from>
    <xdr:ext cx="59901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8450795" y="9741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75685</xdr:rowOff>
    </xdr:from>
    <xdr:to>
      <xdr:col>41</xdr:col>
      <xdr:colOff>50800</xdr:colOff>
      <xdr:row>58</xdr:row>
      <xdr:rowOff>114535</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6972300" y="10019785"/>
          <a:ext cx="889000" cy="38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25622</xdr:rowOff>
    </xdr:from>
    <xdr:to>
      <xdr:col>41</xdr:col>
      <xdr:colOff>101600</xdr:colOff>
      <xdr:row>58</xdr:row>
      <xdr:rowOff>127222</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7810500" y="9969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143749</xdr:rowOff>
    </xdr:from>
    <xdr:ext cx="59901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7561795" y="9744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31571</xdr:rowOff>
    </xdr:from>
    <xdr:to>
      <xdr:col>36</xdr:col>
      <xdr:colOff>165100</xdr:colOff>
      <xdr:row>58</xdr:row>
      <xdr:rowOff>133171</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6921500" y="997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124298</xdr:rowOff>
    </xdr:from>
    <xdr:ext cx="59901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6672795" y="10068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73195</xdr:rowOff>
    </xdr:from>
    <xdr:to>
      <xdr:col>55</xdr:col>
      <xdr:colOff>50800</xdr:colOff>
      <xdr:row>59</xdr:row>
      <xdr:rowOff>3345</xdr:rowOff>
    </xdr:to>
    <xdr:sp macro="" textlink="">
      <xdr:nvSpPr>
        <xdr:cNvPr id="363" name="楕円 362">
          <a:extLst>
            <a:ext uri="{FF2B5EF4-FFF2-40B4-BE49-F238E27FC236}">
              <a16:creationId xmlns:a16="http://schemas.microsoft.com/office/drawing/2014/main" id="{00000000-0008-0000-0600-00006B010000}"/>
            </a:ext>
          </a:extLst>
        </xdr:cNvPr>
        <xdr:cNvSpPr/>
      </xdr:nvSpPr>
      <xdr:spPr>
        <a:xfrm>
          <a:off x="10426700" y="10017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162775</xdr:rowOff>
    </xdr:from>
    <xdr:ext cx="534377" cy="259045"/>
    <xdr:sp macro="" textlink="">
      <xdr:nvSpPr>
        <xdr:cNvPr id="364" name="普通建設事業費該当値テキスト">
          <a:extLst>
            <a:ext uri="{FF2B5EF4-FFF2-40B4-BE49-F238E27FC236}">
              <a16:creationId xmlns:a16="http://schemas.microsoft.com/office/drawing/2014/main" id="{00000000-0008-0000-0600-00006C010000}"/>
            </a:ext>
          </a:extLst>
        </xdr:cNvPr>
        <xdr:cNvSpPr txBox="1"/>
      </xdr:nvSpPr>
      <xdr:spPr>
        <a:xfrm>
          <a:off x="10528300" y="9935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72254</xdr:rowOff>
    </xdr:from>
    <xdr:to>
      <xdr:col>50</xdr:col>
      <xdr:colOff>165100</xdr:colOff>
      <xdr:row>59</xdr:row>
      <xdr:rowOff>2404</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9588500" y="10016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164981</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372111" y="10109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54288</xdr:rowOff>
    </xdr:from>
    <xdr:to>
      <xdr:col>46</xdr:col>
      <xdr:colOff>38100</xdr:colOff>
      <xdr:row>58</xdr:row>
      <xdr:rowOff>155888</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8699500" y="9998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147015</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483111" y="10091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63735</xdr:rowOff>
    </xdr:from>
    <xdr:to>
      <xdr:col>41</xdr:col>
      <xdr:colOff>101600</xdr:colOff>
      <xdr:row>58</xdr:row>
      <xdr:rowOff>165335</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7810500" y="10007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156462</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594111" y="10100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24885</xdr:rowOff>
    </xdr:from>
    <xdr:to>
      <xdr:col>36</xdr:col>
      <xdr:colOff>165100</xdr:colOff>
      <xdr:row>58</xdr:row>
      <xdr:rowOff>126485</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6921500" y="9968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143012</xdr:rowOff>
    </xdr:from>
    <xdr:ext cx="59901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672795" y="9744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140091</xdr:rowOff>
    </xdr:from>
    <xdr:to>
      <xdr:col>54</xdr:col>
      <xdr:colOff>189865</xdr:colOff>
      <xdr:row>78</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flipV="1">
          <a:off x="10475595" y="12313041"/>
          <a:ext cx="1270" cy="11997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166448</xdr:rowOff>
    </xdr:from>
    <xdr:ext cx="249299" cy="259045"/>
    <xdr:sp macro="" textlink="">
      <xdr:nvSpPr>
        <xdr:cNvPr id="395" name="普通建設事業費 （ うち新規整備　）最小値テキスト">
          <a:extLst>
            <a:ext uri="{FF2B5EF4-FFF2-40B4-BE49-F238E27FC236}">
              <a16:creationId xmlns:a16="http://schemas.microsoft.com/office/drawing/2014/main" id="{00000000-0008-0000-0600-00008B010000}"/>
            </a:ext>
          </a:extLst>
        </xdr:cNvPr>
        <xdr:cNvSpPr txBox="1"/>
      </xdr:nvSpPr>
      <xdr:spPr>
        <a:xfrm>
          <a:off x="10528300" y="1353954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86768</xdr:rowOff>
    </xdr:from>
    <xdr:ext cx="690189" cy="259045"/>
    <xdr:sp macro="" textlink="">
      <xdr:nvSpPr>
        <xdr:cNvPr id="397" name="普通建設事業費 （ うち新規整備　）最大値テキスト">
          <a:extLst>
            <a:ext uri="{FF2B5EF4-FFF2-40B4-BE49-F238E27FC236}">
              <a16:creationId xmlns:a16="http://schemas.microsoft.com/office/drawing/2014/main" id="{00000000-0008-0000-0600-00008D010000}"/>
            </a:ext>
          </a:extLst>
        </xdr:cNvPr>
        <xdr:cNvSpPr txBox="1"/>
      </xdr:nvSpPr>
      <xdr:spPr>
        <a:xfrm>
          <a:off x="10528300" y="1208826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2,624,144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140091</xdr:rowOff>
    </xdr:from>
    <xdr:to>
      <xdr:col>55</xdr:col>
      <xdr:colOff>88900</xdr:colOff>
      <xdr:row>71</xdr:row>
      <xdr:rowOff>140091</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23130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135807</xdr:rowOff>
    </xdr:from>
    <xdr:to>
      <xdr:col>55</xdr:col>
      <xdr:colOff>0</xdr:colOff>
      <xdr:row>78</xdr:row>
      <xdr:rowOff>136857</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9639300" y="13508907"/>
          <a:ext cx="838200" cy="1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83898</xdr:rowOff>
    </xdr:from>
    <xdr:ext cx="534377" cy="259045"/>
    <xdr:sp macro="" textlink="">
      <xdr:nvSpPr>
        <xdr:cNvPr id="400" name="普通建設事業費 （ うち新規整備　）平均値テキスト">
          <a:extLst>
            <a:ext uri="{FF2B5EF4-FFF2-40B4-BE49-F238E27FC236}">
              <a16:creationId xmlns:a16="http://schemas.microsoft.com/office/drawing/2014/main" id="{00000000-0008-0000-0600-000090010000}"/>
            </a:ext>
          </a:extLst>
        </xdr:cNvPr>
        <xdr:cNvSpPr txBox="1"/>
      </xdr:nvSpPr>
      <xdr:spPr>
        <a:xfrm>
          <a:off x="10528300" y="132855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61021</xdr:rowOff>
    </xdr:from>
    <xdr:to>
      <xdr:col>55</xdr:col>
      <xdr:colOff>50800</xdr:colOff>
      <xdr:row>78</xdr:row>
      <xdr:rowOff>162621</xdr:rowOff>
    </xdr:to>
    <xdr:sp macro="" textlink="">
      <xdr:nvSpPr>
        <xdr:cNvPr id="401" name="フローチャート: 判断 400">
          <a:extLst>
            <a:ext uri="{FF2B5EF4-FFF2-40B4-BE49-F238E27FC236}">
              <a16:creationId xmlns:a16="http://schemas.microsoft.com/office/drawing/2014/main" id="{00000000-0008-0000-0600-000091010000}"/>
            </a:ext>
          </a:extLst>
        </xdr:cNvPr>
        <xdr:cNvSpPr/>
      </xdr:nvSpPr>
      <xdr:spPr>
        <a:xfrm>
          <a:off x="10426700" y="13434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116199</xdr:rowOff>
    </xdr:from>
    <xdr:to>
      <xdr:col>50</xdr:col>
      <xdr:colOff>114300</xdr:colOff>
      <xdr:row>78</xdr:row>
      <xdr:rowOff>136857</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8750300" y="13489299"/>
          <a:ext cx="889000" cy="20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60468</xdr:rowOff>
    </xdr:from>
    <xdr:to>
      <xdr:col>50</xdr:col>
      <xdr:colOff>165100</xdr:colOff>
      <xdr:row>78</xdr:row>
      <xdr:rowOff>162068</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9588500" y="13433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7145</xdr:rowOff>
    </xdr:from>
    <xdr:ext cx="534377"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9372111" y="13208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116199</xdr:rowOff>
    </xdr:from>
    <xdr:to>
      <xdr:col>45</xdr:col>
      <xdr:colOff>177800</xdr:colOff>
      <xdr:row>78</xdr:row>
      <xdr:rowOff>133964</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7861300" y="13489299"/>
          <a:ext cx="889000" cy="17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63246</xdr:rowOff>
    </xdr:from>
    <xdr:to>
      <xdr:col>46</xdr:col>
      <xdr:colOff>38100</xdr:colOff>
      <xdr:row>78</xdr:row>
      <xdr:rowOff>164846</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8699500" y="1343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9923</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8483111" y="13211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87860</xdr:rowOff>
    </xdr:from>
    <xdr:to>
      <xdr:col>41</xdr:col>
      <xdr:colOff>50800</xdr:colOff>
      <xdr:row>78</xdr:row>
      <xdr:rowOff>133964</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6972300" y="13460960"/>
          <a:ext cx="889000" cy="46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69791</xdr:rowOff>
    </xdr:from>
    <xdr:to>
      <xdr:col>41</xdr:col>
      <xdr:colOff>101600</xdr:colOff>
      <xdr:row>78</xdr:row>
      <xdr:rowOff>171391</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7810500" y="13442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16468</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7594111" y="13218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71045</xdr:rowOff>
    </xdr:from>
    <xdr:to>
      <xdr:col>36</xdr:col>
      <xdr:colOff>165100</xdr:colOff>
      <xdr:row>79</xdr:row>
      <xdr:rowOff>1195</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6921500" y="13444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163772</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6705111" y="13536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85007</xdr:rowOff>
    </xdr:from>
    <xdr:to>
      <xdr:col>55</xdr:col>
      <xdr:colOff>50800</xdr:colOff>
      <xdr:row>79</xdr:row>
      <xdr:rowOff>15157</xdr:rowOff>
    </xdr:to>
    <xdr:sp macro="" textlink="">
      <xdr:nvSpPr>
        <xdr:cNvPr id="418" name="楕円 417">
          <a:extLst>
            <a:ext uri="{FF2B5EF4-FFF2-40B4-BE49-F238E27FC236}">
              <a16:creationId xmlns:a16="http://schemas.microsoft.com/office/drawing/2014/main" id="{00000000-0008-0000-0600-0000A2010000}"/>
            </a:ext>
          </a:extLst>
        </xdr:cNvPr>
        <xdr:cNvSpPr/>
      </xdr:nvSpPr>
      <xdr:spPr>
        <a:xfrm>
          <a:off x="10426700" y="13458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39448</xdr:rowOff>
    </xdr:from>
    <xdr:ext cx="469744" cy="259045"/>
    <xdr:sp macro="" textlink="">
      <xdr:nvSpPr>
        <xdr:cNvPr id="419" name="普通建設事業費 （ うち新規整備　）該当値テキスト">
          <a:extLst>
            <a:ext uri="{FF2B5EF4-FFF2-40B4-BE49-F238E27FC236}">
              <a16:creationId xmlns:a16="http://schemas.microsoft.com/office/drawing/2014/main" id="{00000000-0008-0000-0600-0000A3010000}"/>
            </a:ext>
          </a:extLst>
        </xdr:cNvPr>
        <xdr:cNvSpPr txBox="1"/>
      </xdr:nvSpPr>
      <xdr:spPr>
        <a:xfrm>
          <a:off x="10528300" y="13412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86057</xdr:rowOff>
    </xdr:from>
    <xdr:to>
      <xdr:col>50</xdr:col>
      <xdr:colOff>165100</xdr:colOff>
      <xdr:row>79</xdr:row>
      <xdr:rowOff>16207</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9588500" y="1345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7334</xdr:rowOff>
    </xdr:from>
    <xdr:ext cx="469744"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04428" y="13551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65399</xdr:rowOff>
    </xdr:from>
    <xdr:to>
      <xdr:col>46</xdr:col>
      <xdr:colOff>38100</xdr:colOff>
      <xdr:row>78</xdr:row>
      <xdr:rowOff>166999</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8699500" y="13438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158126</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483111" y="13531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83164</xdr:rowOff>
    </xdr:from>
    <xdr:to>
      <xdr:col>41</xdr:col>
      <xdr:colOff>101600</xdr:colOff>
      <xdr:row>79</xdr:row>
      <xdr:rowOff>13314</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7810500" y="13456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4441</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594111" y="13548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37060</xdr:rowOff>
    </xdr:from>
    <xdr:to>
      <xdr:col>36</xdr:col>
      <xdr:colOff>165100</xdr:colOff>
      <xdr:row>78</xdr:row>
      <xdr:rowOff>138660</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6921500" y="13410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155187</xdr:rowOff>
    </xdr:from>
    <xdr:ext cx="59901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672795" y="13185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8" name="普通建設事業費 （ うち更新整備　）グラフ枠">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110341</xdr:rowOff>
    </xdr:from>
    <xdr:to>
      <xdr:col>54</xdr:col>
      <xdr:colOff>189865</xdr:colOff>
      <xdr:row>98</xdr:row>
      <xdr:rowOff>126684</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flipV="1">
          <a:off x="10475595" y="15712291"/>
          <a:ext cx="1270" cy="12164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130511</xdr:rowOff>
    </xdr:from>
    <xdr:ext cx="469744" cy="259045"/>
    <xdr:sp macro="" textlink="">
      <xdr:nvSpPr>
        <xdr:cNvPr id="450" name="普通建設事業費 （ うち更新整備　）最小値テキスト">
          <a:extLst>
            <a:ext uri="{FF2B5EF4-FFF2-40B4-BE49-F238E27FC236}">
              <a16:creationId xmlns:a16="http://schemas.microsoft.com/office/drawing/2014/main" id="{00000000-0008-0000-0600-0000C2010000}"/>
            </a:ext>
          </a:extLst>
        </xdr:cNvPr>
        <xdr:cNvSpPr txBox="1"/>
      </xdr:nvSpPr>
      <xdr:spPr>
        <a:xfrm>
          <a:off x="10528300" y="16932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126684</xdr:rowOff>
    </xdr:from>
    <xdr:to>
      <xdr:col>55</xdr:col>
      <xdr:colOff>88900</xdr:colOff>
      <xdr:row>98</xdr:row>
      <xdr:rowOff>126684</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10388600" y="16928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57018</xdr:rowOff>
    </xdr:from>
    <xdr:ext cx="599010" cy="259045"/>
    <xdr:sp macro="" textlink="">
      <xdr:nvSpPr>
        <xdr:cNvPr id="452" name="普通建設事業費 （ うち更新整備　）最大値テキスト">
          <a:extLst>
            <a:ext uri="{FF2B5EF4-FFF2-40B4-BE49-F238E27FC236}">
              <a16:creationId xmlns:a16="http://schemas.microsoft.com/office/drawing/2014/main" id="{00000000-0008-0000-0600-0000C4010000}"/>
            </a:ext>
          </a:extLst>
        </xdr:cNvPr>
        <xdr:cNvSpPr txBox="1"/>
      </xdr:nvSpPr>
      <xdr:spPr>
        <a:xfrm>
          <a:off x="10528300" y="15487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537,843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110341</xdr:rowOff>
    </xdr:from>
    <xdr:to>
      <xdr:col>55</xdr:col>
      <xdr:colOff>88900</xdr:colOff>
      <xdr:row>91</xdr:row>
      <xdr:rowOff>110341</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5712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70727</xdr:rowOff>
    </xdr:from>
    <xdr:to>
      <xdr:col>55</xdr:col>
      <xdr:colOff>0</xdr:colOff>
      <xdr:row>98</xdr:row>
      <xdr:rowOff>80690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9639300" y="16872827"/>
          <a:ext cx="838200" cy="9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71699</xdr:rowOff>
    </xdr:from>
    <xdr:ext cx="534377" cy="259045"/>
    <xdr:sp macro="" textlink="">
      <xdr:nvSpPr>
        <xdr:cNvPr id="455" name="普通建設事業費 （ うち更新整備　）平均値テキスト">
          <a:extLst>
            <a:ext uri="{FF2B5EF4-FFF2-40B4-BE49-F238E27FC236}">
              <a16:creationId xmlns:a16="http://schemas.microsoft.com/office/drawing/2014/main" id="{00000000-0008-0000-0600-0000C7010000}"/>
            </a:ext>
          </a:extLst>
        </xdr:cNvPr>
        <xdr:cNvSpPr txBox="1"/>
      </xdr:nvSpPr>
      <xdr:spPr>
        <a:xfrm>
          <a:off x="10528300" y="165308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48822</xdr:rowOff>
    </xdr:from>
    <xdr:to>
      <xdr:col>55</xdr:col>
      <xdr:colOff>50800</xdr:colOff>
      <xdr:row>97</xdr:row>
      <xdr:rowOff>150422</xdr:rowOff>
    </xdr:to>
    <xdr:sp macro="" textlink="">
      <xdr:nvSpPr>
        <xdr:cNvPr id="456" name="フローチャート: 判断 455">
          <a:extLst>
            <a:ext uri="{FF2B5EF4-FFF2-40B4-BE49-F238E27FC236}">
              <a16:creationId xmlns:a16="http://schemas.microsoft.com/office/drawing/2014/main" id="{00000000-0008-0000-0600-0000C8010000}"/>
            </a:ext>
          </a:extLst>
        </xdr:cNvPr>
        <xdr:cNvSpPr/>
      </xdr:nvSpPr>
      <xdr:spPr>
        <a:xfrm>
          <a:off x="10426700" y="16679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70727</xdr:rowOff>
    </xdr:from>
    <xdr:to>
      <xdr:col>50</xdr:col>
      <xdr:colOff>114300</xdr:colOff>
      <xdr:row>98</xdr:row>
      <xdr:rowOff>84182</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8750300" y="16872827"/>
          <a:ext cx="889000" cy="13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56285</xdr:rowOff>
    </xdr:from>
    <xdr:to>
      <xdr:col>50</xdr:col>
      <xdr:colOff>165100</xdr:colOff>
      <xdr:row>97</xdr:row>
      <xdr:rowOff>157885</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9588500" y="16686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2962</xdr:rowOff>
    </xdr:from>
    <xdr:ext cx="534377"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9372111" y="16462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42579</xdr:rowOff>
    </xdr:from>
    <xdr:to>
      <xdr:col>45</xdr:col>
      <xdr:colOff>177800</xdr:colOff>
      <xdr:row>98</xdr:row>
      <xdr:rowOff>84182</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7861300" y="16844679"/>
          <a:ext cx="889000" cy="41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79666</xdr:rowOff>
    </xdr:from>
    <xdr:to>
      <xdr:col>46</xdr:col>
      <xdr:colOff>38100</xdr:colOff>
      <xdr:row>98</xdr:row>
      <xdr:rowOff>9816</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8699500" y="16710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26343</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8483111" y="16485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42579</xdr:rowOff>
    </xdr:from>
    <xdr:to>
      <xdr:col>41</xdr:col>
      <xdr:colOff>50800</xdr:colOff>
      <xdr:row>98</xdr:row>
      <xdr:rowOff>78893</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6972300" y="16844679"/>
          <a:ext cx="889000" cy="36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79944</xdr:rowOff>
    </xdr:from>
    <xdr:to>
      <xdr:col>41</xdr:col>
      <xdr:colOff>101600</xdr:colOff>
      <xdr:row>98</xdr:row>
      <xdr:rowOff>10094</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7810500" y="16710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26621</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7594111" y="16485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94166</xdr:rowOff>
    </xdr:from>
    <xdr:to>
      <xdr:col>36</xdr:col>
      <xdr:colOff>165100</xdr:colOff>
      <xdr:row>98</xdr:row>
      <xdr:rowOff>24316</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6921500" y="16724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40843</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6705111" y="16500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29890</xdr:rowOff>
    </xdr:from>
    <xdr:to>
      <xdr:col>55</xdr:col>
      <xdr:colOff>50800</xdr:colOff>
      <xdr:row>98</xdr:row>
      <xdr:rowOff>131490</xdr:rowOff>
    </xdr:to>
    <xdr:sp macro="" textlink="">
      <xdr:nvSpPr>
        <xdr:cNvPr id="473" name="楕円 472">
          <a:extLst>
            <a:ext uri="{FF2B5EF4-FFF2-40B4-BE49-F238E27FC236}">
              <a16:creationId xmlns:a16="http://schemas.microsoft.com/office/drawing/2014/main" id="{00000000-0008-0000-0600-0000D9010000}"/>
            </a:ext>
          </a:extLst>
        </xdr:cNvPr>
        <xdr:cNvSpPr/>
      </xdr:nvSpPr>
      <xdr:spPr>
        <a:xfrm>
          <a:off x="10426700" y="16831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116267</xdr:rowOff>
    </xdr:from>
    <xdr:ext cx="534377" cy="259045"/>
    <xdr:sp macro="" textlink="">
      <xdr:nvSpPr>
        <xdr:cNvPr id="474" name="普通建設事業費 （ うち更新整備　）該当値テキスト">
          <a:extLst>
            <a:ext uri="{FF2B5EF4-FFF2-40B4-BE49-F238E27FC236}">
              <a16:creationId xmlns:a16="http://schemas.microsoft.com/office/drawing/2014/main" id="{00000000-0008-0000-0600-0000DA010000}"/>
            </a:ext>
          </a:extLst>
        </xdr:cNvPr>
        <xdr:cNvSpPr txBox="1"/>
      </xdr:nvSpPr>
      <xdr:spPr>
        <a:xfrm>
          <a:off x="10528300" y="16746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19927</xdr:rowOff>
    </xdr:from>
    <xdr:to>
      <xdr:col>50</xdr:col>
      <xdr:colOff>165100</xdr:colOff>
      <xdr:row>98</xdr:row>
      <xdr:rowOff>121527</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9588500" y="16822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112654</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2111" y="16914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33382</xdr:rowOff>
    </xdr:from>
    <xdr:to>
      <xdr:col>46</xdr:col>
      <xdr:colOff>38100</xdr:colOff>
      <xdr:row>98</xdr:row>
      <xdr:rowOff>134982</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8699500" y="16835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126109</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483111" y="16928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163229</xdr:rowOff>
    </xdr:from>
    <xdr:to>
      <xdr:col>41</xdr:col>
      <xdr:colOff>101600</xdr:colOff>
      <xdr:row>98</xdr:row>
      <xdr:rowOff>93379</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7810500" y="16793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84506</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886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28093</xdr:rowOff>
    </xdr:from>
    <xdr:to>
      <xdr:col>36</xdr:col>
      <xdr:colOff>165100</xdr:colOff>
      <xdr:row>98</xdr:row>
      <xdr:rowOff>129693</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6921500" y="16830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120820</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5111" y="16922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108386</xdr:rowOff>
    </xdr:from>
    <xdr:to>
      <xdr:col>85</xdr:col>
      <xdr:colOff>126364</xdr:colOff>
      <xdr:row>38</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flipV="1">
          <a:off x="16317595" y="5423336"/>
          <a:ext cx="1269" cy="1231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05" name="災害復旧事業費最小値テキスト">
          <a:extLst>
            <a:ext uri="{FF2B5EF4-FFF2-40B4-BE49-F238E27FC236}">
              <a16:creationId xmlns:a16="http://schemas.microsoft.com/office/drawing/2014/main" id="{00000000-0008-0000-0600-0000F901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55063</xdr:rowOff>
    </xdr:from>
    <xdr:ext cx="599010" cy="259045"/>
    <xdr:sp macro="" textlink="">
      <xdr:nvSpPr>
        <xdr:cNvPr id="507" name="災害復旧事業費最大値テキスト">
          <a:extLst>
            <a:ext uri="{FF2B5EF4-FFF2-40B4-BE49-F238E27FC236}">
              <a16:creationId xmlns:a16="http://schemas.microsoft.com/office/drawing/2014/main" id="{00000000-0008-0000-0600-0000FB010000}"/>
            </a:ext>
          </a:extLst>
        </xdr:cNvPr>
        <xdr:cNvSpPr txBox="1"/>
      </xdr:nvSpPr>
      <xdr:spPr>
        <a:xfrm>
          <a:off x="16370300" y="5198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108386</xdr:rowOff>
    </xdr:from>
    <xdr:to>
      <xdr:col>86</xdr:col>
      <xdr:colOff>25400</xdr:colOff>
      <xdr:row>31</xdr:row>
      <xdr:rowOff>108386</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5423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136532</xdr:rowOff>
    </xdr:from>
    <xdr:to>
      <xdr:col>85</xdr:col>
      <xdr:colOff>127000</xdr:colOff>
      <xdr:row>38</xdr:row>
      <xdr:rowOff>137295</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5481300" y="6651632"/>
          <a:ext cx="8382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51317</xdr:rowOff>
    </xdr:from>
    <xdr:ext cx="534377" cy="259045"/>
    <xdr:sp macro="" textlink="">
      <xdr:nvSpPr>
        <xdr:cNvPr id="510" name="災害復旧事業費平均値テキスト">
          <a:extLst>
            <a:ext uri="{FF2B5EF4-FFF2-40B4-BE49-F238E27FC236}">
              <a16:creationId xmlns:a16="http://schemas.microsoft.com/office/drawing/2014/main" id="{00000000-0008-0000-0600-0000FE010000}"/>
            </a:ext>
          </a:extLst>
        </xdr:cNvPr>
        <xdr:cNvSpPr txBox="1"/>
      </xdr:nvSpPr>
      <xdr:spPr>
        <a:xfrm>
          <a:off x="16370300" y="63949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28440</xdr:rowOff>
    </xdr:from>
    <xdr:to>
      <xdr:col>85</xdr:col>
      <xdr:colOff>177800</xdr:colOff>
      <xdr:row>38</xdr:row>
      <xdr:rowOff>130040</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6268700" y="654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136047</xdr:rowOff>
    </xdr:from>
    <xdr:to>
      <xdr:col>81</xdr:col>
      <xdr:colOff>50800</xdr:colOff>
      <xdr:row>38</xdr:row>
      <xdr:rowOff>137295</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4592300" y="6651147"/>
          <a:ext cx="889000" cy="1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35654</xdr:rowOff>
    </xdr:from>
    <xdr:to>
      <xdr:col>81</xdr:col>
      <xdr:colOff>101600</xdr:colOff>
      <xdr:row>38</xdr:row>
      <xdr:rowOff>137254</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5430500" y="6550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153781</xdr:rowOff>
    </xdr:from>
    <xdr:ext cx="534377"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5214111" y="6325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136047</xdr:rowOff>
    </xdr:from>
    <xdr:to>
      <xdr:col>76</xdr:col>
      <xdr:colOff>114300</xdr:colOff>
      <xdr:row>38</xdr:row>
      <xdr:rowOff>138689</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3703300" y="6651147"/>
          <a:ext cx="889000" cy="2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50797</xdr:rowOff>
    </xdr:from>
    <xdr:to>
      <xdr:col>76</xdr:col>
      <xdr:colOff>165100</xdr:colOff>
      <xdr:row>38</xdr:row>
      <xdr:rowOff>152397</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4541500" y="6565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168924</xdr:rowOff>
    </xdr:from>
    <xdr:ext cx="469744"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4357428" y="6341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92297</xdr:rowOff>
    </xdr:from>
    <xdr:to>
      <xdr:col>71</xdr:col>
      <xdr:colOff>177800</xdr:colOff>
      <xdr:row>38</xdr:row>
      <xdr:rowOff>138689</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814300" y="6607397"/>
          <a:ext cx="889000" cy="46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42782</xdr:rowOff>
    </xdr:from>
    <xdr:to>
      <xdr:col>72</xdr:col>
      <xdr:colOff>38100</xdr:colOff>
      <xdr:row>38</xdr:row>
      <xdr:rowOff>144382</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3652500" y="655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160909</xdr:rowOff>
    </xdr:from>
    <xdr:ext cx="534377"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3436111" y="6333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28728</xdr:rowOff>
    </xdr:from>
    <xdr:to>
      <xdr:col>67</xdr:col>
      <xdr:colOff>101600</xdr:colOff>
      <xdr:row>38</xdr:row>
      <xdr:rowOff>130328</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2763500" y="65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146855</xdr:rowOff>
    </xdr:from>
    <xdr:ext cx="534377"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547111" y="6319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85732</xdr:rowOff>
    </xdr:from>
    <xdr:to>
      <xdr:col>85</xdr:col>
      <xdr:colOff>177800</xdr:colOff>
      <xdr:row>39</xdr:row>
      <xdr:rowOff>15882</xdr:rowOff>
    </xdr:to>
    <xdr:sp macro="" textlink="">
      <xdr:nvSpPr>
        <xdr:cNvPr id="528" name="楕円 527">
          <a:extLst>
            <a:ext uri="{FF2B5EF4-FFF2-40B4-BE49-F238E27FC236}">
              <a16:creationId xmlns:a16="http://schemas.microsoft.com/office/drawing/2014/main" id="{00000000-0008-0000-0600-000010020000}"/>
            </a:ext>
          </a:extLst>
        </xdr:cNvPr>
        <xdr:cNvSpPr/>
      </xdr:nvSpPr>
      <xdr:spPr>
        <a:xfrm>
          <a:off x="16268700" y="6600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6867</xdr:rowOff>
    </xdr:from>
    <xdr:ext cx="378565" cy="259045"/>
    <xdr:sp macro="" textlink="">
      <xdr:nvSpPr>
        <xdr:cNvPr id="529" name="災害復旧事業費該当値テキスト">
          <a:extLst>
            <a:ext uri="{FF2B5EF4-FFF2-40B4-BE49-F238E27FC236}">
              <a16:creationId xmlns:a16="http://schemas.microsoft.com/office/drawing/2014/main" id="{00000000-0008-0000-0600-000011020000}"/>
            </a:ext>
          </a:extLst>
        </xdr:cNvPr>
        <xdr:cNvSpPr txBox="1"/>
      </xdr:nvSpPr>
      <xdr:spPr>
        <a:xfrm>
          <a:off x="16370300" y="65219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86495</xdr:rowOff>
    </xdr:from>
    <xdr:to>
      <xdr:col>81</xdr:col>
      <xdr:colOff>101600</xdr:colOff>
      <xdr:row>39</xdr:row>
      <xdr:rowOff>16645</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5430500" y="6601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7772</xdr:rowOff>
    </xdr:from>
    <xdr:ext cx="378565"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2017" y="66943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85247</xdr:rowOff>
    </xdr:from>
    <xdr:to>
      <xdr:col>76</xdr:col>
      <xdr:colOff>165100</xdr:colOff>
      <xdr:row>39</xdr:row>
      <xdr:rowOff>15397</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4541500" y="6600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6524</xdr:rowOff>
    </xdr:from>
    <xdr:ext cx="378565"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03017" y="66930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87889</xdr:rowOff>
    </xdr:from>
    <xdr:to>
      <xdr:col>72</xdr:col>
      <xdr:colOff>38100</xdr:colOff>
      <xdr:row>39</xdr:row>
      <xdr:rowOff>18039</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3652500" y="6602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9166</xdr:rowOff>
    </xdr:from>
    <xdr:ext cx="378565"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4017" y="66957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41497</xdr:rowOff>
    </xdr:from>
    <xdr:to>
      <xdr:col>67</xdr:col>
      <xdr:colOff>101600</xdr:colOff>
      <xdr:row>38</xdr:row>
      <xdr:rowOff>143097</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2763500" y="6556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134224</xdr:rowOff>
    </xdr:from>
    <xdr:ext cx="534377"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547111" y="6649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2" name="失業対策事業費グラフ枠">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4" name="失業対策事業費最小値テキスト">
          <a:extLst>
            <a:ext uri="{FF2B5EF4-FFF2-40B4-BE49-F238E27FC236}">
              <a16:creationId xmlns:a16="http://schemas.microsoft.com/office/drawing/2014/main" id="{00000000-0008-0000-0600-00002A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6" name="失業対策事業費最大値テキスト">
          <a:extLst>
            <a:ext uri="{FF2B5EF4-FFF2-40B4-BE49-F238E27FC236}">
              <a16:creationId xmlns:a16="http://schemas.microsoft.com/office/drawing/2014/main" id="{00000000-0008-0000-0600-00002C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9" name="失業対策事業費平均値テキスト">
          <a:extLst>
            <a:ext uri="{FF2B5EF4-FFF2-40B4-BE49-F238E27FC236}">
              <a16:creationId xmlns:a16="http://schemas.microsoft.com/office/drawing/2014/main" id="{00000000-0008-0000-0600-00002F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楕円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8" name="失業対策事業費該当値テキスト">
          <a:extLst>
            <a:ext uri="{FF2B5EF4-FFF2-40B4-BE49-F238E27FC236}">
              <a16:creationId xmlns:a16="http://schemas.microsoft.com/office/drawing/2014/main" id="{00000000-0008-0000-0600-000042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7" name="公債費グラフ枠">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134447</xdr:rowOff>
    </xdr:from>
    <xdr:to>
      <xdr:col>85</xdr:col>
      <xdr:colOff>126364</xdr:colOff>
      <xdr:row>78</xdr:row>
      <xdr:rowOff>134136</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flipV="1">
          <a:off x="16317595" y="12307397"/>
          <a:ext cx="1269" cy="1199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137963</xdr:rowOff>
    </xdr:from>
    <xdr:ext cx="469744" cy="259045"/>
    <xdr:sp macro="" textlink="">
      <xdr:nvSpPr>
        <xdr:cNvPr id="609" name="公債費最小値テキスト">
          <a:extLst>
            <a:ext uri="{FF2B5EF4-FFF2-40B4-BE49-F238E27FC236}">
              <a16:creationId xmlns:a16="http://schemas.microsoft.com/office/drawing/2014/main" id="{00000000-0008-0000-0600-000061020000}"/>
            </a:ext>
          </a:extLst>
        </xdr:cNvPr>
        <xdr:cNvSpPr txBox="1"/>
      </xdr:nvSpPr>
      <xdr:spPr>
        <a:xfrm>
          <a:off x="16370300" y="13511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134136</xdr:rowOff>
    </xdr:from>
    <xdr:to>
      <xdr:col>86</xdr:col>
      <xdr:colOff>25400</xdr:colOff>
      <xdr:row>78</xdr:row>
      <xdr:rowOff>134136</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6230600" y="13507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81124</xdr:rowOff>
    </xdr:from>
    <xdr:ext cx="599010" cy="259045"/>
    <xdr:sp macro="" textlink="">
      <xdr:nvSpPr>
        <xdr:cNvPr id="611" name="公債費最大値テキスト">
          <a:extLst>
            <a:ext uri="{FF2B5EF4-FFF2-40B4-BE49-F238E27FC236}">
              <a16:creationId xmlns:a16="http://schemas.microsoft.com/office/drawing/2014/main" id="{00000000-0008-0000-0600-000063020000}"/>
            </a:ext>
          </a:extLst>
        </xdr:cNvPr>
        <xdr:cNvSpPr txBox="1"/>
      </xdr:nvSpPr>
      <xdr:spPr>
        <a:xfrm>
          <a:off x="16370300" y="12082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134447</xdr:rowOff>
    </xdr:from>
    <xdr:to>
      <xdr:col>86</xdr:col>
      <xdr:colOff>25400</xdr:colOff>
      <xdr:row>71</xdr:row>
      <xdr:rowOff>134447</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6230600" y="12307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160761</xdr:rowOff>
    </xdr:from>
    <xdr:to>
      <xdr:col>85</xdr:col>
      <xdr:colOff>127000</xdr:colOff>
      <xdr:row>77</xdr:row>
      <xdr:rowOff>163866</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5481300" y="13362411"/>
          <a:ext cx="838200" cy="3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70462</xdr:rowOff>
    </xdr:from>
    <xdr:ext cx="534377" cy="259045"/>
    <xdr:sp macro="" textlink="">
      <xdr:nvSpPr>
        <xdr:cNvPr id="614" name="公債費平均値テキスト">
          <a:extLst>
            <a:ext uri="{FF2B5EF4-FFF2-40B4-BE49-F238E27FC236}">
              <a16:creationId xmlns:a16="http://schemas.microsoft.com/office/drawing/2014/main" id="{00000000-0008-0000-0600-000066020000}"/>
            </a:ext>
          </a:extLst>
        </xdr:cNvPr>
        <xdr:cNvSpPr txBox="1"/>
      </xdr:nvSpPr>
      <xdr:spPr>
        <a:xfrm>
          <a:off x="16370300" y="131006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47585</xdr:rowOff>
    </xdr:from>
    <xdr:to>
      <xdr:col>85</xdr:col>
      <xdr:colOff>177800</xdr:colOff>
      <xdr:row>77</xdr:row>
      <xdr:rowOff>149185</xdr:rowOff>
    </xdr:to>
    <xdr:sp macro="" textlink="">
      <xdr:nvSpPr>
        <xdr:cNvPr id="615" name="フローチャート: 判断 614">
          <a:extLst>
            <a:ext uri="{FF2B5EF4-FFF2-40B4-BE49-F238E27FC236}">
              <a16:creationId xmlns:a16="http://schemas.microsoft.com/office/drawing/2014/main" id="{00000000-0008-0000-0600-000067020000}"/>
            </a:ext>
          </a:extLst>
        </xdr:cNvPr>
        <xdr:cNvSpPr/>
      </xdr:nvSpPr>
      <xdr:spPr>
        <a:xfrm>
          <a:off x="16268700" y="13249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160761</xdr:rowOff>
    </xdr:from>
    <xdr:to>
      <xdr:col>81</xdr:col>
      <xdr:colOff>50800</xdr:colOff>
      <xdr:row>77</xdr:row>
      <xdr:rowOff>166078</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4592300" y="13362411"/>
          <a:ext cx="889000" cy="5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56294</xdr:rowOff>
    </xdr:from>
    <xdr:to>
      <xdr:col>81</xdr:col>
      <xdr:colOff>101600</xdr:colOff>
      <xdr:row>77</xdr:row>
      <xdr:rowOff>157894</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5430500" y="13257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2971</xdr:rowOff>
    </xdr:from>
    <xdr:ext cx="534377"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5214111" y="13033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166078</xdr:rowOff>
    </xdr:from>
    <xdr:to>
      <xdr:col>76</xdr:col>
      <xdr:colOff>114300</xdr:colOff>
      <xdr:row>78</xdr:row>
      <xdr:rowOff>4483</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3703300" y="13367728"/>
          <a:ext cx="889000" cy="9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61080</xdr:rowOff>
    </xdr:from>
    <xdr:to>
      <xdr:col>76</xdr:col>
      <xdr:colOff>165100</xdr:colOff>
      <xdr:row>77</xdr:row>
      <xdr:rowOff>162680</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4541500" y="13262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7757</xdr:rowOff>
    </xdr:from>
    <xdr:ext cx="534377"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4325111" y="13037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4483</xdr:rowOff>
    </xdr:from>
    <xdr:to>
      <xdr:col>71</xdr:col>
      <xdr:colOff>177800</xdr:colOff>
      <xdr:row>78</xdr:row>
      <xdr:rowOff>14686</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2814300" y="13377583"/>
          <a:ext cx="889000" cy="10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68486</xdr:rowOff>
    </xdr:from>
    <xdr:to>
      <xdr:col>72</xdr:col>
      <xdr:colOff>38100</xdr:colOff>
      <xdr:row>77</xdr:row>
      <xdr:rowOff>170086</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3652500" y="13270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15163</xdr:rowOff>
    </xdr:from>
    <xdr:ext cx="534377"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3436111" y="13045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94411</xdr:rowOff>
    </xdr:from>
    <xdr:to>
      <xdr:col>67</xdr:col>
      <xdr:colOff>101600</xdr:colOff>
      <xdr:row>78</xdr:row>
      <xdr:rowOff>24561</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2763500" y="13296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41088</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2547111" y="13071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113066</xdr:rowOff>
    </xdr:from>
    <xdr:to>
      <xdr:col>85</xdr:col>
      <xdr:colOff>177800</xdr:colOff>
      <xdr:row>78</xdr:row>
      <xdr:rowOff>43216</xdr:rowOff>
    </xdr:to>
    <xdr:sp macro="" textlink="">
      <xdr:nvSpPr>
        <xdr:cNvPr id="632" name="楕円 631">
          <a:extLst>
            <a:ext uri="{FF2B5EF4-FFF2-40B4-BE49-F238E27FC236}">
              <a16:creationId xmlns:a16="http://schemas.microsoft.com/office/drawing/2014/main" id="{00000000-0008-0000-0600-000078020000}"/>
            </a:ext>
          </a:extLst>
        </xdr:cNvPr>
        <xdr:cNvSpPr/>
      </xdr:nvSpPr>
      <xdr:spPr>
        <a:xfrm>
          <a:off x="16268700" y="13314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91493</xdr:rowOff>
    </xdr:from>
    <xdr:ext cx="534377" cy="259045"/>
    <xdr:sp macro="" textlink="">
      <xdr:nvSpPr>
        <xdr:cNvPr id="633" name="公債費該当値テキスト">
          <a:extLst>
            <a:ext uri="{FF2B5EF4-FFF2-40B4-BE49-F238E27FC236}">
              <a16:creationId xmlns:a16="http://schemas.microsoft.com/office/drawing/2014/main" id="{00000000-0008-0000-0600-000079020000}"/>
            </a:ext>
          </a:extLst>
        </xdr:cNvPr>
        <xdr:cNvSpPr txBox="1"/>
      </xdr:nvSpPr>
      <xdr:spPr>
        <a:xfrm>
          <a:off x="16370300" y="13293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109961</xdr:rowOff>
    </xdr:from>
    <xdr:to>
      <xdr:col>81</xdr:col>
      <xdr:colOff>101600</xdr:colOff>
      <xdr:row>78</xdr:row>
      <xdr:rowOff>40111</xdr:rowOff>
    </xdr:to>
    <xdr:sp macro="" textlink="">
      <xdr:nvSpPr>
        <xdr:cNvPr id="634" name="楕円 633">
          <a:extLst>
            <a:ext uri="{FF2B5EF4-FFF2-40B4-BE49-F238E27FC236}">
              <a16:creationId xmlns:a16="http://schemas.microsoft.com/office/drawing/2014/main" id="{00000000-0008-0000-0600-00007A020000}"/>
            </a:ext>
          </a:extLst>
        </xdr:cNvPr>
        <xdr:cNvSpPr/>
      </xdr:nvSpPr>
      <xdr:spPr>
        <a:xfrm>
          <a:off x="15430500" y="13311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31238</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14111" y="13404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115278</xdr:rowOff>
    </xdr:from>
    <xdr:to>
      <xdr:col>76</xdr:col>
      <xdr:colOff>165100</xdr:colOff>
      <xdr:row>78</xdr:row>
      <xdr:rowOff>45428</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4541500" y="13316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36555</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325111" y="13409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125133</xdr:rowOff>
    </xdr:from>
    <xdr:to>
      <xdr:col>72</xdr:col>
      <xdr:colOff>38100</xdr:colOff>
      <xdr:row>78</xdr:row>
      <xdr:rowOff>55283</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3652500" y="13326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46410</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36111" y="13419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135336</xdr:rowOff>
    </xdr:from>
    <xdr:to>
      <xdr:col>67</xdr:col>
      <xdr:colOff>101600</xdr:colOff>
      <xdr:row>78</xdr:row>
      <xdr:rowOff>65486</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2763500" y="13336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56613</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47111" y="13429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2" name="正方形/長方形 641">
          <a:extLst>
            <a:ext uri="{FF2B5EF4-FFF2-40B4-BE49-F238E27FC236}">
              <a16:creationId xmlns:a16="http://schemas.microsoft.com/office/drawing/2014/main" id="{00000000-0008-0000-0600-00008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3" name="正方形/長方形 642">
          <a:extLst>
            <a:ext uri="{FF2B5EF4-FFF2-40B4-BE49-F238E27FC236}">
              <a16:creationId xmlns:a16="http://schemas.microsoft.com/office/drawing/2014/main" id="{00000000-0008-0000-0600-00008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1" name="直線コネクタ 650">
          <a:extLst>
            <a:ext uri="{FF2B5EF4-FFF2-40B4-BE49-F238E27FC236}">
              <a16:creationId xmlns:a16="http://schemas.microsoft.com/office/drawing/2014/main" id="{00000000-0008-0000-0600-00008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2" name="直線コネクタ 651">
          <a:extLst>
            <a:ext uri="{FF2B5EF4-FFF2-40B4-BE49-F238E27FC236}">
              <a16:creationId xmlns:a16="http://schemas.microsoft.com/office/drawing/2014/main" id="{00000000-0008-0000-0600-00008C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6" name="積立金グラフ枠">
          <a:extLst>
            <a:ext uri="{FF2B5EF4-FFF2-40B4-BE49-F238E27FC236}">
              <a16:creationId xmlns:a16="http://schemas.microsoft.com/office/drawing/2014/main" id="{00000000-0008-0000-0600-00009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23555</xdr:rowOff>
    </xdr:from>
    <xdr:to>
      <xdr:col>85</xdr:col>
      <xdr:colOff>126364</xdr:colOff>
      <xdr:row>99</xdr:row>
      <xdr:rowOff>97899</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flipV="1">
          <a:off x="16317595" y="15625505"/>
          <a:ext cx="1269" cy="14459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101726</xdr:rowOff>
    </xdr:from>
    <xdr:ext cx="378565" cy="259045"/>
    <xdr:sp macro="" textlink="">
      <xdr:nvSpPr>
        <xdr:cNvPr id="668" name="積立金最小値テキスト">
          <a:extLst>
            <a:ext uri="{FF2B5EF4-FFF2-40B4-BE49-F238E27FC236}">
              <a16:creationId xmlns:a16="http://schemas.microsoft.com/office/drawing/2014/main" id="{00000000-0008-0000-0600-00009C020000}"/>
            </a:ext>
          </a:extLst>
        </xdr:cNvPr>
        <xdr:cNvSpPr txBox="1"/>
      </xdr:nvSpPr>
      <xdr:spPr>
        <a:xfrm>
          <a:off x="16370300" y="170752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97899</xdr:rowOff>
    </xdr:from>
    <xdr:to>
      <xdr:col>86</xdr:col>
      <xdr:colOff>25400</xdr:colOff>
      <xdr:row>99</xdr:row>
      <xdr:rowOff>97899</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6230600" y="17071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141682</xdr:rowOff>
    </xdr:from>
    <xdr:ext cx="599010" cy="259045"/>
    <xdr:sp macro="" textlink="">
      <xdr:nvSpPr>
        <xdr:cNvPr id="670" name="積立金最大値テキスト">
          <a:extLst>
            <a:ext uri="{FF2B5EF4-FFF2-40B4-BE49-F238E27FC236}">
              <a16:creationId xmlns:a16="http://schemas.microsoft.com/office/drawing/2014/main" id="{00000000-0008-0000-0600-00009E020000}"/>
            </a:ext>
          </a:extLst>
        </xdr:cNvPr>
        <xdr:cNvSpPr txBox="1"/>
      </xdr:nvSpPr>
      <xdr:spPr>
        <a:xfrm>
          <a:off x="16370300" y="15400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23555</xdr:rowOff>
    </xdr:from>
    <xdr:to>
      <xdr:col>86</xdr:col>
      <xdr:colOff>25400</xdr:colOff>
      <xdr:row>91</xdr:row>
      <xdr:rowOff>23555</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6230600" y="15625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112716</xdr:rowOff>
    </xdr:from>
    <xdr:to>
      <xdr:col>85</xdr:col>
      <xdr:colOff>127000</xdr:colOff>
      <xdr:row>98</xdr:row>
      <xdr:rowOff>138815</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5481300" y="16914816"/>
          <a:ext cx="838200" cy="26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7582</xdr:rowOff>
    </xdr:from>
    <xdr:ext cx="534377" cy="259045"/>
    <xdr:sp macro="" textlink="">
      <xdr:nvSpPr>
        <xdr:cNvPr id="673" name="積立金平均値テキスト">
          <a:extLst>
            <a:ext uri="{FF2B5EF4-FFF2-40B4-BE49-F238E27FC236}">
              <a16:creationId xmlns:a16="http://schemas.microsoft.com/office/drawing/2014/main" id="{00000000-0008-0000-0600-0000A1020000}"/>
            </a:ext>
          </a:extLst>
        </xdr:cNvPr>
        <xdr:cNvSpPr txBox="1"/>
      </xdr:nvSpPr>
      <xdr:spPr>
        <a:xfrm>
          <a:off x="16370300" y="166382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156155</xdr:rowOff>
    </xdr:from>
    <xdr:to>
      <xdr:col>85</xdr:col>
      <xdr:colOff>177800</xdr:colOff>
      <xdr:row>98</xdr:row>
      <xdr:rowOff>86305</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6268700" y="1678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125557</xdr:rowOff>
    </xdr:from>
    <xdr:to>
      <xdr:col>81</xdr:col>
      <xdr:colOff>50800</xdr:colOff>
      <xdr:row>98</xdr:row>
      <xdr:rowOff>138815</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4592300" y="16927657"/>
          <a:ext cx="889000" cy="13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147295</xdr:rowOff>
    </xdr:from>
    <xdr:to>
      <xdr:col>81</xdr:col>
      <xdr:colOff>101600</xdr:colOff>
      <xdr:row>98</xdr:row>
      <xdr:rowOff>77445</xdr:rowOff>
    </xdr:to>
    <xdr:sp macro="" textlink="">
      <xdr:nvSpPr>
        <xdr:cNvPr id="676" name="フローチャート: 判断 675">
          <a:extLst>
            <a:ext uri="{FF2B5EF4-FFF2-40B4-BE49-F238E27FC236}">
              <a16:creationId xmlns:a16="http://schemas.microsoft.com/office/drawing/2014/main" id="{00000000-0008-0000-0600-0000A4020000}"/>
            </a:ext>
          </a:extLst>
        </xdr:cNvPr>
        <xdr:cNvSpPr/>
      </xdr:nvSpPr>
      <xdr:spPr>
        <a:xfrm>
          <a:off x="15430500" y="16777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93972</xdr:rowOff>
    </xdr:from>
    <xdr:ext cx="534377"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5214111" y="16553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116370</xdr:rowOff>
    </xdr:from>
    <xdr:to>
      <xdr:col>76</xdr:col>
      <xdr:colOff>114300</xdr:colOff>
      <xdr:row>98</xdr:row>
      <xdr:rowOff>125557</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3703300" y="16918470"/>
          <a:ext cx="889000" cy="9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148532</xdr:rowOff>
    </xdr:from>
    <xdr:to>
      <xdr:col>76</xdr:col>
      <xdr:colOff>165100</xdr:colOff>
      <xdr:row>98</xdr:row>
      <xdr:rowOff>78682</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4541500" y="16779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95209</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4325111" y="16554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116370</xdr:rowOff>
    </xdr:from>
    <xdr:to>
      <xdr:col>71</xdr:col>
      <xdr:colOff>177800</xdr:colOff>
      <xdr:row>98</xdr:row>
      <xdr:rowOff>137616</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2814300" y="16918470"/>
          <a:ext cx="889000" cy="21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129973</xdr:rowOff>
    </xdr:from>
    <xdr:to>
      <xdr:col>72</xdr:col>
      <xdr:colOff>38100</xdr:colOff>
      <xdr:row>98</xdr:row>
      <xdr:rowOff>60123</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3652500" y="16760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76650</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3436111" y="16535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50851</xdr:rowOff>
    </xdr:from>
    <xdr:to>
      <xdr:col>67</xdr:col>
      <xdr:colOff>101600</xdr:colOff>
      <xdr:row>98</xdr:row>
      <xdr:rowOff>152451</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2763500" y="1685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168978</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2547111" y="16628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61916</xdr:rowOff>
    </xdr:from>
    <xdr:to>
      <xdr:col>85</xdr:col>
      <xdr:colOff>177800</xdr:colOff>
      <xdr:row>98</xdr:row>
      <xdr:rowOff>163516</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6268700" y="1686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40343</xdr:rowOff>
    </xdr:from>
    <xdr:ext cx="534377" cy="259045"/>
    <xdr:sp macro="" textlink="">
      <xdr:nvSpPr>
        <xdr:cNvPr id="692" name="積立金該当値テキスト">
          <a:extLst>
            <a:ext uri="{FF2B5EF4-FFF2-40B4-BE49-F238E27FC236}">
              <a16:creationId xmlns:a16="http://schemas.microsoft.com/office/drawing/2014/main" id="{00000000-0008-0000-0600-0000B4020000}"/>
            </a:ext>
          </a:extLst>
        </xdr:cNvPr>
        <xdr:cNvSpPr txBox="1"/>
      </xdr:nvSpPr>
      <xdr:spPr>
        <a:xfrm>
          <a:off x="16370300" y="16842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88015</xdr:rowOff>
    </xdr:from>
    <xdr:to>
      <xdr:col>81</xdr:col>
      <xdr:colOff>101600</xdr:colOff>
      <xdr:row>99</xdr:row>
      <xdr:rowOff>18165</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5430500" y="1689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9292</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14111" y="16982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74757</xdr:rowOff>
    </xdr:from>
    <xdr:to>
      <xdr:col>76</xdr:col>
      <xdr:colOff>165100</xdr:colOff>
      <xdr:row>99</xdr:row>
      <xdr:rowOff>4907</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4541500" y="16876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167484</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325111" y="16969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65570</xdr:rowOff>
    </xdr:from>
    <xdr:to>
      <xdr:col>72</xdr:col>
      <xdr:colOff>38100</xdr:colOff>
      <xdr:row>98</xdr:row>
      <xdr:rowOff>167170</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3652500" y="1686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158297</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436111" y="16960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86816</xdr:rowOff>
    </xdr:from>
    <xdr:to>
      <xdr:col>67</xdr:col>
      <xdr:colOff>101600</xdr:colOff>
      <xdr:row>99</xdr:row>
      <xdr:rowOff>16966</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2763500" y="16888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8093</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547111" y="16981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0" name="直線コネクタ 709">
          <a:extLst>
            <a:ext uri="{FF2B5EF4-FFF2-40B4-BE49-F238E27FC236}">
              <a16:creationId xmlns:a16="http://schemas.microsoft.com/office/drawing/2014/main" id="{00000000-0008-0000-0600-0000C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3" name="投資及び出資金グラフ枠">
          <a:extLst>
            <a:ext uri="{FF2B5EF4-FFF2-40B4-BE49-F238E27FC236}">
              <a16:creationId xmlns:a16="http://schemas.microsoft.com/office/drawing/2014/main" id="{00000000-0008-0000-0600-0000D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121488</xdr:rowOff>
    </xdr:from>
    <xdr:to>
      <xdr:col>116</xdr:col>
      <xdr:colOff>62864</xdr:colOff>
      <xdr:row>39</xdr:row>
      <xdr:rowOff>44450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flipV="1">
          <a:off x="22159595" y="5436438"/>
          <a:ext cx="1269" cy="1294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5" name="投資及び出資金最小値テキスト">
          <a:extLst>
            <a:ext uri="{FF2B5EF4-FFF2-40B4-BE49-F238E27FC236}">
              <a16:creationId xmlns:a16="http://schemas.microsoft.com/office/drawing/2014/main" id="{00000000-0008-0000-0600-0000D5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68165</xdr:rowOff>
    </xdr:from>
    <xdr:ext cx="534377" cy="259045"/>
    <xdr:sp macro="" textlink="">
      <xdr:nvSpPr>
        <xdr:cNvPr id="727" name="投資及び出資金最大値テキスト">
          <a:extLst>
            <a:ext uri="{FF2B5EF4-FFF2-40B4-BE49-F238E27FC236}">
              <a16:creationId xmlns:a16="http://schemas.microsoft.com/office/drawing/2014/main" id="{00000000-0008-0000-0600-0000D7020000}"/>
            </a:ext>
          </a:extLst>
        </xdr:cNvPr>
        <xdr:cNvSpPr txBox="1"/>
      </xdr:nvSpPr>
      <xdr:spPr>
        <a:xfrm>
          <a:off x="22212300" y="521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121488</xdr:rowOff>
    </xdr:from>
    <xdr:to>
      <xdr:col>116</xdr:col>
      <xdr:colOff>152400</xdr:colOff>
      <xdr:row>31</xdr:row>
      <xdr:rowOff>121488</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22072600" y="5436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34</xdr:row>
      <xdr:rowOff>157455</xdr:rowOff>
    </xdr:from>
    <xdr:to>
      <xdr:col>116</xdr:col>
      <xdr:colOff>63500</xdr:colOff>
      <xdr:row>36</xdr:row>
      <xdr:rowOff>92113</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1323300" y="5986755"/>
          <a:ext cx="838200" cy="277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109923</xdr:rowOff>
    </xdr:from>
    <xdr:ext cx="469744" cy="259045"/>
    <xdr:sp macro="" textlink="">
      <xdr:nvSpPr>
        <xdr:cNvPr id="730" name="投資及び出資金平均値テキスト">
          <a:extLst>
            <a:ext uri="{FF2B5EF4-FFF2-40B4-BE49-F238E27FC236}">
              <a16:creationId xmlns:a16="http://schemas.microsoft.com/office/drawing/2014/main" id="{00000000-0008-0000-0600-0000DA020000}"/>
            </a:ext>
          </a:extLst>
        </xdr:cNvPr>
        <xdr:cNvSpPr txBox="1"/>
      </xdr:nvSpPr>
      <xdr:spPr>
        <a:xfrm>
          <a:off x="22212300" y="64535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131496</xdr:rowOff>
    </xdr:from>
    <xdr:to>
      <xdr:col>116</xdr:col>
      <xdr:colOff>114300</xdr:colOff>
      <xdr:row>38</xdr:row>
      <xdr:rowOff>61646</xdr:rowOff>
    </xdr:to>
    <xdr:sp macro="" textlink="">
      <xdr:nvSpPr>
        <xdr:cNvPr id="731" name="フローチャート: 判断 730">
          <a:extLst>
            <a:ext uri="{FF2B5EF4-FFF2-40B4-BE49-F238E27FC236}">
              <a16:creationId xmlns:a16="http://schemas.microsoft.com/office/drawing/2014/main" id="{00000000-0008-0000-0600-0000DB020000}"/>
            </a:ext>
          </a:extLst>
        </xdr:cNvPr>
        <xdr:cNvSpPr/>
      </xdr:nvSpPr>
      <xdr:spPr>
        <a:xfrm>
          <a:off x="22110700" y="6475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34</xdr:row>
      <xdr:rowOff>157455</xdr:rowOff>
    </xdr:from>
    <xdr:to>
      <xdr:col>111</xdr:col>
      <xdr:colOff>177800</xdr:colOff>
      <xdr:row>37</xdr:row>
      <xdr:rowOff>98438</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flipV="1">
          <a:off x="20434300" y="5986755"/>
          <a:ext cx="889000" cy="455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37350</xdr:rowOff>
    </xdr:from>
    <xdr:to>
      <xdr:col>112</xdr:col>
      <xdr:colOff>38100</xdr:colOff>
      <xdr:row>38</xdr:row>
      <xdr:rowOff>138950</xdr:rowOff>
    </xdr:to>
    <xdr:sp macro="" textlink="">
      <xdr:nvSpPr>
        <xdr:cNvPr id="733" name="フローチャート: 判断 732">
          <a:extLst>
            <a:ext uri="{FF2B5EF4-FFF2-40B4-BE49-F238E27FC236}">
              <a16:creationId xmlns:a16="http://schemas.microsoft.com/office/drawing/2014/main" id="{00000000-0008-0000-0600-0000DD020000}"/>
            </a:ext>
          </a:extLst>
        </xdr:cNvPr>
        <xdr:cNvSpPr/>
      </xdr:nvSpPr>
      <xdr:spPr>
        <a:xfrm>
          <a:off x="21272500" y="655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130077</xdr:rowOff>
    </xdr:from>
    <xdr:ext cx="469744"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21088428" y="664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98438</xdr:rowOff>
    </xdr:from>
    <xdr:to>
      <xdr:col>107</xdr:col>
      <xdr:colOff>50800</xdr:colOff>
      <xdr:row>37</xdr:row>
      <xdr:rowOff>114707</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19545300" y="6442088"/>
          <a:ext cx="889000" cy="16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67335</xdr:rowOff>
    </xdr:from>
    <xdr:to>
      <xdr:col>107</xdr:col>
      <xdr:colOff>101600</xdr:colOff>
      <xdr:row>38</xdr:row>
      <xdr:rowOff>168935</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0383500" y="658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160062</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0199428" y="6675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114707</xdr:rowOff>
    </xdr:from>
    <xdr:to>
      <xdr:col>102</xdr:col>
      <xdr:colOff>114300</xdr:colOff>
      <xdr:row>37</xdr:row>
      <xdr:rowOff>120383</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flipV="1">
          <a:off x="18656300" y="6458357"/>
          <a:ext cx="889000" cy="5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81509</xdr:rowOff>
    </xdr:from>
    <xdr:to>
      <xdr:col>102</xdr:col>
      <xdr:colOff>165100</xdr:colOff>
      <xdr:row>39</xdr:row>
      <xdr:rowOff>11659</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19494500" y="6596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2786</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9310428" y="6689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84975</xdr:rowOff>
    </xdr:from>
    <xdr:to>
      <xdr:col>98</xdr:col>
      <xdr:colOff>38100</xdr:colOff>
      <xdr:row>39</xdr:row>
      <xdr:rowOff>15125</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18605500" y="6600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6252</xdr:rowOff>
    </xdr:from>
    <xdr:ext cx="469744"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8421428" y="6692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41313</xdr:rowOff>
    </xdr:from>
    <xdr:to>
      <xdr:col>116</xdr:col>
      <xdr:colOff>114300</xdr:colOff>
      <xdr:row>36</xdr:row>
      <xdr:rowOff>142913</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2110700" y="6213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64190</xdr:rowOff>
    </xdr:from>
    <xdr:ext cx="534377" cy="259045"/>
    <xdr:sp macro="" textlink="">
      <xdr:nvSpPr>
        <xdr:cNvPr id="749" name="投資及び出資金該当値テキスト">
          <a:extLst>
            <a:ext uri="{FF2B5EF4-FFF2-40B4-BE49-F238E27FC236}">
              <a16:creationId xmlns:a16="http://schemas.microsoft.com/office/drawing/2014/main" id="{00000000-0008-0000-0600-0000ED020000}"/>
            </a:ext>
          </a:extLst>
        </xdr:cNvPr>
        <xdr:cNvSpPr txBox="1"/>
      </xdr:nvSpPr>
      <xdr:spPr>
        <a:xfrm>
          <a:off x="22212300" y="6064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34</xdr:row>
      <xdr:rowOff>106655</xdr:rowOff>
    </xdr:from>
    <xdr:to>
      <xdr:col>112</xdr:col>
      <xdr:colOff>38100</xdr:colOff>
      <xdr:row>35</xdr:row>
      <xdr:rowOff>36805</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21272500" y="5935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33</xdr:row>
      <xdr:rowOff>53332</xdr:rowOff>
    </xdr:from>
    <xdr:ext cx="534377"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056111" y="5711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47638</xdr:rowOff>
    </xdr:from>
    <xdr:to>
      <xdr:col>107</xdr:col>
      <xdr:colOff>101600</xdr:colOff>
      <xdr:row>37</xdr:row>
      <xdr:rowOff>149238</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20383500" y="6391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165765</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0199428" y="6166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63907</xdr:rowOff>
    </xdr:from>
    <xdr:to>
      <xdr:col>102</xdr:col>
      <xdr:colOff>165100</xdr:colOff>
      <xdr:row>37</xdr:row>
      <xdr:rowOff>165506</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19494500" y="640755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10584</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10428" y="6182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69583</xdr:rowOff>
    </xdr:from>
    <xdr:to>
      <xdr:col>98</xdr:col>
      <xdr:colOff>38100</xdr:colOff>
      <xdr:row>37</xdr:row>
      <xdr:rowOff>171183</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18605500" y="6413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16260</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21428" y="6188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8" name="貸付金グラフ枠">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70869</xdr:rowOff>
    </xdr:from>
    <xdr:to>
      <xdr:col>116</xdr:col>
      <xdr:colOff>62864</xdr:colOff>
      <xdr:row>58</xdr:row>
      <xdr:rowOff>139700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flipV="1">
          <a:off x="22159595" y="8643369"/>
          <a:ext cx="1269" cy="1440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0" name="貸付金最小値テキスト">
          <a:extLst>
            <a:ext uri="{FF2B5EF4-FFF2-40B4-BE49-F238E27FC236}">
              <a16:creationId xmlns:a16="http://schemas.microsoft.com/office/drawing/2014/main" id="{00000000-0008-0000-0600-00000C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17546</xdr:rowOff>
    </xdr:from>
    <xdr:ext cx="534377" cy="259045"/>
    <xdr:sp macro="" textlink="">
      <xdr:nvSpPr>
        <xdr:cNvPr id="782" name="貸付金最大値テキスト">
          <a:extLst>
            <a:ext uri="{FF2B5EF4-FFF2-40B4-BE49-F238E27FC236}">
              <a16:creationId xmlns:a16="http://schemas.microsoft.com/office/drawing/2014/main" id="{00000000-0008-0000-0600-00000E030000}"/>
            </a:ext>
          </a:extLst>
        </xdr:cNvPr>
        <xdr:cNvSpPr txBox="1"/>
      </xdr:nvSpPr>
      <xdr:spPr>
        <a:xfrm>
          <a:off x="22212300" y="8418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70869</xdr:rowOff>
    </xdr:from>
    <xdr:to>
      <xdr:col>116</xdr:col>
      <xdr:colOff>152400</xdr:colOff>
      <xdr:row>50</xdr:row>
      <xdr:rowOff>70869</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22072600" y="8643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26532</xdr:rowOff>
    </xdr:from>
    <xdr:ext cx="469744" cy="259045"/>
    <xdr:sp macro="" textlink="">
      <xdr:nvSpPr>
        <xdr:cNvPr id="785" name="貸付金平均値テキスト">
          <a:extLst>
            <a:ext uri="{FF2B5EF4-FFF2-40B4-BE49-F238E27FC236}">
              <a16:creationId xmlns:a16="http://schemas.microsoft.com/office/drawing/2014/main" id="{00000000-0008-0000-0600-000011030000}"/>
            </a:ext>
          </a:extLst>
        </xdr:cNvPr>
        <xdr:cNvSpPr txBox="1"/>
      </xdr:nvSpPr>
      <xdr:spPr>
        <a:xfrm>
          <a:off x="22212300" y="97991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3655</xdr:rowOff>
    </xdr:from>
    <xdr:to>
      <xdr:col>116</xdr:col>
      <xdr:colOff>114300</xdr:colOff>
      <xdr:row>58</xdr:row>
      <xdr:rowOff>105255</xdr:rowOff>
    </xdr:to>
    <xdr:sp macro="" textlink="">
      <xdr:nvSpPr>
        <xdr:cNvPr id="786" name="フローチャート: 判断 785">
          <a:extLst>
            <a:ext uri="{FF2B5EF4-FFF2-40B4-BE49-F238E27FC236}">
              <a16:creationId xmlns:a16="http://schemas.microsoft.com/office/drawing/2014/main" id="{00000000-0008-0000-0600-000012030000}"/>
            </a:ext>
          </a:extLst>
        </xdr:cNvPr>
        <xdr:cNvSpPr/>
      </xdr:nvSpPr>
      <xdr:spPr>
        <a:xfrm>
          <a:off x="22110700" y="9947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63526</xdr:rowOff>
    </xdr:from>
    <xdr:to>
      <xdr:col>112</xdr:col>
      <xdr:colOff>38100</xdr:colOff>
      <xdr:row>57</xdr:row>
      <xdr:rowOff>165126</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1272500" y="9836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10203</xdr:rowOff>
    </xdr:from>
    <xdr:ext cx="469744"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21088428" y="9611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170030</xdr:rowOff>
    </xdr:from>
    <xdr:to>
      <xdr:col>107</xdr:col>
      <xdr:colOff>101600</xdr:colOff>
      <xdr:row>57</xdr:row>
      <xdr:rowOff>100180</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0383500" y="9771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55</xdr:row>
      <xdr:rowOff>116707</xdr:rowOff>
    </xdr:from>
    <xdr:ext cx="534377"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0167111" y="9546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152291</xdr:rowOff>
    </xdr:from>
    <xdr:to>
      <xdr:col>102</xdr:col>
      <xdr:colOff>165100</xdr:colOff>
      <xdr:row>58</xdr:row>
      <xdr:rowOff>82441</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19494500" y="9924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98968</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9310428" y="9700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8570</xdr:rowOff>
    </xdr:from>
    <xdr:to>
      <xdr:col>98</xdr:col>
      <xdr:colOff>38100</xdr:colOff>
      <xdr:row>58</xdr:row>
      <xdr:rowOff>110170</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18605500" y="995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126697</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8421428" y="9727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03" name="楕円 802">
          <a:extLst>
            <a:ext uri="{FF2B5EF4-FFF2-40B4-BE49-F238E27FC236}">
              <a16:creationId xmlns:a16="http://schemas.microsoft.com/office/drawing/2014/main" id="{00000000-0008-0000-0600-000023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3827</xdr:rowOff>
    </xdr:from>
    <xdr:ext cx="249299" cy="259045"/>
    <xdr:sp macro="" textlink="">
      <xdr:nvSpPr>
        <xdr:cNvPr id="804" name="貸付金該当値テキスト">
          <a:extLst>
            <a:ext uri="{FF2B5EF4-FFF2-40B4-BE49-F238E27FC236}">
              <a16:creationId xmlns:a16="http://schemas.microsoft.com/office/drawing/2014/main" id="{00000000-0008-0000-0600-000024030000}"/>
            </a:ext>
          </a:extLst>
        </xdr:cNvPr>
        <xdr:cNvSpPr txBox="1"/>
      </xdr:nvSpPr>
      <xdr:spPr>
        <a:xfrm>
          <a:off x="22212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2" name="直線コネクタ 821">
          <a:extLst>
            <a:ext uri="{FF2B5EF4-FFF2-40B4-BE49-F238E27FC236}">
              <a16:creationId xmlns:a16="http://schemas.microsoft.com/office/drawing/2014/main" id="{00000000-0008-0000-0600-000036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8" name="繰出金グラフ枠">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98977</xdr:rowOff>
    </xdr:from>
    <xdr:to>
      <xdr:col>116</xdr:col>
      <xdr:colOff>62864</xdr:colOff>
      <xdr:row>78</xdr:row>
      <xdr:rowOff>159489</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flipV="1">
          <a:off x="22159595" y="12100477"/>
          <a:ext cx="1269" cy="1432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163316</xdr:rowOff>
    </xdr:from>
    <xdr:ext cx="534377" cy="259045"/>
    <xdr:sp macro="" textlink="">
      <xdr:nvSpPr>
        <xdr:cNvPr id="840" name="繰出金最小値テキスト">
          <a:extLst>
            <a:ext uri="{FF2B5EF4-FFF2-40B4-BE49-F238E27FC236}">
              <a16:creationId xmlns:a16="http://schemas.microsoft.com/office/drawing/2014/main" id="{00000000-0008-0000-0600-000048030000}"/>
            </a:ext>
          </a:extLst>
        </xdr:cNvPr>
        <xdr:cNvSpPr txBox="1"/>
      </xdr:nvSpPr>
      <xdr:spPr>
        <a:xfrm>
          <a:off x="22212300" y="13536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159489</xdr:rowOff>
    </xdr:from>
    <xdr:to>
      <xdr:col>116</xdr:col>
      <xdr:colOff>152400</xdr:colOff>
      <xdr:row>78</xdr:row>
      <xdr:rowOff>159489</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22072600" y="13532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45654</xdr:rowOff>
    </xdr:from>
    <xdr:ext cx="599010" cy="259045"/>
    <xdr:sp macro="" textlink="">
      <xdr:nvSpPr>
        <xdr:cNvPr id="842" name="繰出金最大値テキスト">
          <a:extLst>
            <a:ext uri="{FF2B5EF4-FFF2-40B4-BE49-F238E27FC236}">
              <a16:creationId xmlns:a16="http://schemas.microsoft.com/office/drawing/2014/main" id="{00000000-0008-0000-0600-00004A030000}"/>
            </a:ext>
          </a:extLst>
        </xdr:cNvPr>
        <xdr:cNvSpPr txBox="1"/>
      </xdr:nvSpPr>
      <xdr:spPr>
        <a:xfrm>
          <a:off x="22212300" y="11875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98977</xdr:rowOff>
    </xdr:from>
    <xdr:to>
      <xdr:col>116</xdr:col>
      <xdr:colOff>152400</xdr:colOff>
      <xdr:row>70</xdr:row>
      <xdr:rowOff>98977</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21004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60049</xdr:rowOff>
    </xdr:from>
    <xdr:to>
      <xdr:col>116</xdr:col>
      <xdr:colOff>63500</xdr:colOff>
      <xdr:row>75</xdr:row>
      <xdr:rowOff>62302</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1323300" y="12918799"/>
          <a:ext cx="838200" cy="2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16561</xdr:rowOff>
    </xdr:from>
    <xdr:ext cx="534377" cy="259045"/>
    <xdr:sp macro="" textlink="">
      <xdr:nvSpPr>
        <xdr:cNvPr id="845" name="繰出金平均値テキスト">
          <a:extLst>
            <a:ext uri="{FF2B5EF4-FFF2-40B4-BE49-F238E27FC236}">
              <a16:creationId xmlns:a16="http://schemas.microsoft.com/office/drawing/2014/main" id="{00000000-0008-0000-0600-00004D030000}"/>
            </a:ext>
          </a:extLst>
        </xdr:cNvPr>
        <xdr:cNvSpPr txBox="1"/>
      </xdr:nvSpPr>
      <xdr:spPr>
        <a:xfrm>
          <a:off x="22212300" y="128753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38134</xdr:rowOff>
    </xdr:from>
    <xdr:to>
      <xdr:col>116</xdr:col>
      <xdr:colOff>114300</xdr:colOff>
      <xdr:row>75</xdr:row>
      <xdr:rowOff>139734</xdr:rowOff>
    </xdr:to>
    <xdr:sp macro="" textlink="">
      <xdr:nvSpPr>
        <xdr:cNvPr id="846" name="フローチャート: 判断 845">
          <a:extLst>
            <a:ext uri="{FF2B5EF4-FFF2-40B4-BE49-F238E27FC236}">
              <a16:creationId xmlns:a16="http://schemas.microsoft.com/office/drawing/2014/main" id="{00000000-0008-0000-0600-00004E030000}"/>
            </a:ext>
          </a:extLst>
        </xdr:cNvPr>
        <xdr:cNvSpPr/>
      </xdr:nvSpPr>
      <xdr:spPr>
        <a:xfrm>
          <a:off x="22110700" y="1289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38773</xdr:rowOff>
    </xdr:from>
    <xdr:to>
      <xdr:col>111</xdr:col>
      <xdr:colOff>177800</xdr:colOff>
      <xdr:row>75</xdr:row>
      <xdr:rowOff>62302</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0434300" y="12554623"/>
          <a:ext cx="889000" cy="366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23537</xdr:rowOff>
    </xdr:from>
    <xdr:to>
      <xdr:col>112</xdr:col>
      <xdr:colOff>38100</xdr:colOff>
      <xdr:row>74</xdr:row>
      <xdr:rowOff>125137</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1272500" y="12710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141664</xdr:rowOff>
    </xdr:from>
    <xdr:ext cx="534377"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21056111" y="12486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38773</xdr:rowOff>
    </xdr:from>
    <xdr:to>
      <xdr:col>107</xdr:col>
      <xdr:colOff>50800</xdr:colOff>
      <xdr:row>73</xdr:row>
      <xdr:rowOff>153546</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19545300" y="12554623"/>
          <a:ext cx="889000" cy="114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24500</xdr:rowOff>
    </xdr:from>
    <xdr:to>
      <xdr:col>107</xdr:col>
      <xdr:colOff>101600</xdr:colOff>
      <xdr:row>74</xdr:row>
      <xdr:rowOff>126100</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0383500" y="1271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117227</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20167111" y="12804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152910</xdr:rowOff>
    </xdr:from>
    <xdr:to>
      <xdr:col>102</xdr:col>
      <xdr:colOff>114300</xdr:colOff>
      <xdr:row>73</xdr:row>
      <xdr:rowOff>153546</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8656300" y="12668760"/>
          <a:ext cx="889000" cy="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49695</xdr:rowOff>
    </xdr:from>
    <xdr:to>
      <xdr:col>102</xdr:col>
      <xdr:colOff>165100</xdr:colOff>
      <xdr:row>74</xdr:row>
      <xdr:rowOff>151295</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19494500" y="12736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142422</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9278111" y="12829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497</xdr:rowOff>
    </xdr:from>
    <xdr:to>
      <xdr:col>98</xdr:col>
      <xdr:colOff>38100</xdr:colOff>
      <xdr:row>74</xdr:row>
      <xdr:rowOff>102097</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8605500" y="12687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93224</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8389111" y="12780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9249</xdr:rowOff>
    </xdr:from>
    <xdr:to>
      <xdr:col>116</xdr:col>
      <xdr:colOff>114300</xdr:colOff>
      <xdr:row>75</xdr:row>
      <xdr:rowOff>110849</xdr:rowOff>
    </xdr:to>
    <xdr:sp macro="" textlink="">
      <xdr:nvSpPr>
        <xdr:cNvPr id="863" name="楕円 862">
          <a:extLst>
            <a:ext uri="{FF2B5EF4-FFF2-40B4-BE49-F238E27FC236}">
              <a16:creationId xmlns:a16="http://schemas.microsoft.com/office/drawing/2014/main" id="{00000000-0008-0000-0600-00005F030000}"/>
            </a:ext>
          </a:extLst>
        </xdr:cNvPr>
        <xdr:cNvSpPr/>
      </xdr:nvSpPr>
      <xdr:spPr>
        <a:xfrm>
          <a:off x="22110700" y="12867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32126</xdr:rowOff>
    </xdr:from>
    <xdr:ext cx="534377" cy="259045"/>
    <xdr:sp macro="" textlink="">
      <xdr:nvSpPr>
        <xdr:cNvPr id="864" name="繰出金該当値テキスト">
          <a:extLst>
            <a:ext uri="{FF2B5EF4-FFF2-40B4-BE49-F238E27FC236}">
              <a16:creationId xmlns:a16="http://schemas.microsoft.com/office/drawing/2014/main" id="{00000000-0008-0000-0600-000060030000}"/>
            </a:ext>
          </a:extLst>
        </xdr:cNvPr>
        <xdr:cNvSpPr txBox="1"/>
      </xdr:nvSpPr>
      <xdr:spPr>
        <a:xfrm>
          <a:off x="22212300" y="12719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11502</xdr:rowOff>
    </xdr:from>
    <xdr:to>
      <xdr:col>112</xdr:col>
      <xdr:colOff>38100</xdr:colOff>
      <xdr:row>75</xdr:row>
      <xdr:rowOff>113102</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1272500" y="12870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104229</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056111" y="12962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159423</xdr:rowOff>
    </xdr:from>
    <xdr:to>
      <xdr:col>107</xdr:col>
      <xdr:colOff>101600</xdr:colOff>
      <xdr:row>73</xdr:row>
      <xdr:rowOff>89573</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0383500" y="12503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106100</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67111" y="12279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102746</xdr:rowOff>
    </xdr:from>
    <xdr:to>
      <xdr:col>102</xdr:col>
      <xdr:colOff>165100</xdr:colOff>
      <xdr:row>74</xdr:row>
      <xdr:rowOff>32896</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19494500" y="12618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49423</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2393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102110</xdr:rowOff>
    </xdr:from>
    <xdr:to>
      <xdr:col>98</xdr:col>
      <xdr:colOff>38100</xdr:colOff>
      <xdr:row>74</xdr:row>
      <xdr:rowOff>32260</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8605500" y="1261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48787</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2393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7" name="前年度繰上充用金グラフ枠">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9" name="前年度繰上充用金最小値テキスト">
          <a:extLst>
            <a:ext uri="{FF2B5EF4-FFF2-40B4-BE49-F238E27FC236}">
              <a16:creationId xmlns:a16="http://schemas.microsoft.com/office/drawing/2014/main" id="{00000000-0008-0000-0600-00007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1" name="前年度繰上充用金最大値テキスト">
          <a:extLst>
            <a:ext uri="{FF2B5EF4-FFF2-40B4-BE49-F238E27FC236}">
              <a16:creationId xmlns:a16="http://schemas.microsoft.com/office/drawing/2014/main" id="{00000000-0008-0000-0600-00007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4" name="前年度繰上充用金平均値テキスト">
          <a:extLst>
            <a:ext uri="{FF2B5EF4-FFF2-40B4-BE49-F238E27FC236}">
              <a16:creationId xmlns:a16="http://schemas.microsoft.com/office/drawing/2014/main" id="{00000000-0008-0000-0600-00007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5" name="フローチャート: 判断 894">
          <a:extLst>
            <a:ext uri="{FF2B5EF4-FFF2-40B4-BE49-F238E27FC236}">
              <a16:creationId xmlns:a16="http://schemas.microsoft.com/office/drawing/2014/main" id="{00000000-0008-0000-0600-00007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楕円 911">
          <a:extLst>
            <a:ext uri="{FF2B5EF4-FFF2-40B4-BE49-F238E27FC236}">
              <a16:creationId xmlns:a16="http://schemas.microsoft.com/office/drawing/2014/main" id="{00000000-0008-0000-0600-00009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3" name="前年度繰上充用金該当値テキスト">
          <a:extLst>
            <a:ext uri="{FF2B5EF4-FFF2-40B4-BE49-F238E27FC236}">
              <a16:creationId xmlns:a16="http://schemas.microsoft.com/office/drawing/2014/main" id="{00000000-0008-0000-0600-00009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歳出決算総額臨時的経費の増加により、住民一人当たり約</a:t>
          </a:r>
          <a:r>
            <a:rPr kumimoji="1" lang="en-US" altLang="ja-JP" sz="1300">
              <a:latin typeface="ＭＳ Ｐゴシック" panose="020B0600070205080204" pitchFamily="50" charset="-128"/>
              <a:ea typeface="ＭＳ Ｐゴシック" panose="020B0600070205080204" pitchFamily="50" charset="-128"/>
            </a:rPr>
            <a:t>741,000</a:t>
          </a:r>
          <a:r>
            <a:rPr kumimoji="1" lang="ja-JP" altLang="en-US" sz="1300">
              <a:latin typeface="ＭＳ Ｐゴシック" panose="020B0600070205080204" pitchFamily="50" charset="-128"/>
              <a:ea typeface="ＭＳ Ｐゴシック" panose="020B0600070205080204" pitchFamily="50" charset="-128"/>
            </a:rPr>
            <a:t>円と昨年度より約</a:t>
          </a:r>
          <a:r>
            <a:rPr kumimoji="1" lang="en-US" altLang="ja-JP" sz="1300">
              <a:latin typeface="ＭＳ Ｐゴシック" panose="020B0600070205080204" pitchFamily="50" charset="-128"/>
              <a:ea typeface="ＭＳ Ｐゴシック" panose="020B0600070205080204" pitchFamily="50" charset="-128"/>
            </a:rPr>
            <a:t>123,000</a:t>
          </a:r>
          <a:r>
            <a:rPr kumimoji="1" lang="ja-JP" altLang="en-US" sz="1300">
              <a:latin typeface="ＭＳ Ｐゴシック" panose="020B0600070205080204" pitchFamily="50" charset="-128"/>
              <a:ea typeface="ＭＳ Ｐゴシック" panose="020B0600070205080204" pitchFamily="50" charset="-128"/>
            </a:rPr>
            <a:t>円の大幅増となった。</a:t>
          </a:r>
        </a:p>
        <a:p>
          <a:r>
            <a:rPr kumimoji="1" lang="ja-JP" altLang="en-US" sz="1300">
              <a:latin typeface="ＭＳ Ｐゴシック" panose="020B0600070205080204" pitchFamily="50" charset="-128"/>
              <a:ea typeface="ＭＳ Ｐゴシック" panose="020B0600070205080204" pitchFamily="50" charset="-128"/>
            </a:rPr>
            <a:t>　主要項目については、物件費において、公共施設除却による臨時的経費が生じたことにより、前年度に比べ住民一人当たり</a:t>
          </a:r>
          <a:r>
            <a:rPr kumimoji="1" lang="en-US" altLang="ja-JP" sz="1300">
              <a:latin typeface="ＭＳ Ｐゴシック" panose="020B0600070205080204" pitchFamily="50" charset="-128"/>
              <a:ea typeface="ＭＳ Ｐゴシック" panose="020B0600070205080204" pitchFamily="50" charset="-128"/>
            </a:rPr>
            <a:t>48,519</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45.7</a:t>
          </a:r>
          <a:r>
            <a:rPr kumimoji="1" lang="ja-JP" altLang="en-US" sz="1300">
              <a:latin typeface="ＭＳ Ｐゴシック" panose="020B0600070205080204" pitchFamily="50" charset="-128"/>
              <a:ea typeface="ＭＳ Ｐゴシック" panose="020B0600070205080204" pitchFamily="50" charset="-128"/>
            </a:rPr>
            <a:t>％）の増加となった。また、補助費については、国補助金を活用した農業企業整備事業補助金（</a:t>
          </a:r>
          <a:r>
            <a:rPr kumimoji="1" lang="en-US" altLang="ja-JP" sz="1300">
              <a:latin typeface="ＭＳ Ｐゴシック" panose="020B0600070205080204" pitchFamily="50" charset="-128"/>
              <a:ea typeface="ＭＳ Ｐゴシック" panose="020B0600070205080204" pitchFamily="50" charset="-128"/>
            </a:rPr>
            <a:t>400,000</a:t>
          </a:r>
          <a:r>
            <a:rPr kumimoji="1" lang="ja-JP" altLang="en-US" sz="1300">
              <a:latin typeface="ＭＳ Ｐゴシック" panose="020B0600070205080204" pitchFamily="50" charset="-128"/>
              <a:ea typeface="ＭＳ Ｐゴシック" panose="020B0600070205080204" pitchFamily="50" charset="-128"/>
            </a:rPr>
            <a:t>千円）の影響により、前年度に比べ住民一人当たり</a:t>
          </a:r>
          <a:r>
            <a:rPr kumimoji="1" lang="en-US" altLang="ja-JP" sz="1300">
              <a:latin typeface="ＭＳ Ｐゴシック" panose="020B0600070205080204" pitchFamily="50" charset="-128"/>
              <a:ea typeface="ＭＳ Ｐゴシック" panose="020B0600070205080204" pitchFamily="50" charset="-128"/>
            </a:rPr>
            <a:t>57,444</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54.5</a:t>
          </a:r>
          <a:r>
            <a:rPr kumimoji="1" lang="ja-JP" altLang="en-US" sz="1300">
              <a:latin typeface="ＭＳ Ｐゴシック" panose="020B0600070205080204" pitchFamily="50" charset="-128"/>
              <a:ea typeface="ＭＳ Ｐゴシック" panose="020B0600070205080204" pitchFamily="50" charset="-128"/>
            </a:rPr>
            <a:t>％）の増加となった。この２項目は臨時的経費による大幅増を除いても、増加傾向にあることから、支出の見直しを行う必要がある。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一方、公債費は対前年度比減となり、類似団体内平均値に比べ抑制できているものの、実質公債費比率の構成要素では類似団体内平均値を上回っている。今後、公共施設再編整備事業に係る起債の借入等により増加することは明らかであるため、借り入れに際して、有効な財源措置の活用などに努め抑制を図っていく。</a:t>
          </a:r>
        </a:p>
        <a:p>
          <a:r>
            <a:rPr kumimoji="1" lang="ja-JP" altLang="en-US" sz="1300">
              <a:latin typeface="ＭＳ Ｐゴシック" panose="020B0600070205080204" pitchFamily="50" charset="-128"/>
              <a:ea typeface="ＭＳ Ｐゴシック" panose="020B0600070205080204" pitchFamily="50" charset="-128"/>
            </a:rPr>
            <a:t>　その他の費目については、概ね類似団体内平均値に比べ抑制している傾向にあるが、住民サービスの視点から抑制することのみに注力するのではなく、充実すべき事業は増加することも踏まえ、バランスある財政運営を目指していくことを主眼に置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大阪府能勢町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8,940
8,834
98.75
6,857,881
6,623,622
206,180
3,817,096
6,509,180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14.0
61.6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114808</xdr:rowOff>
    </xdr:from>
    <xdr:to>
      <xdr:col>24</xdr:col>
      <xdr:colOff>62865</xdr:colOff>
      <xdr:row>39</xdr:row>
      <xdr:rowOff>102489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29758"/>
          <a:ext cx="1270" cy="1359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106316</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79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102489</xdr:rowOff>
    </xdr:from>
    <xdr:to>
      <xdr:col>24</xdr:col>
      <xdr:colOff>152400</xdr:colOff>
      <xdr:row>39</xdr:row>
      <xdr:rowOff>102489</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89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61485</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204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16,246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114808</xdr:rowOff>
    </xdr:from>
    <xdr:to>
      <xdr:col>24</xdr:col>
      <xdr:colOff>152400</xdr:colOff>
      <xdr:row>31</xdr:row>
      <xdr:rowOff>114808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29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111760</xdr:rowOff>
    </xdr:from>
    <xdr:to>
      <xdr:col>24</xdr:col>
      <xdr:colOff>63500</xdr:colOff>
      <xdr:row>36</xdr:row>
      <xdr:rowOff>22606</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112510"/>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168927</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169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19050</xdr:rowOff>
    </xdr:from>
    <xdr:to>
      <xdr:col>24</xdr:col>
      <xdr:colOff>114300</xdr:colOff>
      <xdr:row>36</xdr:row>
      <xdr:rowOff>120650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9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111760</xdr:rowOff>
    </xdr:from>
    <xdr:to>
      <xdr:col>19</xdr:col>
      <xdr:colOff>177800</xdr:colOff>
      <xdr:row>35</xdr:row>
      <xdr:rowOff>125349</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112510"/>
          <a:ext cx="889000" cy="13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57912</xdr:rowOff>
    </xdr:from>
    <xdr:to>
      <xdr:col>20</xdr:col>
      <xdr:colOff>38100</xdr:colOff>
      <xdr:row>36</xdr:row>
      <xdr:rowOff>159512</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150639</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322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125349</xdr:rowOff>
    </xdr:from>
    <xdr:to>
      <xdr:col>15</xdr:col>
      <xdr:colOff>50800</xdr:colOff>
      <xdr:row>35</xdr:row>
      <xdr:rowOff>125349</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5954649"/>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84074</xdr:rowOff>
    </xdr:from>
    <xdr:to>
      <xdr:col>15</xdr:col>
      <xdr:colOff>101600</xdr:colOff>
      <xdr:row>37</xdr:row>
      <xdr:rowOff>14224</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25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5351</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349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125349</xdr:rowOff>
    </xdr:from>
    <xdr:to>
      <xdr:col>10</xdr:col>
      <xdr:colOff>114300</xdr:colOff>
      <xdr:row>36</xdr:row>
      <xdr:rowOff>84963</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5954649"/>
          <a:ext cx="889000" cy="302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79756</xdr:rowOff>
    </xdr:from>
    <xdr:to>
      <xdr:col>10</xdr:col>
      <xdr:colOff>165100</xdr:colOff>
      <xdr:row>37</xdr:row>
      <xdr:rowOff>9906</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251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1033</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344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87630</xdr:rowOff>
    </xdr:from>
    <xdr:to>
      <xdr:col>6</xdr:col>
      <xdr:colOff>38100</xdr:colOff>
      <xdr:row>37</xdr:row>
      <xdr:rowOff>17780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259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8907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352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143256</xdr:rowOff>
    </xdr:from>
    <xdr:to>
      <xdr:col>24</xdr:col>
      <xdr:colOff>114300</xdr:colOff>
      <xdr:row>36</xdr:row>
      <xdr:rowOff>73406</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144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166133</xdr:rowOff>
    </xdr:from>
    <xdr:ext cx="534377"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995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60960</xdr:rowOff>
    </xdr:from>
    <xdr:to>
      <xdr:col>20</xdr:col>
      <xdr:colOff>38100</xdr:colOff>
      <xdr:row>35</xdr:row>
      <xdr:rowOff>162560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61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7637</xdr:rowOff>
    </xdr:from>
    <xdr:ext cx="534377"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30111" y="5836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74549</xdr:rowOff>
    </xdr:from>
    <xdr:to>
      <xdr:col>15</xdr:col>
      <xdr:colOff>101600</xdr:colOff>
      <xdr:row>36</xdr:row>
      <xdr:rowOff>4699</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075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21226</xdr:rowOff>
    </xdr:from>
    <xdr:ext cx="534377"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41111" y="5850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74549</xdr:rowOff>
    </xdr:from>
    <xdr:to>
      <xdr:col>10</xdr:col>
      <xdr:colOff>165100</xdr:colOff>
      <xdr:row>35</xdr:row>
      <xdr:rowOff>4699</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903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21226</xdr:rowOff>
    </xdr:from>
    <xdr:ext cx="534377"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52111" y="5679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34163</xdr:rowOff>
    </xdr:from>
    <xdr:to>
      <xdr:col>6</xdr:col>
      <xdr:colOff>38100</xdr:colOff>
      <xdr:row>36</xdr:row>
      <xdr:rowOff>135763</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206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152290</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981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55945</xdr:rowOff>
    </xdr:from>
    <xdr:to>
      <xdr:col>24</xdr:col>
      <xdr:colOff>62865</xdr:colOff>
      <xdr:row>58</xdr:row>
      <xdr:rowOff>105911</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628445"/>
          <a:ext cx="1270" cy="1421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109738</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53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105911</xdr:rowOff>
    </xdr:from>
    <xdr:to>
      <xdr:col>24</xdr:col>
      <xdr:colOff>152400</xdr:colOff>
      <xdr:row>58</xdr:row>
      <xdr:rowOff>105911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50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2622</xdr:rowOff>
    </xdr:from>
    <xdr:ext cx="690189"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0367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1,205,949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55945</xdr:rowOff>
    </xdr:from>
    <xdr:to>
      <xdr:col>24</xdr:col>
      <xdr:colOff>152400</xdr:colOff>
      <xdr:row>50</xdr:row>
      <xdr:rowOff>55945</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628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160650</xdr:rowOff>
    </xdr:from>
    <xdr:to>
      <xdr:col>24</xdr:col>
      <xdr:colOff>63500</xdr:colOff>
      <xdr:row>58</xdr:row>
      <xdr:rowOff>49328</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933300"/>
          <a:ext cx="838200" cy="60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66147</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673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230,929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43270</xdr:rowOff>
    </xdr:from>
    <xdr:to>
      <xdr:col>24</xdr:col>
      <xdr:colOff>114300</xdr:colOff>
      <xdr:row>57</xdr:row>
      <xdr:rowOff>144870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81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149223</xdr:rowOff>
    </xdr:from>
    <xdr:to>
      <xdr:col>19</xdr:col>
      <xdr:colOff>177800</xdr:colOff>
      <xdr:row>58</xdr:row>
      <xdr:rowOff>49328</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921873"/>
          <a:ext cx="889000" cy="71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43135</xdr:rowOff>
    </xdr:from>
    <xdr:to>
      <xdr:col>20</xdr:col>
      <xdr:colOff>38100</xdr:colOff>
      <xdr:row>57</xdr:row>
      <xdr:rowOff>144735</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815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161262</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591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149223</xdr:rowOff>
    </xdr:from>
    <xdr:to>
      <xdr:col>15</xdr:col>
      <xdr:colOff>50800</xdr:colOff>
      <xdr:row>58</xdr:row>
      <xdr:rowOff>8143</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921873"/>
          <a:ext cx="889000" cy="30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32032</xdr:rowOff>
    </xdr:from>
    <xdr:to>
      <xdr:col>15</xdr:col>
      <xdr:colOff>101600</xdr:colOff>
      <xdr:row>57</xdr:row>
      <xdr:rowOff>133632</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04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150159</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579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167523</xdr:rowOff>
    </xdr:from>
    <xdr:to>
      <xdr:col>10</xdr:col>
      <xdr:colOff>114300</xdr:colOff>
      <xdr:row>58</xdr:row>
      <xdr:rowOff>8143</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768723"/>
          <a:ext cx="889000" cy="183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53999</xdr:rowOff>
    </xdr:from>
    <xdr:to>
      <xdr:col>10</xdr:col>
      <xdr:colOff>165100</xdr:colOff>
      <xdr:row>57</xdr:row>
      <xdr:rowOff>155599</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26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676</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601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143100</xdr:rowOff>
    </xdr:from>
    <xdr:to>
      <xdr:col>6</xdr:col>
      <xdr:colOff>38100</xdr:colOff>
      <xdr:row>57</xdr:row>
      <xdr:rowOff>73250</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74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64377</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837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109850</xdr:rowOff>
    </xdr:from>
    <xdr:to>
      <xdr:col>24</xdr:col>
      <xdr:colOff>114300</xdr:colOff>
      <xdr:row>58</xdr:row>
      <xdr:rowOff>40000</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882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24777</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797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169978</xdr:rowOff>
    </xdr:from>
    <xdr:to>
      <xdr:col>20</xdr:col>
      <xdr:colOff>38100</xdr:colOff>
      <xdr:row>58</xdr:row>
      <xdr:rowOff>100128</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942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91255</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10035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98423</xdr:rowOff>
    </xdr:from>
    <xdr:to>
      <xdr:col>15</xdr:col>
      <xdr:colOff>101600</xdr:colOff>
      <xdr:row>58</xdr:row>
      <xdr:rowOff>28573</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871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19700</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963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128793</xdr:rowOff>
    </xdr:from>
    <xdr:to>
      <xdr:col>10</xdr:col>
      <xdr:colOff>165100</xdr:colOff>
      <xdr:row>58</xdr:row>
      <xdr:rowOff>58943</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90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50070</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994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116723</xdr:rowOff>
    </xdr:from>
    <xdr:to>
      <xdr:col>6</xdr:col>
      <xdr:colOff>38100</xdr:colOff>
      <xdr:row>57</xdr:row>
      <xdr:rowOff>46873</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717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63400</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493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83469</xdr:rowOff>
    </xdr:from>
    <xdr:to>
      <xdr:col>24</xdr:col>
      <xdr:colOff>62865</xdr:colOff>
      <xdr:row>78</xdr:row>
      <xdr:rowOff>40077</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084969"/>
          <a:ext cx="1270" cy="13282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43904</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4170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40077</xdr:rowOff>
    </xdr:from>
    <xdr:to>
      <xdr:col>24</xdr:col>
      <xdr:colOff>152400</xdr:colOff>
      <xdr:row>78</xdr:row>
      <xdr:rowOff>40077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413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30146</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860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494,759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83469</xdr:rowOff>
    </xdr:from>
    <xdr:to>
      <xdr:col>24</xdr:col>
      <xdr:colOff>152400</xdr:colOff>
      <xdr:row>70</xdr:row>
      <xdr:rowOff>83469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084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108759</xdr:rowOff>
    </xdr:from>
    <xdr:to>
      <xdr:col>24</xdr:col>
      <xdr:colOff>63500</xdr:colOff>
      <xdr:row>77</xdr:row>
      <xdr:rowOff>145114</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3310409"/>
          <a:ext cx="838200" cy="36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72797</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315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49919</xdr:rowOff>
    </xdr:from>
    <xdr:to>
      <xdr:col>24</xdr:col>
      <xdr:colOff>114300</xdr:colOff>
      <xdr:row>76</xdr:row>
      <xdr:rowOff>151519</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080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145114</xdr:rowOff>
    </xdr:from>
    <xdr:to>
      <xdr:col>19</xdr:col>
      <xdr:colOff>177800</xdr:colOff>
      <xdr:row>78</xdr:row>
      <xdr:rowOff>28208</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346764"/>
          <a:ext cx="889000" cy="54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95999</xdr:rowOff>
    </xdr:from>
    <xdr:to>
      <xdr:col>20</xdr:col>
      <xdr:colOff>38100</xdr:colOff>
      <xdr:row>77</xdr:row>
      <xdr:rowOff>26149</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126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42675</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901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17018</xdr:rowOff>
    </xdr:from>
    <xdr:to>
      <xdr:col>15</xdr:col>
      <xdr:colOff>50800</xdr:colOff>
      <xdr:row>78</xdr:row>
      <xdr:rowOff>28208</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3390118"/>
          <a:ext cx="889000" cy="11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148107</xdr:rowOff>
    </xdr:from>
    <xdr:to>
      <xdr:col>15</xdr:col>
      <xdr:colOff>101600</xdr:colOff>
      <xdr:row>77</xdr:row>
      <xdr:rowOff>78257</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178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94784</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2953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17018</xdr:rowOff>
    </xdr:from>
    <xdr:to>
      <xdr:col>10</xdr:col>
      <xdr:colOff>114300</xdr:colOff>
      <xdr:row>78</xdr:row>
      <xdr:rowOff>109871</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390118"/>
          <a:ext cx="889000" cy="92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114934</xdr:rowOff>
    </xdr:from>
    <xdr:to>
      <xdr:col>10</xdr:col>
      <xdr:colOff>165100</xdr:colOff>
      <xdr:row>77</xdr:row>
      <xdr:rowOff>45084</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145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61611</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2920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55194</xdr:rowOff>
    </xdr:from>
    <xdr:to>
      <xdr:col>6</xdr:col>
      <xdr:colOff>38100</xdr:colOff>
      <xdr:row>77</xdr:row>
      <xdr:rowOff>156794</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25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1871</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032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57959</xdr:rowOff>
    </xdr:from>
    <xdr:to>
      <xdr:col>24</xdr:col>
      <xdr:colOff>114300</xdr:colOff>
      <xdr:row>77</xdr:row>
      <xdr:rowOff>159559</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3259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144336</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3174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94314</xdr:rowOff>
    </xdr:from>
    <xdr:to>
      <xdr:col>20</xdr:col>
      <xdr:colOff>38100</xdr:colOff>
      <xdr:row>78</xdr:row>
      <xdr:rowOff>24464</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295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15591</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388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148858</xdr:rowOff>
    </xdr:from>
    <xdr:to>
      <xdr:col>15</xdr:col>
      <xdr:colOff>101600</xdr:colOff>
      <xdr:row>78</xdr:row>
      <xdr:rowOff>79008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350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70135</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4432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137668</xdr:rowOff>
    </xdr:from>
    <xdr:to>
      <xdr:col>10</xdr:col>
      <xdr:colOff>165100</xdr:colOff>
      <xdr:row>78</xdr:row>
      <xdr:rowOff>67818</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339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58945</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3432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59071</xdr:rowOff>
    </xdr:from>
    <xdr:to>
      <xdr:col>6</xdr:col>
      <xdr:colOff>38100</xdr:colOff>
      <xdr:row>78</xdr:row>
      <xdr:rowOff>160671</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432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151798</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524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95</xdr:row>
      <xdr:rowOff>54627</xdr:rowOff>
    </xdr:from>
    <xdr:ext cx="685572"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76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92</xdr:row>
      <xdr:rowOff>111777</xdr:rowOff>
    </xdr:from>
    <xdr:ext cx="685572"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76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168927</xdr:rowOff>
    </xdr:from>
    <xdr:ext cx="685572"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76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142073</xdr:rowOff>
    </xdr:from>
    <xdr:to>
      <xdr:col>24</xdr:col>
      <xdr:colOff>62865</xdr:colOff>
      <xdr:row>98</xdr:row>
      <xdr:rowOff>126842</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744023"/>
          <a:ext cx="1270" cy="11849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130669</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932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126842</xdr:rowOff>
    </xdr:from>
    <xdr:to>
      <xdr:col>24</xdr:col>
      <xdr:colOff>152400</xdr:colOff>
      <xdr:row>98</xdr:row>
      <xdr:rowOff>126842</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928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88750</xdr:rowOff>
    </xdr:from>
    <xdr:ext cx="690189"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5192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2,619,809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142073</xdr:rowOff>
    </xdr:from>
    <xdr:to>
      <xdr:col>24</xdr:col>
      <xdr:colOff>152400</xdr:colOff>
      <xdr:row>91</xdr:row>
      <xdr:rowOff>142073</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744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104180</xdr:rowOff>
    </xdr:from>
    <xdr:to>
      <xdr:col>24</xdr:col>
      <xdr:colOff>63500</xdr:colOff>
      <xdr:row>98</xdr:row>
      <xdr:rowOff>104372</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3797300" y="16906280"/>
          <a:ext cx="838200" cy="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44736</xdr:rowOff>
    </xdr:from>
    <xdr:ext cx="599010"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67538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21859</xdr:rowOff>
    </xdr:from>
    <xdr:to>
      <xdr:col>24</xdr:col>
      <xdr:colOff>114300</xdr:colOff>
      <xdr:row>98</xdr:row>
      <xdr:rowOff>123459</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823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102050</xdr:rowOff>
    </xdr:from>
    <xdr:to>
      <xdr:col>19</xdr:col>
      <xdr:colOff>177800</xdr:colOff>
      <xdr:row>98</xdr:row>
      <xdr:rowOff>104372</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2908300" y="16904150"/>
          <a:ext cx="889000" cy="2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35220</xdr:rowOff>
    </xdr:from>
    <xdr:to>
      <xdr:col>20</xdr:col>
      <xdr:colOff>38100</xdr:colOff>
      <xdr:row>98</xdr:row>
      <xdr:rowOff>136820</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837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153347</xdr:rowOff>
    </xdr:from>
    <xdr:ext cx="599010"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497795" y="16612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101829</xdr:rowOff>
    </xdr:from>
    <xdr:to>
      <xdr:col>15</xdr:col>
      <xdr:colOff>50800</xdr:colOff>
      <xdr:row>98</xdr:row>
      <xdr:rowOff>102050</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019300" y="16903929"/>
          <a:ext cx="889000" cy="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46030</xdr:rowOff>
    </xdr:from>
    <xdr:to>
      <xdr:col>15</xdr:col>
      <xdr:colOff>101600</xdr:colOff>
      <xdr:row>98</xdr:row>
      <xdr:rowOff>147630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84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164157</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623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101829</xdr:rowOff>
    </xdr:from>
    <xdr:to>
      <xdr:col>10</xdr:col>
      <xdr:colOff>114300</xdr:colOff>
      <xdr:row>98</xdr:row>
      <xdr:rowOff>104453</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903929"/>
          <a:ext cx="889000" cy="2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49363</xdr:rowOff>
    </xdr:from>
    <xdr:to>
      <xdr:col>10</xdr:col>
      <xdr:colOff>165100</xdr:colOff>
      <xdr:row>98</xdr:row>
      <xdr:rowOff>150963</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851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167490</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626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53803</xdr:rowOff>
    </xdr:from>
    <xdr:to>
      <xdr:col>6</xdr:col>
      <xdr:colOff>38100</xdr:colOff>
      <xdr:row>98</xdr:row>
      <xdr:rowOff>155403</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855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146530</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948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53380</xdr:rowOff>
    </xdr:from>
    <xdr:to>
      <xdr:col>24</xdr:col>
      <xdr:colOff>114300</xdr:colOff>
      <xdr:row>98</xdr:row>
      <xdr:rowOff>154980</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85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287</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802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53572</xdr:rowOff>
    </xdr:from>
    <xdr:to>
      <xdr:col>20</xdr:col>
      <xdr:colOff>38100</xdr:colOff>
      <xdr:row>98</xdr:row>
      <xdr:rowOff>155172</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855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146299</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948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51250</xdr:rowOff>
    </xdr:from>
    <xdr:to>
      <xdr:col>15</xdr:col>
      <xdr:colOff>101600</xdr:colOff>
      <xdr:row>98</xdr:row>
      <xdr:rowOff>152850</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85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143977</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94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51029</xdr:rowOff>
    </xdr:from>
    <xdr:to>
      <xdr:col>10</xdr:col>
      <xdr:colOff>165100</xdr:colOff>
      <xdr:row>98</xdr:row>
      <xdr:rowOff>152629</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853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143756</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945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53653</xdr:rowOff>
    </xdr:from>
    <xdr:to>
      <xdr:col>6</xdr:col>
      <xdr:colOff>38100</xdr:colOff>
      <xdr:row>98</xdr:row>
      <xdr:rowOff>155253</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855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330</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630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a:extLst>
            <a:ext uri="{FF2B5EF4-FFF2-40B4-BE49-F238E27FC236}">
              <a16:creationId xmlns:a16="http://schemas.microsoft.com/office/drawing/2014/main" id="{00000000-0008-0000-07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76149</xdr:rowOff>
    </xdr:from>
    <xdr:to>
      <xdr:col>54</xdr:col>
      <xdr:colOff>189865</xdr:colOff>
      <xdr:row>38</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flipV="1">
          <a:off x="10475595" y="5391099"/>
          <a:ext cx="1270" cy="12637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149567</xdr:rowOff>
    </xdr:from>
    <xdr:ext cx="249299" cy="259045"/>
    <xdr:sp macro="" textlink="">
      <xdr:nvSpPr>
        <xdr:cNvPr id="282" name="労働費最小値テキスト">
          <a:extLst>
            <a:ext uri="{FF2B5EF4-FFF2-40B4-BE49-F238E27FC236}">
              <a16:creationId xmlns:a16="http://schemas.microsoft.com/office/drawing/2014/main" id="{00000000-0008-0000-0700-00001A010000}"/>
            </a:ext>
          </a:extLst>
        </xdr:cNvPr>
        <xdr:cNvSpPr txBox="1"/>
      </xdr:nvSpPr>
      <xdr:spPr>
        <a:xfrm>
          <a:off x="10528300" y="66646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22826</xdr:rowOff>
    </xdr:from>
    <xdr:ext cx="534377" cy="259045"/>
    <xdr:sp macro="" textlink="">
      <xdr:nvSpPr>
        <xdr:cNvPr id="284" name="労働費最大値テキスト">
          <a:extLst>
            <a:ext uri="{FF2B5EF4-FFF2-40B4-BE49-F238E27FC236}">
              <a16:creationId xmlns:a16="http://schemas.microsoft.com/office/drawing/2014/main" id="{00000000-0008-0000-0700-00001C010000}"/>
            </a:ext>
          </a:extLst>
        </xdr:cNvPr>
        <xdr:cNvSpPr txBox="1"/>
      </xdr:nvSpPr>
      <xdr:spPr>
        <a:xfrm>
          <a:off x="10528300" y="516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27,640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76149</xdr:rowOff>
    </xdr:from>
    <xdr:to>
      <xdr:col>55</xdr:col>
      <xdr:colOff>88900</xdr:colOff>
      <xdr:row>31</xdr:row>
      <xdr:rowOff>76149</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5391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71531</xdr:rowOff>
    </xdr:from>
    <xdr:to>
      <xdr:col>55</xdr:col>
      <xdr:colOff>0</xdr:colOff>
      <xdr:row>38</xdr:row>
      <xdr:rowOff>79441</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9639300" y="6586631"/>
          <a:ext cx="838200" cy="7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22567</xdr:rowOff>
    </xdr:from>
    <xdr:ext cx="378565" cy="259045"/>
    <xdr:sp macro="" textlink="">
      <xdr:nvSpPr>
        <xdr:cNvPr id="287" name="労働費平均値テキスト">
          <a:extLst>
            <a:ext uri="{FF2B5EF4-FFF2-40B4-BE49-F238E27FC236}">
              <a16:creationId xmlns:a16="http://schemas.microsoft.com/office/drawing/2014/main" id="{00000000-0008-0000-0700-00001F010000}"/>
            </a:ext>
          </a:extLst>
        </xdr:cNvPr>
        <xdr:cNvSpPr txBox="1"/>
      </xdr:nvSpPr>
      <xdr:spPr>
        <a:xfrm>
          <a:off x="10528300" y="65376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44140</xdr:rowOff>
    </xdr:from>
    <xdr:to>
      <xdr:col>55</xdr:col>
      <xdr:colOff>50800</xdr:colOff>
      <xdr:row>38</xdr:row>
      <xdr:rowOff>145740</xdr:rowOff>
    </xdr:to>
    <xdr:sp macro="" textlink="">
      <xdr:nvSpPr>
        <xdr:cNvPr id="288" name="フローチャート: 判断 287">
          <a:extLst>
            <a:ext uri="{FF2B5EF4-FFF2-40B4-BE49-F238E27FC236}">
              <a16:creationId xmlns:a16="http://schemas.microsoft.com/office/drawing/2014/main" id="{00000000-0008-0000-0700-000020010000}"/>
            </a:ext>
          </a:extLst>
        </xdr:cNvPr>
        <xdr:cNvSpPr/>
      </xdr:nvSpPr>
      <xdr:spPr>
        <a:xfrm>
          <a:off x="10426700" y="6559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79441</xdr:rowOff>
    </xdr:from>
    <xdr:to>
      <xdr:col>50</xdr:col>
      <xdr:colOff>114300</xdr:colOff>
      <xdr:row>38</xdr:row>
      <xdr:rowOff>87945</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8750300" y="6594541"/>
          <a:ext cx="889000" cy="8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47615</xdr:rowOff>
    </xdr:from>
    <xdr:to>
      <xdr:col>50</xdr:col>
      <xdr:colOff>165100</xdr:colOff>
      <xdr:row>38</xdr:row>
      <xdr:rowOff>149215</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9588500" y="6562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140342</xdr:rowOff>
    </xdr:from>
    <xdr:ext cx="378565"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9450017" y="66554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87213</xdr:rowOff>
    </xdr:from>
    <xdr:to>
      <xdr:col>45</xdr:col>
      <xdr:colOff>177800</xdr:colOff>
      <xdr:row>38</xdr:row>
      <xdr:rowOff>87945</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7861300" y="6602313"/>
          <a:ext cx="889000" cy="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42723</xdr:rowOff>
    </xdr:from>
    <xdr:to>
      <xdr:col>46</xdr:col>
      <xdr:colOff>38100</xdr:colOff>
      <xdr:row>38</xdr:row>
      <xdr:rowOff>144323</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8699500" y="655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38</xdr:row>
      <xdr:rowOff>135450</xdr:rowOff>
    </xdr:from>
    <xdr:ext cx="469744"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8515428" y="6650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87213</xdr:rowOff>
    </xdr:from>
    <xdr:to>
      <xdr:col>41</xdr:col>
      <xdr:colOff>50800</xdr:colOff>
      <xdr:row>38</xdr:row>
      <xdr:rowOff>123972</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6972300" y="6602313"/>
          <a:ext cx="889000" cy="36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50998</xdr:rowOff>
    </xdr:from>
    <xdr:to>
      <xdr:col>41</xdr:col>
      <xdr:colOff>101600</xdr:colOff>
      <xdr:row>38</xdr:row>
      <xdr:rowOff>152598</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7810500" y="656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143725</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7672017" y="66588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41534</xdr:rowOff>
    </xdr:from>
    <xdr:to>
      <xdr:col>36</xdr:col>
      <xdr:colOff>165100</xdr:colOff>
      <xdr:row>38</xdr:row>
      <xdr:rowOff>143134</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6921500" y="6556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159661</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6737428" y="6331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20731</xdr:rowOff>
    </xdr:from>
    <xdr:to>
      <xdr:col>55</xdr:col>
      <xdr:colOff>50800</xdr:colOff>
      <xdr:row>38</xdr:row>
      <xdr:rowOff>122331</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10426700" y="6535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151558</xdr:rowOff>
    </xdr:from>
    <xdr:ext cx="469744" cy="259045"/>
    <xdr:sp macro="" textlink="">
      <xdr:nvSpPr>
        <xdr:cNvPr id="306" name="労働費該当値テキスト">
          <a:extLst>
            <a:ext uri="{FF2B5EF4-FFF2-40B4-BE49-F238E27FC236}">
              <a16:creationId xmlns:a16="http://schemas.microsoft.com/office/drawing/2014/main" id="{00000000-0008-0000-0700-000032010000}"/>
            </a:ext>
          </a:extLst>
        </xdr:cNvPr>
        <xdr:cNvSpPr txBox="1"/>
      </xdr:nvSpPr>
      <xdr:spPr>
        <a:xfrm>
          <a:off x="10528300" y="6323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28641</xdr:rowOff>
    </xdr:from>
    <xdr:to>
      <xdr:col>50</xdr:col>
      <xdr:colOff>165100</xdr:colOff>
      <xdr:row>38</xdr:row>
      <xdr:rowOff>130241</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9588500" y="6543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146768</xdr:rowOff>
    </xdr:from>
    <xdr:ext cx="469744"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04428" y="6318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37145</xdr:rowOff>
    </xdr:from>
    <xdr:to>
      <xdr:col>46</xdr:col>
      <xdr:colOff>38100</xdr:colOff>
      <xdr:row>38</xdr:row>
      <xdr:rowOff>138745</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8699500" y="6552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155272</xdr:rowOff>
    </xdr:from>
    <xdr:ext cx="469744"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15428" y="6327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36413</xdr:rowOff>
    </xdr:from>
    <xdr:to>
      <xdr:col>41</xdr:col>
      <xdr:colOff>101600</xdr:colOff>
      <xdr:row>38</xdr:row>
      <xdr:rowOff>138013</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7810500" y="6551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154540</xdr:rowOff>
    </xdr:from>
    <xdr:ext cx="469744"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26428" y="6326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73172</xdr:rowOff>
    </xdr:from>
    <xdr:to>
      <xdr:col>36</xdr:col>
      <xdr:colOff>165100</xdr:colOff>
      <xdr:row>39</xdr:row>
      <xdr:rowOff>3322</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6921500" y="658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165899</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83017" y="6680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7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農林水産業費グラフ枠">
          <a:extLst>
            <a:ext uri="{FF2B5EF4-FFF2-40B4-BE49-F238E27FC236}">
              <a16:creationId xmlns:a16="http://schemas.microsoft.com/office/drawing/2014/main" id="{00000000-0008-0000-07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141178</xdr:rowOff>
    </xdr:from>
    <xdr:to>
      <xdr:col>54</xdr:col>
      <xdr:colOff>189865</xdr:colOff>
      <xdr:row>59</xdr:row>
      <xdr:rowOff>36757</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flipV="1">
          <a:off x="10475595" y="8885128"/>
          <a:ext cx="1270" cy="12671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40584</xdr:rowOff>
    </xdr:from>
    <xdr:ext cx="469744" cy="259045"/>
    <xdr:sp macro="" textlink="">
      <xdr:nvSpPr>
        <xdr:cNvPr id="339" name="農林水産業費最小値テキスト">
          <a:extLst>
            <a:ext uri="{FF2B5EF4-FFF2-40B4-BE49-F238E27FC236}">
              <a16:creationId xmlns:a16="http://schemas.microsoft.com/office/drawing/2014/main" id="{00000000-0008-0000-0700-000053010000}"/>
            </a:ext>
          </a:extLst>
        </xdr:cNvPr>
        <xdr:cNvSpPr txBox="1"/>
      </xdr:nvSpPr>
      <xdr:spPr>
        <a:xfrm>
          <a:off x="10528300" y="10156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36757</xdr:rowOff>
    </xdr:from>
    <xdr:to>
      <xdr:col>55</xdr:col>
      <xdr:colOff>88900</xdr:colOff>
      <xdr:row>59</xdr:row>
      <xdr:rowOff>36757</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10388600" y="10152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87855</xdr:rowOff>
    </xdr:from>
    <xdr:ext cx="599010" cy="259045"/>
    <xdr:sp macro="" textlink="">
      <xdr:nvSpPr>
        <xdr:cNvPr id="341" name="農林水産業費最大値テキスト">
          <a:extLst>
            <a:ext uri="{FF2B5EF4-FFF2-40B4-BE49-F238E27FC236}">
              <a16:creationId xmlns:a16="http://schemas.microsoft.com/office/drawing/2014/main" id="{00000000-0008-0000-0700-000055010000}"/>
            </a:ext>
          </a:extLst>
        </xdr:cNvPr>
        <xdr:cNvSpPr txBox="1"/>
      </xdr:nvSpPr>
      <xdr:spPr>
        <a:xfrm>
          <a:off x="10528300" y="8660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334,612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141178</xdr:rowOff>
    </xdr:from>
    <xdr:to>
      <xdr:col>55</xdr:col>
      <xdr:colOff>88900</xdr:colOff>
      <xdr:row>51</xdr:row>
      <xdr:rowOff>141178</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8885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124102</xdr:rowOff>
    </xdr:from>
    <xdr:to>
      <xdr:col>55</xdr:col>
      <xdr:colOff>0</xdr:colOff>
      <xdr:row>58</xdr:row>
      <xdr:rowOff>155744</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9639300" y="9896752"/>
          <a:ext cx="838200" cy="203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108319</xdr:rowOff>
    </xdr:from>
    <xdr:ext cx="534377" cy="259045"/>
    <xdr:sp macro="" textlink="">
      <xdr:nvSpPr>
        <xdr:cNvPr id="344" name="農林水産業費平均値テキスト">
          <a:extLst>
            <a:ext uri="{FF2B5EF4-FFF2-40B4-BE49-F238E27FC236}">
              <a16:creationId xmlns:a16="http://schemas.microsoft.com/office/drawing/2014/main" id="{00000000-0008-0000-0700-000058010000}"/>
            </a:ext>
          </a:extLst>
        </xdr:cNvPr>
        <xdr:cNvSpPr txBox="1"/>
      </xdr:nvSpPr>
      <xdr:spPr>
        <a:xfrm>
          <a:off x="10528300" y="98809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129892</xdr:rowOff>
    </xdr:from>
    <xdr:to>
      <xdr:col>55</xdr:col>
      <xdr:colOff>50800</xdr:colOff>
      <xdr:row>58</xdr:row>
      <xdr:rowOff>60042</xdr:rowOff>
    </xdr:to>
    <xdr:sp macro="" textlink="">
      <xdr:nvSpPr>
        <xdr:cNvPr id="345" name="フローチャート: 判断 344">
          <a:extLst>
            <a:ext uri="{FF2B5EF4-FFF2-40B4-BE49-F238E27FC236}">
              <a16:creationId xmlns:a16="http://schemas.microsoft.com/office/drawing/2014/main" id="{00000000-0008-0000-0700-000059010000}"/>
            </a:ext>
          </a:extLst>
        </xdr:cNvPr>
        <xdr:cNvSpPr/>
      </xdr:nvSpPr>
      <xdr:spPr>
        <a:xfrm>
          <a:off x="10426700" y="9902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150475</xdr:rowOff>
    </xdr:from>
    <xdr:to>
      <xdr:col>50</xdr:col>
      <xdr:colOff>114300</xdr:colOff>
      <xdr:row>58</xdr:row>
      <xdr:rowOff>155744</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8750300" y="10094575"/>
          <a:ext cx="889000" cy="5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139885</xdr:rowOff>
    </xdr:from>
    <xdr:to>
      <xdr:col>50</xdr:col>
      <xdr:colOff>165100</xdr:colOff>
      <xdr:row>58</xdr:row>
      <xdr:rowOff>70035</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9588500" y="9912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86562</xdr:rowOff>
    </xdr:from>
    <xdr:ext cx="534377" cy="259045"/>
    <xdr:sp macro="" textlink="">
      <xdr:nvSpPr>
        <xdr:cNvPr id="348" name="テキスト ボックス 347">
          <a:extLst>
            <a:ext uri="{FF2B5EF4-FFF2-40B4-BE49-F238E27FC236}">
              <a16:creationId xmlns:a16="http://schemas.microsoft.com/office/drawing/2014/main" id="{00000000-0008-0000-0700-00005C010000}"/>
            </a:ext>
          </a:extLst>
        </xdr:cNvPr>
        <xdr:cNvSpPr txBox="1"/>
      </xdr:nvSpPr>
      <xdr:spPr>
        <a:xfrm>
          <a:off x="9372111" y="9687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150475</xdr:rowOff>
    </xdr:from>
    <xdr:to>
      <xdr:col>45</xdr:col>
      <xdr:colOff>177800</xdr:colOff>
      <xdr:row>58</xdr:row>
      <xdr:rowOff>154053</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7861300" y="10094575"/>
          <a:ext cx="889000" cy="3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155026</xdr:rowOff>
    </xdr:from>
    <xdr:to>
      <xdr:col>46</xdr:col>
      <xdr:colOff>38100</xdr:colOff>
      <xdr:row>58</xdr:row>
      <xdr:rowOff>85176</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8699500" y="9927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101703</xdr:rowOff>
    </xdr:from>
    <xdr:ext cx="534377"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8483111" y="9702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154053</xdr:rowOff>
    </xdr:from>
    <xdr:to>
      <xdr:col>41</xdr:col>
      <xdr:colOff>50800</xdr:colOff>
      <xdr:row>58</xdr:row>
      <xdr:rowOff>154140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6972300" y="10098153"/>
          <a:ext cx="889000" cy="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143189</xdr:rowOff>
    </xdr:from>
    <xdr:to>
      <xdr:col>41</xdr:col>
      <xdr:colOff>101600</xdr:colOff>
      <xdr:row>58</xdr:row>
      <xdr:rowOff>73339</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7810500" y="9915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89866</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7594111" y="9691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166453</xdr:rowOff>
    </xdr:from>
    <xdr:to>
      <xdr:col>36</xdr:col>
      <xdr:colOff>165100</xdr:colOff>
      <xdr:row>58</xdr:row>
      <xdr:rowOff>96603</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6921500" y="9939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113130</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6705111" y="9714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73302</xdr:rowOff>
    </xdr:from>
    <xdr:to>
      <xdr:col>55</xdr:col>
      <xdr:colOff>50800</xdr:colOff>
      <xdr:row>58</xdr:row>
      <xdr:rowOff>3452</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10426700" y="9845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96179</xdr:rowOff>
    </xdr:from>
    <xdr:ext cx="534377" cy="259045"/>
    <xdr:sp macro="" textlink="">
      <xdr:nvSpPr>
        <xdr:cNvPr id="363" name="農林水産業費該当値テキスト">
          <a:extLst>
            <a:ext uri="{FF2B5EF4-FFF2-40B4-BE49-F238E27FC236}">
              <a16:creationId xmlns:a16="http://schemas.microsoft.com/office/drawing/2014/main" id="{00000000-0008-0000-0700-00006B010000}"/>
            </a:ext>
          </a:extLst>
        </xdr:cNvPr>
        <xdr:cNvSpPr txBox="1"/>
      </xdr:nvSpPr>
      <xdr:spPr>
        <a:xfrm>
          <a:off x="10528300" y="9697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104944</xdr:rowOff>
    </xdr:from>
    <xdr:to>
      <xdr:col>50</xdr:col>
      <xdr:colOff>165100</xdr:colOff>
      <xdr:row>59</xdr:row>
      <xdr:rowOff>35094</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9588500" y="10049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26221</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372111" y="10141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99675</xdr:rowOff>
    </xdr:from>
    <xdr:to>
      <xdr:col>46</xdr:col>
      <xdr:colOff>38100</xdr:colOff>
      <xdr:row>59</xdr:row>
      <xdr:rowOff>29825</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8699500" y="10043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20952</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483111" y="10136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103253</xdr:rowOff>
    </xdr:from>
    <xdr:to>
      <xdr:col>41</xdr:col>
      <xdr:colOff>101600</xdr:colOff>
      <xdr:row>59</xdr:row>
      <xdr:rowOff>33403</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7810500" y="10047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24530</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594111" y="10140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103340</xdr:rowOff>
    </xdr:from>
    <xdr:to>
      <xdr:col>36</xdr:col>
      <xdr:colOff>165100</xdr:colOff>
      <xdr:row>59</xdr:row>
      <xdr:rowOff>33490</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6921500" y="1004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24617</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05111" y="10140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商工費グラフ枠">
          <a:extLst>
            <a:ext uri="{FF2B5EF4-FFF2-40B4-BE49-F238E27FC236}">
              <a16:creationId xmlns:a16="http://schemas.microsoft.com/office/drawing/2014/main" id="{00000000-0008-0000-07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18648</xdr:rowOff>
    </xdr:from>
    <xdr:to>
      <xdr:col>54</xdr:col>
      <xdr:colOff>189865</xdr:colOff>
      <xdr:row>79</xdr:row>
      <xdr:rowOff>40571</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flipV="1">
          <a:off x="10475595" y="12020148"/>
          <a:ext cx="1270" cy="15649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44398</xdr:rowOff>
    </xdr:from>
    <xdr:ext cx="469744" cy="259045"/>
    <xdr:sp macro="" textlink="">
      <xdr:nvSpPr>
        <xdr:cNvPr id="396" name="商工費最小値テキスト">
          <a:extLst>
            <a:ext uri="{FF2B5EF4-FFF2-40B4-BE49-F238E27FC236}">
              <a16:creationId xmlns:a16="http://schemas.microsoft.com/office/drawing/2014/main" id="{00000000-0008-0000-0700-00008C010000}"/>
            </a:ext>
          </a:extLst>
        </xdr:cNvPr>
        <xdr:cNvSpPr txBox="1"/>
      </xdr:nvSpPr>
      <xdr:spPr>
        <a:xfrm>
          <a:off x="10528300" y="13588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40571</xdr:rowOff>
    </xdr:from>
    <xdr:to>
      <xdr:col>55</xdr:col>
      <xdr:colOff>88900</xdr:colOff>
      <xdr:row>79</xdr:row>
      <xdr:rowOff>40571</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10388600" y="13585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136775</xdr:rowOff>
    </xdr:from>
    <xdr:ext cx="599010" cy="259045"/>
    <xdr:sp macro="" textlink="">
      <xdr:nvSpPr>
        <xdr:cNvPr id="398" name="商工費最大値テキスト">
          <a:extLst>
            <a:ext uri="{FF2B5EF4-FFF2-40B4-BE49-F238E27FC236}">
              <a16:creationId xmlns:a16="http://schemas.microsoft.com/office/drawing/2014/main" id="{00000000-0008-0000-0700-00008E010000}"/>
            </a:ext>
          </a:extLst>
        </xdr:cNvPr>
        <xdr:cNvSpPr txBox="1"/>
      </xdr:nvSpPr>
      <xdr:spPr>
        <a:xfrm>
          <a:off x="10528300" y="11795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411,772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18648</xdr:rowOff>
    </xdr:from>
    <xdr:to>
      <xdr:col>55</xdr:col>
      <xdr:colOff>88900</xdr:colOff>
      <xdr:row>70</xdr:row>
      <xdr:rowOff>18648</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2020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10652</xdr:rowOff>
    </xdr:from>
    <xdr:to>
      <xdr:col>55</xdr:col>
      <xdr:colOff>0</xdr:colOff>
      <xdr:row>79</xdr:row>
      <xdr:rowOff>30342</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9639300" y="13555202"/>
          <a:ext cx="838200" cy="19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12572</xdr:rowOff>
    </xdr:from>
    <xdr:ext cx="534377" cy="259045"/>
    <xdr:sp macro="" textlink="">
      <xdr:nvSpPr>
        <xdr:cNvPr id="401" name="商工費平均値テキスト">
          <a:extLst>
            <a:ext uri="{FF2B5EF4-FFF2-40B4-BE49-F238E27FC236}">
              <a16:creationId xmlns:a16="http://schemas.microsoft.com/office/drawing/2014/main" id="{00000000-0008-0000-0700-000091010000}"/>
            </a:ext>
          </a:extLst>
        </xdr:cNvPr>
        <xdr:cNvSpPr txBox="1"/>
      </xdr:nvSpPr>
      <xdr:spPr>
        <a:xfrm>
          <a:off x="10528300" y="132142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161145</xdr:rowOff>
    </xdr:from>
    <xdr:to>
      <xdr:col>55</xdr:col>
      <xdr:colOff>50800</xdr:colOff>
      <xdr:row>78</xdr:row>
      <xdr:rowOff>91295</xdr:rowOff>
    </xdr:to>
    <xdr:sp macro="" textlink="">
      <xdr:nvSpPr>
        <xdr:cNvPr id="402" name="フローチャート: 判断 401">
          <a:extLst>
            <a:ext uri="{FF2B5EF4-FFF2-40B4-BE49-F238E27FC236}">
              <a16:creationId xmlns:a16="http://schemas.microsoft.com/office/drawing/2014/main" id="{00000000-0008-0000-0700-000092010000}"/>
            </a:ext>
          </a:extLst>
        </xdr:cNvPr>
        <xdr:cNvSpPr/>
      </xdr:nvSpPr>
      <xdr:spPr>
        <a:xfrm>
          <a:off x="10426700" y="13362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150090</xdr:rowOff>
    </xdr:from>
    <xdr:to>
      <xdr:col>50</xdr:col>
      <xdr:colOff>114300</xdr:colOff>
      <xdr:row>79</xdr:row>
      <xdr:rowOff>10652</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8750300" y="13523190"/>
          <a:ext cx="889000" cy="32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1160</xdr:rowOff>
    </xdr:from>
    <xdr:to>
      <xdr:col>50</xdr:col>
      <xdr:colOff>165100</xdr:colOff>
      <xdr:row>78</xdr:row>
      <xdr:rowOff>102760</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9588500" y="1337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119287</xdr:rowOff>
    </xdr:from>
    <xdr:ext cx="534377" cy="259045"/>
    <xdr:sp macro="" textlink="">
      <xdr:nvSpPr>
        <xdr:cNvPr id="405" name="テキスト ボックス 404">
          <a:extLst>
            <a:ext uri="{FF2B5EF4-FFF2-40B4-BE49-F238E27FC236}">
              <a16:creationId xmlns:a16="http://schemas.microsoft.com/office/drawing/2014/main" id="{00000000-0008-0000-0700-000095010000}"/>
            </a:ext>
          </a:extLst>
        </xdr:cNvPr>
        <xdr:cNvSpPr txBox="1"/>
      </xdr:nvSpPr>
      <xdr:spPr>
        <a:xfrm>
          <a:off x="9372111" y="1314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150090</xdr:rowOff>
    </xdr:from>
    <xdr:to>
      <xdr:col>45</xdr:col>
      <xdr:colOff>177800</xdr:colOff>
      <xdr:row>79</xdr:row>
      <xdr:rowOff>18873</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7861300" y="13523190"/>
          <a:ext cx="889000" cy="40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162235</xdr:rowOff>
    </xdr:from>
    <xdr:to>
      <xdr:col>46</xdr:col>
      <xdr:colOff>38100</xdr:colOff>
      <xdr:row>78</xdr:row>
      <xdr:rowOff>92385</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8699500" y="13363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108912</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8483111" y="13139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18873</xdr:rowOff>
    </xdr:from>
    <xdr:to>
      <xdr:col>41</xdr:col>
      <xdr:colOff>50800</xdr:colOff>
      <xdr:row>79</xdr:row>
      <xdr:rowOff>38929</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6972300" y="13563423"/>
          <a:ext cx="889000" cy="20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10959</xdr:rowOff>
    </xdr:from>
    <xdr:to>
      <xdr:col>41</xdr:col>
      <xdr:colOff>101600</xdr:colOff>
      <xdr:row>78</xdr:row>
      <xdr:rowOff>112559</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7810500" y="13384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129086</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7594111" y="13159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14101</xdr:rowOff>
    </xdr:from>
    <xdr:to>
      <xdr:col>36</xdr:col>
      <xdr:colOff>165100</xdr:colOff>
      <xdr:row>78</xdr:row>
      <xdr:rowOff>115701</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6921500" y="1338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132228</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6705111" y="13162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150992</xdr:rowOff>
    </xdr:from>
    <xdr:to>
      <xdr:col>55</xdr:col>
      <xdr:colOff>50800</xdr:colOff>
      <xdr:row>79</xdr:row>
      <xdr:rowOff>81142</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10426700" y="13524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65919</xdr:rowOff>
    </xdr:from>
    <xdr:ext cx="469744" cy="259045"/>
    <xdr:sp macro="" textlink="">
      <xdr:nvSpPr>
        <xdr:cNvPr id="420" name="商工費該当値テキスト">
          <a:extLst>
            <a:ext uri="{FF2B5EF4-FFF2-40B4-BE49-F238E27FC236}">
              <a16:creationId xmlns:a16="http://schemas.microsoft.com/office/drawing/2014/main" id="{00000000-0008-0000-0700-0000A4010000}"/>
            </a:ext>
          </a:extLst>
        </xdr:cNvPr>
        <xdr:cNvSpPr txBox="1"/>
      </xdr:nvSpPr>
      <xdr:spPr>
        <a:xfrm>
          <a:off x="10528300" y="13439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131302</xdr:rowOff>
    </xdr:from>
    <xdr:to>
      <xdr:col>50</xdr:col>
      <xdr:colOff>165100</xdr:colOff>
      <xdr:row>79</xdr:row>
      <xdr:rowOff>61452</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9588500" y="13504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52579</xdr:rowOff>
    </xdr:from>
    <xdr:ext cx="469744"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04428" y="13597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99290</xdr:rowOff>
    </xdr:from>
    <xdr:to>
      <xdr:col>46</xdr:col>
      <xdr:colOff>38100</xdr:colOff>
      <xdr:row>79</xdr:row>
      <xdr:rowOff>29440</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8699500" y="13472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20567</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483111" y="13565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139523</xdr:rowOff>
    </xdr:from>
    <xdr:to>
      <xdr:col>41</xdr:col>
      <xdr:colOff>101600</xdr:colOff>
      <xdr:row>79</xdr:row>
      <xdr:rowOff>69673</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7810500" y="13512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60800</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626428" y="13605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159579</xdr:rowOff>
    </xdr:from>
    <xdr:to>
      <xdr:col>36</xdr:col>
      <xdr:colOff>165100</xdr:colOff>
      <xdr:row>79</xdr:row>
      <xdr:rowOff>89729</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6921500" y="13532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80856</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6737428" y="136254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土木費グラフ枠">
          <a:extLst>
            <a:ext uri="{FF2B5EF4-FFF2-40B4-BE49-F238E27FC236}">
              <a16:creationId xmlns:a16="http://schemas.microsoft.com/office/drawing/2014/main" id="{00000000-0008-0000-07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20110</xdr:rowOff>
    </xdr:from>
    <xdr:to>
      <xdr:col>54</xdr:col>
      <xdr:colOff>189865</xdr:colOff>
      <xdr:row>98</xdr:row>
      <xdr:rowOff>36413</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flipV="1">
          <a:off x="10475595" y="15622060"/>
          <a:ext cx="1270" cy="1216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40240</xdr:rowOff>
    </xdr:from>
    <xdr:ext cx="534377" cy="259045"/>
    <xdr:sp macro="" textlink="">
      <xdr:nvSpPr>
        <xdr:cNvPr id="451" name="土木費最小値テキスト">
          <a:extLst>
            <a:ext uri="{FF2B5EF4-FFF2-40B4-BE49-F238E27FC236}">
              <a16:creationId xmlns:a16="http://schemas.microsoft.com/office/drawing/2014/main" id="{00000000-0008-0000-0700-0000C3010000}"/>
            </a:ext>
          </a:extLst>
        </xdr:cNvPr>
        <xdr:cNvSpPr txBox="1"/>
      </xdr:nvSpPr>
      <xdr:spPr>
        <a:xfrm>
          <a:off x="10528300" y="16842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36413</xdr:rowOff>
    </xdr:from>
    <xdr:to>
      <xdr:col>55</xdr:col>
      <xdr:colOff>88900</xdr:colOff>
      <xdr:row>98</xdr:row>
      <xdr:rowOff>36413</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10388600" y="16838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138237</xdr:rowOff>
    </xdr:from>
    <xdr:ext cx="599010" cy="259045"/>
    <xdr:sp macro="" textlink="">
      <xdr:nvSpPr>
        <xdr:cNvPr id="453" name="土木費最大値テキスト">
          <a:extLst>
            <a:ext uri="{FF2B5EF4-FFF2-40B4-BE49-F238E27FC236}">
              <a16:creationId xmlns:a16="http://schemas.microsoft.com/office/drawing/2014/main" id="{00000000-0008-0000-0700-0000C5010000}"/>
            </a:ext>
          </a:extLst>
        </xdr:cNvPr>
        <xdr:cNvSpPr txBox="1"/>
      </xdr:nvSpPr>
      <xdr:spPr>
        <a:xfrm>
          <a:off x="10528300" y="15397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288,657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20110</xdr:rowOff>
    </xdr:from>
    <xdr:to>
      <xdr:col>55</xdr:col>
      <xdr:colOff>88900</xdr:colOff>
      <xdr:row>91</xdr:row>
      <xdr:rowOff>20110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5622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49792</xdr:rowOff>
    </xdr:from>
    <xdr:to>
      <xdr:col>55</xdr:col>
      <xdr:colOff>0</xdr:colOff>
      <xdr:row>97</xdr:row>
      <xdr:rowOff>77941</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9639300" y="16680442"/>
          <a:ext cx="838200" cy="28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22262</xdr:rowOff>
    </xdr:from>
    <xdr:ext cx="534377" cy="259045"/>
    <xdr:sp macro="" textlink="">
      <xdr:nvSpPr>
        <xdr:cNvPr id="456" name="土木費平均値テキスト">
          <a:extLst>
            <a:ext uri="{FF2B5EF4-FFF2-40B4-BE49-F238E27FC236}">
              <a16:creationId xmlns:a16="http://schemas.microsoft.com/office/drawing/2014/main" id="{00000000-0008-0000-0700-0000C8010000}"/>
            </a:ext>
          </a:extLst>
        </xdr:cNvPr>
        <xdr:cNvSpPr txBox="1"/>
      </xdr:nvSpPr>
      <xdr:spPr>
        <a:xfrm>
          <a:off x="10528300" y="163100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170835</xdr:rowOff>
    </xdr:from>
    <xdr:to>
      <xdr:col>55</xdr:col>
      <xdr:colOff>50800</xdr:colOff>
      <xdr:row>96</xdr:row>
      <xdr:rowOff>100985</xdr:rowOff>
    </xdr:to>
    <xdr:sp macro="" textlink="">
      <xdr:nvSpPr>
        <xdr:cNvPr id="457" name="フローチャート: 判断 456">
          <a:extLst>
            <a:ext uri="{FF2B5EF4-FFF2-40B4-BE49-F238E27FC236}">
              <a16:creationId xmlns:a16="http://schemas.microsoft.com/office/drawing/2014/main" id="{00000000-0008-0000-0700-0000C9010000}"/>
            </a:ext>
          </a:extLst>
        </xdr:cNvPr>
        <xdr:cNvSpPr/>
      </xdr:nvSpPr>
      <xdr:spPr>
        <a:xfrm>
          <a:off x="10426700" y="1645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49792</xdr:rowOff>
    </xdr:from>
    <xdr:to>
      <xdr:col>50</xdr:col>
      <xdr:colOff>114300</xdr:colOff>
      <xdr:row>97</xdr:row>
      <xdr:rowOff>129874</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8750300" y="16680442"/>
          <a:ext cx="889000" cy="80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31398</xdr:rowOff>
    </xdr:from>
    <xdr:to>
      <xdr:col>50</xdr:col>
      <xdr:colOff>165100</xdr:colOff>
      <xdr:row>96</xdr:row>
      <xdr:rowOff>132998</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9588500" y="1649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149525</xdr:rowOff>
    </xdr:from>
    <xdr:ext cx="534377"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9372111" y="16265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129874</xdr:rowOff>
    </xdr:from>
    <xdr:to>
      <xdr:col>45</xdr:col>
      <xdr:colOff>177800</xdr:colOff>
      <xdr:row>97</xdr:row>
      <xdr:rowOff>136536</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7861300" y="16760524"/>
          <a:ext cx="889000" cy="6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57020</xdr:rowOff>
    </xdr:from>
    <xdr:to>
      <xdr:col>46</xdr:col>
      <xdr:colOff>38100</xdr:colOff>
      <xdr:row>96</xdr:row>
      <xdr:rowOff>158620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8699500" y="165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3697</xdr:rowOff>
    </xdr:from>
    <xdr:ext cx="534377"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8483111" y="16291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136536</xdr:rowOff>
    </xdr:from>
    <xdr:to>
      <xdr:col>41</xdr:col>
      <xdr:colOff>50800</xdr:colOff>
      <xdr:row>97</xdr:row>
      <xdr:rowOff>142081</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6972300" y="16767186"/>
          <a:ext cx="889000" cy="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53394</xdr:rowOff>
    </xdr:from>
    <xdr:to>
      <xdr:col>41</xdr:col>
      <xdr:colOff>101600</xdr:colOff>
      <xdr:row>96</xdr:row>
      <xdr:rowOff>154994</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7810500" y="1651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71</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7594111" y="16287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73644</xdr:rowOff>
    </xdr:from>
    <xdr:to>
      <xdr:col>36</xdr:col>
      <xdr:colOff>165100</xdr:colOff>
      <xdr:row>97</xdr:row>
      <xdr:rowOff>3794</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6921500" y="16532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20321</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6705111" y="16308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27141</xdr:rowOff>
    </xdr:from>
    <xdr:to>
      <xdr:col>55</xdr:col>
      <xdr:colOff>50800</xdr:colOff>
      <xdr:row>97</xdr:row>
      <xdr:rowOff>128741</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10426700" y="16657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5568</xdr:rowOff>
    </xdr:from>
    <xdr:ext cx="534377" cy="259045"/>
    <xdr:sp macro="" textlink="">
      <xdr:nvSpPr>
        <xdr:cNvPr id="475" name="土木費該当値テキスト">
          <a:extLst>
            <a:ext uri="{FF2B5EF4-FFF2-40B4-BE49-F238E27FC236}">
              <a16:creationId xmlns:a16="http://schemas.microsoft.com/office/drawing/2014/main" id="{00000000-0008-0000-0700-0000DB010000}"/>
            </a:ext>
          </a:extLst>
        </xdr:cNvPr>
        <xdr:cNvSpPr txBox="1"/>
      </xdr:nvSpPr>
      <xdr:spPr>
        <a:xfrm>
          <a:off x="10528300" y="16636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170442</xdr:rowOff>
    </xdr:from>
    <xdr:to>
      <xdr:col>50</xdr:col>
      <xdr:colOff>165100</xdr:colOff>
      <xdr:row>97</xdr:row>
      <xdr:rowOff>100592</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9588500" y="16629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91719</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372111" y="16722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79074</xdr:rowOff>
    </xdr:from>
    <xdr:to>
      <xdr:col>46</xdr:col>
      <xdr:colOff>38100</xdr:colOff>
      <xdr:row>98</xdr:row>
      <xdr:rowOff>9224</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8699500" y="16709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351</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483111" y="16802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85736</xdr:rowOff>
    </xdr:from>
    <xdr:to>
      <xdr:col>41</xdr:col>
      <xdr:colOff>101600</xdr:colOff>
      <xdr:row>98</xdr:row>
      <xdr:rowOff>15886</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7810500" y="16716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7013</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594111" y="16809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91281</xdr:rowOff>
    </xdr:from>
    <xdr:to>
      <xdr:col>36</xdr:col>
      <xdr:colOff>165100</xdr:colOff>
      <xdr:row>98</xdr:row>
      <xdr:rowOff>21431</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6921500" y="16721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12558</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05111" y="16814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a:extLst>
            <a:ext uri="{FF2B5EF4-FFF2-40B4-BE49-F238E27FC236}">
              <a16:creationId xmlns:a16="http://schemas.microsoft.com/office/drawing/2014/main" id="{00000000-0008-0000-07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55837</xdr:rowOff>
    </xdr:from>
    <xdr:to>
      <xdr:col>85</xdr:col>
      <xdr:colOff>126364</xdr:colOff>
      <xdr:row>38</xdr:row>
      <xdr:rowOff>56707</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flipV="1">
          <a:off x="16317595" y="5370787"/>
          <a:ext cx="1269" cy="1201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60534</xdr:rowOff>
    </xdr:from>
    <xdr:ext cx="534377" cy="259045"/>
    <xdr:sp macro="" textlink="">
      <xdr:nvSpPr>
        <xdr:cNvPr id="510" name="消防費最小値テキスト">
          <a:extLst>
            <a:ext uri="{FF2B5EF4-FFF2-40B4-BE49-F238E27FC236}">
              <a16:creationId xmlns:a16="http://schemas.microsoft.com/office/drawing/2014/main" id="{00000000-0008-0000-0700-0000FE010000}"/>
            </a:ext>
          </a:extLst>
        </xdr:cNvPr>
        <xdr:cNvSpPr txBox="1"/>
      </xdr:nvSpPr>
      <xdr:spPr>
        <a:xfrm>
          <a:off x="16370300" y="6575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56707</xdr:rowOff>
    </xdr:from>
    <xdr:to>
      <xdr:col>86</xdr:col>
      <xdr:colOff>25400</xdr:colOff>
      <xdr:row>38</xdr:row>
      <xdr:rowOff>56707</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6571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2514</xdr:rowOff>
    </xdr:from>
    <xdr:ext cx="599010" cy="259045"/>
    <xdr:sp macro="" textlink="">
      <xdr:nvSpPr>
        <xdr:cNvPr id="512" name="消防費最大値テキスト">
          <a:extLst>
            <a:ext uri="{FF2B5EF4-FFF2-40B4-BE49-F238E27FC236}">
              <a16:creationId xmlns:a16="http://schemas.microsoft.com/office/drawing/2014/main" id="{00000000-0008-0000-0700-000000020000}"/>
            </a:ext>
          </a:extLst>
        </xdr:cNvPr>
        <xdr:cNvSpPr txBox="1"/>
      </xdr:nvSpPr>
      <xdr:spPr>
        <a:xfrm>
          <a:off x="16370300" y="5146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129,954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55837</xdr:rowOff>
    </xdr:from>
    <xdr:to>
      <xdr:col>86</xdr:col>
      <xdr:colOff>25400</xdr:colOff>
      <xdr:row>31</xdr:row>
      <xdr:rowOff>55837</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5370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2094</xdr:rowOff>
    </xdr:from>
    <xdr:to>
      <xdr:col>85</xdr:col>
      <xdr:colOff>127000</xdr:colOff>
      <xdr:row>37</xdr:row>
      <xdr:rowOff>63032</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5481300" y="6345744"/>
          <a:ext cx="838200" cy="60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119549</xdr:rowOff>
    </xdr:from>
    <xdr:ext cx="534377" cy="259045"/>
    <xdr:sp macro="" textlink="">
      <xdr:nvSpPr>
        <xdr:cNvPr id="515" name="消防費平均値テキスト">
          <a:extLst>
            <a:ext uri="{FF2B5EF4-FFF2-40B4-BE49-F238E27FC236}">
              <a16:creationId xmlns:a16="http://schemas.microsoft.com/office/drawing/2014/main" id="{00000000-0008-0000-0700-000003020000}"/>
            </a:ext>
          </a:extLst>
        </xdr:cNvPr>
        <xdr:cNvSpPr txBox="1"/>
      </xdr:nvSpPr>
      <xdr:spPr>
        <a:xfrm>
          <a:off x="16370300" y="61202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96672</xdr:rowOff>
    </xdr:from>
    <xdr:to>
      <xdr:col>85</xdr:col>
      <xdr:colOff>177800</xdr:colOff>
      <xdr:row>37</xdr:row>
      <xdr:rowOff>26822</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6268700" y="62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63032</xdr:rowOff>
    </xdr:from>
    <xdr:to>
      <xdr:col>81</xdr:col>
      <xdr:colOff>50800</xdr:colOff>
      <xdr:row>37</xdr:row>
      <xdr:rowOff>75790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4592300" y="6406682"/>
          <a:ext cx="889000" cy="12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132378</xdr:rowOff>
    </xdr:from>
    <xdr:to>
      <xdr:col>81</xdr:col>
      <xdr:colOff>101600</xdr:colOff>
      <xdr:row>37</xdr:row>
      <xdr:rowOff>62528</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5430500" y="6304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79055</xdr:rowOff>
    </xdr:from>
    <xdr:ext cx="534377"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5214111" y="6079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13915</xdr:rowOff>
    </xdr:from>
    <xdr:to>
      <xdr:col>76</xdr:col>
      <xdr:colOff>114300</xdr:colOff>
      <xdr:row>37</xdr:row>
      <xdr:rowOff>75790</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3703300" y="6357565"/>
          <a:ext cx="889000" cy="61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141293</xdr:rowOff>
    </xdr:from>
    <xdr:to>
      <xdr:col>76</xdr:col>
      <xdr:colOff>165100</xdr:colOff>
      <xdr:row>37</xdr:row>
      <xdr:rowOff>71443</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4541500" y="6313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87970</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4325111" y="6088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109873</xdr:rowOff>
    </xdr:from>
    <xdr:to>
      <xdr:col>71</xdr:col>
      <xdr:colOff>177800</xdr:colOff>
      <xdr:row>37</xdr:row>
      <xdr:rowOff>13915</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2814300" y="5939173"/>
          <a:ext cx="889000" cy="418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149838</xdr:rowOff>
    </xdr:from>
    <xdr:to>
      <xdr:col>72</xdr:col>
      <xdr:colOff>38100</xdr:colOff>
      <xdr:row>37</xdr:row>
      <xdr:rowOff>79988</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3652500" y="632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71115</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3436111" y="6414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136198</xdr:rowOff>
    </xdr:from>
    <xdr:to>
      <xdr:col>67</xdr:col>
      <xdr:colOff>101600</xdr:colOff>
      <xdr:row>37</xdr:row>
      <xdr:rowOff>66348</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2763500" y="630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57475</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2547111" y="6401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122744</xdr:rowOff>
    </xdr:from>
    <xdr:to>
      <xdr:col>85</xdr:col>
      <xdr:colOff>177800</xdr:colOff>
      <xdr:row>37</xdr:row>
      <xdr:rowOff>52894</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6268700" y="6294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101171</xdr:rowOff>
    </xdr:from>
    <xdr:ext cx="534377" cy="259045"/>
    <xdr:sp macro="" textlink="">
      <xdr:nvSpPr>
        <xdr:cNvPr id="534" name="消防費該当値テキスト">
          <a:extLst>
            <a:ext uri="{FF2B5EF4-FFF2-40B4-BE49-F238E27FC236}">
              <a16:creationId xmlns:a16="http://schemas.microsoft.com/office/drawing/2014/main" id="{00000000-0008-0000-0700-000016020000}"/>
            </a:ext>
          </a:extLst>
        </xdr:cNvPr>
        <xdr:cNvSpPr txBox="1"/>
      </xdr:nvSpPr>
      <xdr:spPr>
        <a:xfrm>
          <a:off x="16370300" y="6273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12232</xdr:rowOff>
    </xdr:from>
    <xdr:to>
      <xdr:col>81</xdr:col>
      <xdr:colOff>101600</xdr:colOff>
      <xdr:row>37</xdr:row>
      <xdr:rowOff>113832</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5430500" y="6355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104959</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14111" y="6448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24990</xdr:rowOff>
    </xdr:from>
    <xdr:to>
      <xdr:col>76</xdr:col>
      <xdr:colOff>165100</xdr:colOff>
      <xdr:row>37</xdr:row>
      <xdr:rowOff>126590</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4541500" y="636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117717</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325111" y="6461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134565</xdr:rowOff>
    </xdr:from>
    <xdr:to>
      <xdr:col>72</xdr:col>
      <xdr:colOff>38100</xdr:colOff>
      <xdr:row>37</xdr:row>
      <xdr:rowOff>64715</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3652500" y="6306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81242</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436111" y="6081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59073</xdr:rowOff>
    </xdr:from>
    <xdr:to>
      <xdr:col>67</xdr:col>
      <xdr:colOff>101600</xdr:colOff>
      <xdr:row>34</xdr:row>
      <xdr:rowOff>160673</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2763500" y="5888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5750</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547111" y="5663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教育費グラフ枠">
          <a:extLst>
            <a:ext uri="{FF2B5EF4-FFF2-40B4-BE49-F238E27FC236}">
              <a16:creationId xmlns:a16="http://schemas.microsoft.com/office/drawing/2014/main" id="{00000000-0008-0000-07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170884</xdr:rowOff>
    </xdr:from>
    <xdr:to>
      <xdr:col>85</xdr:col>
      <xdr:colOff>126364</xdr:colOff>
      <xdr:row>58</xdr:row>
      <xdr:rowOff>128329</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flipV="1">
          <a:off x="16317595" y="8571934"/>
          <a:ext cx="1269" cy="1500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132156</xdr:rowOff>
    </xdr:from>
    <xdr:ext cx="534377" cy="259045"/>
    <xdr:sp macro="" textlink="">
      <xdr:nvSpPr>
        <xdr:cNvPr id="569" name="教育費最小値テキスト">
          <a:extLst>
            <a:ext uri="{FF2B5EF4-FFF2-40B4-BE49-F238E27FC236}">
              <a16:creationId xmlns:a16="http://schemas.microsoft.com/office/drawing/2014/main" id="{00000000-0008-0000-0700-000039020000}"/>
            </a:ext>
          </a:extLst>
        </xdr:cNvPr>
        <xdr:cNvSpPr txBox="1"/>
      </xdr:nvSpPr>
      <xdr:spPr>
        <a:xfrm>
          <a:off x="16370300" y="10076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128329</xdr:rowOff>
    </xdr:from>
    <xdr:to>
      <xdr:col>86</xdr:col>
      <xdr:colOff>25400</xdr:colOff>
      <xdr:row>58</xdr:row>
      <xdr:rowOff>128329</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6230600" y="10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117561</xdr:rowOff>
    </xdr:from>
    <xdr:ext cx="599010" cy="259045"/>
    <xdr:sp macro="" textlink="">
      <xdr:nvSpPr>
        <xdr:cNvPr id="571" name="教育費最大値テキスト">
          <a:extLst>
            <a:ext uri="{FF2B5EF4-FFF2-40B4-BE49-F238E27FC236}">
              <a16:creationId xmlns:a16="http://schemas.microsoft.com/office/drawing/2014/main" id="{00000000-0008-0000-0700-00003B020000}"/>
            </a:ext>
          </a:extLst>
        </xdr:cNvPr>
        <xdr:cNvSpPr txBox="1"/>
      </xdr:nvSpPr>
      <xdr:spPr>
        <a:xfrm>
          <a:off x="16370300" y="8347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502,951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170884</xdr:rowOff>
    </xdr:from>
    <xdr:to>
      <xdr:col>86</xdr:col>
      <xdr:colOff>25400</xdr:colOff>
      <xdr:row>49</xdr:row>
      <xdr:rowOff>170884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8571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39932</xdr:rowOff>
    </xdr:from>
    <xdr:to>
      <xdr:col>85</xdr:col>
      <xdr:colOff>127000</xdr:colOff>
      <xdr:row>58</xdr:row>
      <xdr:rowOff>104045</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5481300" y="9984032"/>
          <a:ext cx="838200" cy="64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79581</xdr:rowOff>
    </xdr:from>
    <xdr:ext cx="599010" cy="259045"/>
    <xdr:sp macro="" textlink="">
      <xdr:nvSpPr>
        <xdr:cNvPr id="574" name="教育費平均値テキスト">
          <a:extLst>
            <a:ext uri="{FF2B5EF4-FFF2-40B4-BE49-F238E27FC236}">
              <a16:creationId xmlns:a16="http://schemas.microsoft.com/office/drawing/2014/main" id="{00000000-0008-0000-0700-00003E020000}"/>
            </a:ext>
          </a:extLst>
        </xdr:cNvPr>
        <xdr:cNvSpPr txBox="1"/>
      </xdr:nvSpPr>
      <xdr:spPr>
        <a:xfrm>
          <a:off x="16370300" y="968078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56704</xdr:rowOff>
    </xdr:from>
    <xdr:to>
      <xdr:col>85</xdr:col>
      <xdr:colOff>177800</xdr:colOff>
      <xdr:row>57</xdr:row>
      <xdr:rowOff>158304</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6268700" y="9829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104045</xdr:rowOff>
    </xdr:from>
    <xdr:to>
      <xdr:col>81</xdr:col>
      <xdr:colOff>50800</xdr:colOff>
      <xdr:row>58</xdr:row>
      <xdr:rowOff>112089</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4592300" y="10048145"/>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94928</xdr:rowOff>
    </xdr:from>
    <xdr:to>
      <xdr:col>81</xdr:col>
      <xdr:colOff>101600</xdr:colOff>
      <xdr:row>58</xdr:row>
      <xdr:rowOff>25078</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5430500" y="9867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41605</xdr:rowOff>
    </xdr:from>
    <xdr:ext cx="534377"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5214111" y="9642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112089</xdr:rowOff>
    </xdr:from>
    <xdr:to>
      <xdr:col>76</xdr:col>
      <xdr:colOff>114300</xdr:colOff>
      <xdr:row>58</xdr:row>
      <xdr:rowOff>118254</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3703300" y="10056189"/>
          <a:ext cx="889000" cy="6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99575</xdr:rowOff>
    </xdr:from>
    <xdr:to>
      <xdr:col>76</xdr:col>
      <xdr:colOff>165100</xdr:colOff>
      <xdr:row>58</xdr:row>
      <xdr:rowOff>29725</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4541500" y="9872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46252</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4325111" y="9647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102226</xdr:rowOff>
    </xdr:from>
    <xdr:to>
      <xdr:col>71</xdr:col>
      <xdr:colOff>177800</xdr:colOff>
      <xdr:row>58</xdr:row>
      <xdr:rowOff>118254</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2814300" y="10046326"/>
          <a:ext cx="889000" cy="16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127393</xdr:rowOff>
    </xdr:from>
    <xdr:to>
      <xdr:col>72</xdr:col>
      <xdr:colOff>38100</xdr:colOff>
      <xdr:row>58</xdr:row>
      <xdr:rowOff>57543</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3652500" y="990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74070</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3436111" y="9675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111032</xdr:rowOff>
    </xdr:from>
    <xdr:to>
      <xdr:col>67</xdr:col>
      <xdr:colOff>101600</xdr:colOff>
      <xdr:row>58</xdr:row>
      <xdr:rowOff>41182</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2763500" y="988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57709</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2547111" y="9658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160582</xdr:rowOff>
    </xdr:from>
    <xdr:to>
      <xdr:col>85</xdr:col>
      <xdr:colOff>177800</xdr:colOff>
      <xdr:row>58</xdr:row>
      <xdr:rowOff>90732</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6268700" y="9933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75509</xdr:rowOff>
    </xdr:from>
    <xdr:ext cx="534377" cy="259045"/>
    <xdr:sp macro="" textlink="">
      <xdr:nvSpPr>
        <xdr:cNvPr id="593" name="教育費該当値テキスト">
          <a:extLst>
            <a:ext uri="{FF2B5EF4-FFF2-40B4-BE49-F238E27FC236}">
              <a16:creationId xmlns:a16="http://schemas.microsoft.com/office/drawing/2014/main" id="{00000000-0008-0000-0700-000051020000}"/>
            </a:ext>
          </a:extLst>
        </xdr:cNvPr>
        <xdr:cNvSpPr txBox="1"/>
      </xdr:nvSpPr>
      <xdr:spPr>
        <a:xfrm>
          <a:off x="16370300" y="9848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53245</xdr:rowOff>
    </xdr:from>
    <xdr:to>
      <xdr:col>81</xdr:col>
      <xdr:colOff>101600</xdr:colOff>
      <xdr:row>58</xdr:row>
      <xdr:rowOff>154845</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5430500" y="9997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145972</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5214111" y="10090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61289</xdr:rowOff>
    </xdr:from>
    <xdr:to>
      <xdr:col>76</xdr:col>
      <xdr:colOff>165100</xdr:colOff>
      <xdr:row>58</xdr:row>
      <xdr:rowOff>162889</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4541500" y="10005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154016</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325111" y="10098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67454</xdr:rowOff>
    </xdr:from>
    <xdr:to>
      <xdr:col>72</xdr:col>
      <xdr:colOff>38100</xdr:colOff>
      <xdr:row>58</xdr:row>
      <xdr:rowOff>169054</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3652500" y="10011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160181</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3436111" y="10104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51426</xdr:rowOff>
    </xdr:from>
    <xdr:to>
      <xdr:col>67</xdr:col>
      <xdr:colOff>101600</xdr:colOff>
      <xdr:row>58</xdr:row>
      <xdr:rowOff>153026</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2763500" y="9995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144153</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547111" y="10088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災害復旧費グラフ枠">
          <a:extLst>
            <a:ext uri="{FF2B5EF4-FFF2-40B4-BE49-F238E27FC236}">
              <a16:creationId xmlns:a16="http://schemas.microsoft.com/office/drawing/2014/main" id="{00000000-0008-0000-07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108386</xdr:rowOff>
    </xdr:from>
    <xdr:to>
      <xdr:col>85</xdr:col>
      <xdr:colOff>126364</xdr:colOff>
      <xdr:row>78</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flipV="1">
          <a:off x="16317595" y="12281336"/>
          <a:ext cx="1269" cy="1231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4" name="災害復旧費最小値テキスト">
          <a:extLst>
            <a:ext uri="{FF2B5EF4-FFF2-40B4-BE49-F238E27FC236}">
              <a16:creationId xmlns:a16="http://schemas.microsoft.com/office/drawing/2014/main" id="{00000000-0008-0000-0700-000070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55063</xdr:rowOff>
    </xdr:from>
    <xdr:ext cx="599010" cy="259045"/>
    <xdr:sp macro="" textlink="">
      <xdr:nvSpPr>
        <xdr:cNvPr id="626" name="災害復旧費最大値テキスト">
          <a:extLst>
            <a:ext uri="{FF2B5EF4-FFF2-40B4-BE49-F238E27FC236}">
              <a16:creationId xmlns:a16="http://schemas.microsoft.com/office/drawing/2014/main" id="{00000000-0008-0000-0700-000072020000}"/>
            </a:ext>
          </a:extLst>
        </xdr:cNvPr>
        <xdr:cNvSpPr txBox="1"/>
      </xdr:nvSpPr>
      <xdr:spPr>
        <a:xfrm>
          <a:off x="16370300" y="12056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269,349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108386</xdr:rowOff>
    </xdr:from>
    <xdr:to>
      <xdr:col>86</xdr:col>
      <xdr:colOff>25400</xdr:colOff>
      <xdr:row>71</xdr:row>
      <xdr:rowOff>108386</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6230600" y="12281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136531</xdr:rowOff>
    </xdr:from>
    <xdr:to>
      <xdr:col>85</xdr:col>
      <xdr:colOff>127000</xdr:colOff>
      <xdr:row>78</xdr:row>
      <xdr:rowOff>137295</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5481300" y="13509631"/>
          <a:ext cx="838200" cy="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51317</xdr:rowOff>
    </xdr:from>
    <xdr:ext cx="534377" cy="259045"/>
    <xdr:sp macro="" textlink="">
      <xdr:nvSpPr>
        <xdr:cNvPr id="629" name="災害復旧費平均値テキスト">
          <a:extLst>
            <a:ext uri="{FF2B5EF4-FFF2-40B4-BE49-F238E27FC236}">
              <a16:creationId xmlns:a16="http://schemas.microsoft.com/office/drawing/2014/main" id="{00000000-0008-0000-0700-000075020000}"/>
            </a:ext>
          </a:extLst>
        </xdr:cNvPr>
        <xdr:cNvSpPr txBox="1"/>
      </xdr:nvSpPr>
      <xdr:spPr>
        <a:xfrm>
          <a:off x="16370300" y="132529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28440</xdr:rowOff>
    </xdr:from>
    <xdr:to>
      <xdr:col>85</xdr:col>
      <xdr:colOff>177800</xdr:colOff>
      <xdr:row>78</xdr:row>
      <xdr:rowOff>130040</xdr:rowOff>
    </xdr:to>
    <xdr:sp macro="" textlink="">
      <xdr:nvSpPr>
        <xdr:cNvPr id="630" name="フローチャート: 判断 629">
          <a:extLst>
            <a:ext uri="{FF2B5EF4-FFF2-40B4-BE49-F238E27FC236}">
              <a16:creationId xmlns:a16="http://schemas.microsoft.com/office/drawing/2014/main" id="{00000000-0008-0000-0700-000076020000}"/>
            </a:ext>
          </a:extLst>
        </xdr:cNvPr>
        <xdr:cNvSpPr/>
      </xdr:nvSpPr>
      <xdr:spPr>
        <a:xfrm>
          <a:off x="16268700" y="13401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136048</xdr:rowOff>
    </xdr:from>
    <xdr:to>
      <xdr:col>81</xdr:col>
      <xdr:colOff>50800</xdr:colOff>
      <xdr:row>78</xdr:row>
      <xdr:rowOff>137295</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4592300" y="13509148"/>
          <a:ext cx="889000" cy="1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35655</xdr:rowOff>
    </xdr:from>
    <xdr:to>
      <xdr:col>81</xdr:col>
      <xdr:colOff>101600</xdr:colOff>
      <xdr:row>78</xdr:row>
      <xdr:rowOff>137255</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5430500" y="13408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153782</xdr:rowOff>
    </xdr:from>
    <xdr:ext cx="534377"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5214111" y="13183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136048</xdr:rowOff>
    </xdr:from>
    <xdr:to>
      <xdr:col>76</xdr:col>
      <xdr:colOff>114300</xdr:colOff>
      <xdr:row>78</xdr:row>
      <xdr:rowOff>138689</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3703300" y="13509148"/>
          <a:ext cx="889000" cy="2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50797</xdr:rowOff>
    </xdr:from>
    <xdr:to>
      <xdr:col>76</xdr:col>
      <xdr:colOff>165100</xdr:colOff>
      <xdr:row>78</xdr:row>
      <xdr:rowOff>152397</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4541500" y="13423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168924</xdr:rowOff>
    </xdr:from>
    <xdr:ext cx="469744"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4357428" y="13199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92298</xdr:rowOff>
    </xdr:from>
    <xdr:to>
      <xdr:col>71</xdr:col>
      <xdr:colOff>177800</xdr:colOff>
      <xdr:row>78</xdr:row>
      <xdr:rowOff>138689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2814300" y="13465398"/>
          <a:ext cx="889000" cy="46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42782</xdr:rowOff>
    </xdr:from>
    <xdr:to>
      <xdr:col>72</xdr:col>
      <xdr:colOff>38100</xdr:colOff>
      <xdr:row>78</xdr:row>
      <xdr:rowOff>144382</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3652500" y="13415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160909</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436111" y="13191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28728</xdr:rowOff>
    </xdr:from>
    <xdr:to>
      <xdr:col>67</xdr:col>
      <xdr:colOff>101600</xdr:colOff>
      <xdr:row>78</xdr:row>
      <xdr:rowOff>130328</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2763500" y="13401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146855</xdr:rowOff>
    </xdr:from>
    <xdr:ext cx="534377"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2547111" y="13177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85731</xdr:rowOff>
    </xdr:from>
    <xdr:to>
      <xdr:col>85</xdr:col>
      <xdr:colOff>177800</xdr:colOff>
      <xdr:row>79</xdr:row>
      <xdr:rowOff>15881</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6268700" y="13458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6866</xdr:rowOff>
    </xdr:from>
    <xdr:ext cx="378565" cy="259045"/>
    <xdr:sp macro="" textlink="">
      <xdr:nvSpPr>
        <xdr:cNvPr id="648" name="災害復旧費該当値テキスト">
          <a:extLst>
            <a:ext uri="{FF2B5EF4-FFF2-40B4-BE49-F238E27FC236}">
              <a16:creationId xmlns:a16="http://schemas.microsoft.com/office/drawing/2014/main" id="{00000000-0008-0000-0700-000088020000}"/>
            </a:ext>
          </a:extLst>
        </xdr:cNvPr>
        <xdr:cNvSpPr txBox="1"/>
      </xdr:nvSpPr>
      <xdr:spPr>
        <a:xfrm>
          <a:off x="16370300" y="133799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86495</xdr:rowOff>
    </xdr:from>
    <xdr:to>
      <xdr:col>81</xdr:col>
      <xdr:colOff>101600</xdr:colOff>
      <xdr:row>79</xdr:row>
      <xdr:rowOff>16645</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5430500" y="13459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7772</xdr:rowOff>
    </xdr:from>
    <xdr:ext cx="378565"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2017" y="135523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85248</xdr:rowOff>
    </xdr:from>
    <xdr:to>
      <xdr:col>76</xdr:col>
      <xdr:colOff>165100</xdr:colOff>
      <xdr:row>79</xdr:row>
      <xdr:rowOff>15398</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4541500" y="13458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6525</xdr:rowOff>
    </xdr:from>
    <xdr:ext cx="378565"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03017" y="135510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87889</xdr:rowOff>
    </xdr:from>
    <xdr:to>
      <xdr:col>72</xdr:col>
      <xdr:colOff>38100</xdr:colOff>
      <xdr:row>79</xdr:row>
      <xdr:rowOff>18039</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3652500" y="13460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9166</xdr:rowOff>
    </xdr:from>
    <xdr:ext cx="378565"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514017" y="135537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41498</xdr:rowOff>
    </xdr:from>
    <xdr:to>
      <xdr:col>67</xdr:col>
      <xdr:colOff>101600</xdr:colOff>
      <xdr:row>78</xdr:row>
      <xdr:rowOff>143098</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2763500" y="13414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134225</xdr:rowOff>
    </xdr:from>
    <xdr:ext cx="534377"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547111" y="13507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公債費グラフ枠">
          <a:extLst>
            <a:ext uri="{FF2B5EF4-FFF2-40B4-BE49-F238E27FC236}">
              <a16:creationId xmlns:a16="http://schemas.microsoft.com/office/drawing/2014/main" id="{00000000-0008-0000-07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134446</xdr:rowOff>
    </xdr:from>
    <xdr:to>
      <xdr:col>85</xdr:col>
      <xdr:colOff>126364</xdr:colOff>
      <xdr:row>98</xdr:row>
      <xdr:rowOff>134136</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flipV="1">
          <a:off x="16317595" y="15736396"/>
          <a:ext cx="1269" cy="1199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137963</xdr:rowOff>
    </xdr:from>
    <xdr:ext cx="469744" cy="259045"/>
    <xdr:sp macro="" textlink="">
      <xdr:nvSpPr>
        <xdr:cNvPr id="679" name="公債費最小値テキスト">
          <a:extLst>
            <a:ext uri="{FF2B5EF4-FFF2-40B4-BE49-F238E27FC236}">
              <a16:creationId xmlns:a16="http://schemas.microsoft.com/office/drawing/2014/main" id="{00000000-0008-0000-0700-0000A7020000}"/>
            </a:ext>
          </a:extLst>
        </xdr:cNvPr>
        <xdr:cNvSpPr txBox="1"/>
      </xdr:nvSpPr>
      <xdr:spPr>
        <a:xfrm>
          <a:off x="16370300" y="16940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134136</xdr:rowOff>
    </xdr:from>
    <xdr:to>
      <xdr:col>86</xdr:col>
      <xdr:colOff>25400</xdr:colOff>
      <xdr:row>98</xdr:row>
      <xdr:rowOff>134136</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6230600" y="16936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81123</xdr:rowOff>
    </xdr:from>
    <xdr:ext cx="599010" cy="259045"/>
    <xdr:sp macro="" textlink="">
      <xdr:nvSpPr>
        <xdr:cNvPr id="681" name="公債費最大値テキスト">
          <a:extLst>
            <a:ext uri="{FF2B5EF4-FFF2-40B4-BE49-F238E27FC236}">
              <a16:creationId xmlns:a16="http://schemas.microsoft.com/office/drawing/2014/main" id="{00000000-0008-0000-0700-0000A9020000}"/>
            </a:ext>
          </a:extLst>
        </xdr:cNvPr>
        <xdr:cNvSpPr txBox="1"/>
      </xdr:nvSpPr>
      <xdr:spPr>
        <a:xfrm>
          <a:off x="16370300" y="15511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527,298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134446</xdr:rowOff>
    </xdr:from>
    <xdr:to>
      <xdr:col>86</xdr:col>
      <xdr:colOff>25400</xdr:colOff>
      <xdr:row>91</xdr:row>
      <xdr:rowOff>134446</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6230600" y="15736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160761</xdr:rowOff>
    </xdr:from>
    <xdr:to>
      <xdr:col>85</xdr:col>
      <xdr:colOff>127000</xdr:colOff>
      <xdr:row>97</xdr:row>
      <xdr:rowOff>163866</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5481300" y="16791411"/>
          <a:ext cx="838200" cy="3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70462</xdr:rowOff>
    </xdr:from>
    <xdr:ext cx="534377" cy="259045"/>
    <xdr:sp macro="" textlink="">
      <xdr:nvSpPr>
        <xdr:cNvPr id="684" name="公債費平均値テキスト">
          <a:extLst>
            <a:ext uri="{FF2B5EF4-FFF2-40B4-BE49-F238E27FC236}">
              <a16:creationId xmlns:a16="http://schemas.microsoft.com/office/drawing/2014/main" id="{00000000-0008-0000-0700-0000AC020000}"/>
            </a:ext>
          </a:extLst>
        </xdr:cNvPr>
        <xdr:cNvSpPr txBox="1"/>
      </xdr:nvSpPr>
      <xdr:spPr>
        <a:xfrm>
          <a:off x="16370300" y="165296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47585</xdr:rowOff>
    </xdr:from>
    <xdr:to>
      <xdr:col>85</xdr:col>
      <xdr:colOff>177800</xdr:colOff>
      <xdr:row>97</xdr:row>
      <xdr:rowOff>149185</xdr:rowOff>
    </xdr:to>
    <xdr:sp macro="" textlink="">
      <xdr:nvSpPr>
        <xdr:cNvPr id="685" name="フローチャート: 判断 684">
          <a:extLst>
            <a:ext uri="{FF2B5EF4-FFF2-40B4-BE49-F238E27FC236}">
              <a16:creationId xmlns:a16="http://schemas.microsoft.com/office/drawing/2014/main" id="{00000000-0008-0000-0700-0000AD020000}"/>
            </a:ext>
          </a:extLst>
        </xdr:cNvPr>
        <xdr:cNvSpPr/>
      </xdr:nvSpPr>
      <xdr:spPr>
        <a:xfrm>
          <a:off x="16268700" y="1667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160761</xdr:rowOff>
    </xdr:from>
    <xdr:to>
      <xdr:col>81</xdr:col>
      <xdr:colOff>50800</xdr:colOff>
      <xdr:row>97</xdr:row>
      <xdr:rowOff>166078</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4592300" y="16791411"/>
          <a:ext cx="889000" cy="5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56294</xdr:rowOff>
    </xdr:from>
    <xdr:to>
      <xdr:col>81</xdr:col>
      <xdr:colOff>101600</xdr:colOff>
      <xdr:row>97</xdr:row>
      <xdr:rowOff>157894</xdr:rowOff>
    </xdr:to>
    <xdr:sp macro="" textlink="">
      <xdr:nvSpPr>
        <xdr:cNvPr id="687" name="フローチャート: 判断 686">
          <a:extLst>
            <a:ext uri="{FF2B5EF4-FFF2-40B4-BE49-F238E27FC236}">
              <a16:creationId xmlns:a16="http://schemas.microsoft.com/office/drawing/2014/main" id="{00000000-0008-0000-0700-0000AF020000}"/>
            </a:ext>
          </a:extLst>
        </xdr:cNvPr>
        <xdr:cNvSpPr/>
      </xdr:nvSpPr>
      <xdr:spPr>
        <a:xfrm>
          <a:off x="15430500" y="16686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2971</xdr:rowOff>
    </xdr:from>
    <xdr:ext cx="534377"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5214111" y="16462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166078</xdr:rowOff>
    </xdr:from>
    <xdr:to>
      <xdr:col>76</xdr:col>
      <xdr:colOff>114300</xdr:colOff>
      <xdr:row>98</xdr:row>
      <xdr:rowOff>4483</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3703300" y="16796728"/>
          <a:ext cx="889000" cy="9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61080</xdr:rowOff>
    </xdr:from>
    <xdr:to>
      <xdr:col>76</xdr:col>
      <xdr:colOff>165100</xdr:colOff>
      <xdr:row>97</xdr:row>
      <xdr:rowOff>162680</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4541500" y="16691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7757</xdr:rowOff>
    </xdr:from>
    <xdr:ext cx="534377"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4325111" y="16466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4483</xdr:rowOff>
    </xdr:from>
    <xdr:to>
      <xdr:col>71</xdr:col>
      <xdr:colOff>177800</xdr:colOff>
      <xdr:row>98</xdr:row>
      <xdr:rowOff>14686</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2814300" y="16806583"/>
          <a:ext cx="889000" cy="10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68486</xdr:rowOff>
    </xdr:from>
    <xdr:to>
      <xdr:col>72</xdr:col>
      <xdr:colOff>38100</xdr:colOff>
      <xdr:row>97</xdr:row>
      <xdr:rowOff>170086</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3652500" y="166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15163</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3436111" y="16474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94411</xdr:rowOff>
    </xdr:from>
    <xdr:to>
      <xdr:col>67</xdr:col>
      <xdr:colOff>101600</xdr:colOff>
      <xdr:row>98</xdr:row>
      <xdr:rowOff>24561</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2763500" y="16725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41088</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2547111" y="16500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113066</xdr:rowOff>
    </xdr:from>
    <xdr:to>
      <xdr:col>85</xdr:col>
      <xdr:colOff>177800</xdr:colOff>
      <xdr:row>98</xdr:row>
      <xdr:rowOff>43216</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6268700" y="16743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91493</xdr:rowOff>
    </xdr:from>
    <xdr:ext cx="534377" cy="259045"/>
    <xdr:sp macro="" textlink="">
      <xdr:nvSpPr>
        <xdr:cNvPr id="703" name="公債費該当値テキスト">
          <a:extLst>
            <a:ext uri="{FF2B5EF4-FFF2-40B4-BE49-F238E27FC236}">
              <a16:creationId xmlns:a16="http://schemas.microsoft.com/office/drawing/2014/main" id="{00000000-0008-0000-0700-0000BF020000}"/>
            </a:ext>
          </a:extLst>
        </xdr:cNvPr>
        <xdr:cNvSpPr txBox="1"/>
      </xdr:nvSpPr>
      <xdr:spPr>
        <a:xfrm>
          <a:off x="16370300" y="16722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109961</xdr:rowOff>
    </xdr:from>
    <xdr:to>
      <xdr:col>81</xdr:col>
      <xdr:colOff>101600</xdr:colOff>
      <xdr:row>98</xdr:row>
      <xdr:rowOff>40111</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5430500" y="16740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31238</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14111" y="16833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115278</xdr:rowOff>
    </xdr:from>
    <xdr:to>
      <xdr:col>76</xdr:col>
      <xdr:colOff>165100</xdr:colOff>
      <xdr:row>98</xdr:row>
      <xdr:rowOff>45428</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4541500" y="16745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36555</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325111" y="16838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125133</xdr:rowOff>
    </xdr:from>
    <xdr:to>
      <xdr:col>72</xdr:col>
      <xdr:colOff>38100</xdr:colOff>
      <xdr:row>98</xdr:row>
      <xdr:rowOff>55283</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3652500" y="16755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46410</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436111" y="16848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135336</xdr:rowOff>
    </xdr:from>
    <xdr:to>
      <xdr:col>67</xdr:col>
      <xdr:colOff>101600</xdr:colOff>
      <xdr:row>98</xdr:row>
      <xdr:rowOff>65486</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2763500" y="16765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56613</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547111" y="16858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諸支出金グラフ枠">
          <a:extLst>
            <a:ext uri="{FF2B5EF4-FFF2-40B4-BE49-F238E27FC236}">
              <a16:creationId xmlns:a16="http://schemas.microsoft.com/office/drawing/2014/main" id="{00000000-0008-0000-0700-0000D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96266</xdr:rowOff>
    </xdr:from>
    <xdr:to>
      <xdr:col>116</xdr:col>
      <xdr:colOff>62864</xdr:colOff>
      <xdr:row>39</xdr:row>
      <xdr:rowOff>44450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flipV="1">
          <a:off x="22159595" y="5239766"/>
          <a:ext cx="1269" cy="14912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6" name="諸支出金最小値テキスト">
          <a:extLst>
            <a:ext uri="{FF2B5EF4-FFF2-40B4-BE49-F238E27FC236}">
              <a16:creationId xmlns:a16="http://schemas.microsoft.com/office/drawing/2014/main" id="{00000000-0008-0000-0700-0000E0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42943</xdr:rowOff>
    </xdr:from>
    <xdr:ext cx="534377" cy="259045"/>
    <xdr:sp macro="" textlink="">
      <xdr:nvSpPr>
        <xdr:cNvPr id="738" name="諸支出金最大値テキスト">
          <a:extLst>
            <a:ext uri="{FF2B5EF4-FFF2-40B4-BE49-F238E27FC236}">
              <a16:creationId xmlns:a16="http://schemas.microsoft.com/office/drawing/2014/main" id="{00000000-0008-0000-0700-0000E2020000}"/>
            </a:ext>
          </a:extLst>
        </xdr:cNvPr>
        <xdr:cNvSpPr txBox="1"/>
      </xdr:nvSpPr>
      <xdr:spPr>
        <a:xfrm>
          <a:off x="22212300" y="5014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11,742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96266</xdr:rowOff>
    </xdr:from>
    <xdr:to>
      <xdr:col>116</xdr:col>
      <xdr:colOff>152400</xdr:colOff>
      <xdr:row>30</xdr:row>
      <xdr:rowOff>96266</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2072600" y="5239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134129</xdr:rowOff>
    </xdr:from>
    <xdr:ext cx="378565" cy="259045"/>
    <xdr:sp macro="" textlink="">
      <xdr:nvSpPr>
        <xdr:cNvPr id="741" name="諸支出金平均値テキスト">
          <a:extLst>
            <a:ext uri="{FF2B5EF4-FFF2-40B4-BE49-F238E27FC236}">
              <a16:creationId xmlns:a16="http://schemas.microsoft.com/office/drawing/2014/main" id="{00000000-0008-0000-0700-0000E5020000}"/>
            </a:ext>
          </a:extLst>
        </xdr:cNvPr>
        <xdr:cNvSpPr txBox="1"/>
      </xdr:nvSpPr>
      <xdr:spPr>
        <a:xfrm>
          <a:off x="22212300" y="647777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111252</xdr:rowOff>
    </xdr:from>
    <xdr:to>
      <xdr:col>116</xdr:col>
      <xdr:colOff>114300</xdr:colOff>
      <xdr:row>39</xdr:row>
      <xdr:rowOff>41402</xdr:rowOff>
    </xdr:to>
    <xdr:sp macro="" textlink="">
      <xdr:nvSpPr>
        <xdr:cNvPr id="742" name="フローチャート: 判断 741">
          <a:extLst>
            <a:ext uri="{FF2B5EF4-FFF2-40B4-BE49-F238E27FC236}">
              <a16:creationId xmlns:a16="http://schemas.microsoft.com/office/drawing/2014/main" id="{00000000-0008-0000-0700-0000E6020000}"/>
            </a:ext>
          </a:extLst>
        </xdr:cNvPr>
        <xdr:cNvSpPr/>
      </xdr:nvSpPr>
      <xdr:spPr>
        <a:xfrm>
          <a:off x="22110700" y="662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106934</xdr:rowOff>
    </xdr:from>
    <xdr:to>
      <xdr:col>112</xdr:col>
      <xdr:colOff>38100</xdr:colOff>
      <xdr:row>39</xdr:row>
      <xdr:rowOff>37084</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21272500" y="6622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53611</xdr:rowOff>
    </xdr:from>
    <xdr:ext cx="378565"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21134017" y="63972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121539</xdr:rowOff>
    </xdr:from>
    <xdr:to>
      <xdr:col>107</xdr:col>
      <xdr:colOff>101600</xdr:colOff>
      <xdr:row>39</xdr:row>
      <xdr:rowOff>51689</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0383500" y="6636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68216</xdr:rowOff>
    </xdr:from>
    <xdr:ext cx="378565"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0245017" y="64118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81153</xdr:rowOff>
    </xdr:from>
    <xdr:to>
      <xdr:col>102</xdr:col>
      <xdr:colOff>165100</xdr:colOff>
      <xdr:row>39</xdr:row>
      <xdr:rowOff>11303</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19494500" y="6596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27830</xdr:rowOff>
    </xdr:from>
    <xdr:ext cx="378565"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356017" y="63714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123444</xdr:rowOff>
    </xdr:from>
    <xdr:to>
      <xdr:col>98</xdr:col>
      <xdr:colOff>38100</xdr:colOff>
      <xdr:row>39</xdr:row>
      <xdr:rowOff>53594</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18605500" y="6638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70121</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8467017" y="64137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89679</xdr:rowOff>
    </xdr:from>
    <xdr:ext cx="249299" cy="259045"/>
    <xdr:sp macro="" textlink="">
      <xdr:nvSpPr>
        <xdr:cNvPr id="760" name="諸支出金該当値テキスト">
          <a:extLst>
            <a:ext uri="{FF2B5EF4-FFF2-40B4-BE49-F238E27FC236}">
              <a16:creationId xmlns:a16="http://schemas.microsoft.com/office/drawing/2014/main" id="{00000000-0008-0000-0700-0000F8020000}"/>
            </a:ext>
          </a:extLst>
        </xdr:cNvPr>
        <xdr:cNvSpPr txBox="1"/>
      </xdr:nvSpPr>
      <xdr:spPr>
        <a:xfrm>
          <a:off x="22212300" y="660477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前年度繰上充用金グラフ枠">
          <a:extLst>
            <a:ext uri="{FF2B5EF4-FFF2-40B4-BE49-F238E27FC236}">
              <a16:creationId xmlns:a16="http://schemas.microsoft.com/office/drawing/2014/main" id="{00000000-0008-0000-07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5" name="前年度繰上充用金最小値テキスト">
          <a:extLst>
            <a:ext uri="{FF2B5EF4-FFF2-40B4-BE49-F238E27FC236}">
              <a16:creationId xmlns:a16="http://schemas.microsoft.com/office/drawing/2014/main" id="{00000000-0008-0000-0700-000011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7" name="前年度繰上充用金最大値テキスト">
          <a:extLst>
            <a:ext uri="{FF2B5EF4-FFF2-40B4-BE49-F238E27FC236}">
              <a16:creationId xmlns:a16="http://schemas.microsoft.com/office/drawing/2014/main" id="{00000000-0008-0000-0700-000013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0" name="前年度繰上充用金平均値テキスト">
          <a:extLst>
            <a:ext uri="{FF2B5EF4-FFF2-40B4-BE49-F238E27FC236}">
              <a16:creationId xmlns:a16="http://schemas.microsoft.com/office/drawing/2014/main" id="{00000000-0008-0000-0700-000016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1" name="フローチャート: 判断 790">
          <a:extLst>
            <a:ext uri="{FF2B5EF4-FFF2-40B4-BE49-F238E27FC236}">
              <a16:creationId xmlns:a16="http://schemas.microsoft.com/office/drawing/2014/main" id="{00000000-0008-0000-0700-000017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9" name="前年度繰上充用金該当値テキスト">
          <a:extLst>
            <a:ext uri="{FF2B5EF4-FFF2-40B4-BE49-F238E27FC236}">
              <a16:creationId xmlns:a16="http://schemas.microsoft.com/office/drawing/2014/main" id="{00000000-0008-0000-0700-000029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8" name="正方形/長方形 817">
          <a:extLst>
            <a:ext uri="{FF2B5EF4-FFF2-40B4-BE49-F238E27FC236}">
              <a16:creationId xmlns:a16="http://schemas.microsoft.com/office/drawing/2014/main" id="{00000000-0008-0000-0700-00003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9" name="正方形/長方形 818">
          <a:extLst>
            <a:ext uri="{FF2B5EF4-FFF2-40B4-BE49-F238E27FC236}">
              <a16:creationId xmlns:a16="http://schemas.microsoft.com/office/drawing/2014/main" id="{00000000-0008-0000-0700-00003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平均値に比べ、費用が嵩んでいる議会費及び臨時的経費が発生した農林水産業費を除く費用については、概ね類似団体内平均値を下回っているものの、全体的な傾向としては、経常的な費用が増加傾向にある。今後、経常的費用を抑制する必要はあるが、抑制することのみに注力するのではなく、充実すべき事業には投資を行いつつ、バランスある財政運営を目指していくことを主眼に置く。</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大阪府能勢町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本年度の実質単年度収支においては、公共施設除却による臨時的経費が生じたことにより財政調整基金の取り崩しが積み立てを上回ったため、４年ぶりに赤字となった。今後も公共施設再編整備事業による支出が予定されていることを踏まえると、予断を許さない状況であ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大阪府能勢町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水道事業が大阪広域水道企業団に統合されたことから、水道事業の黒字が皆減となり、全体の黒字額が減少している。</a:t>
          </a:r>
        </a:p>
        <a:p>
          <a:r>
            <a:rPr kumimoji="1" lang="ja-JP" altLang="en-US" sz="1400">
              <a:latin typeface="ＭＳ ゴシック" pitchFamily="49" charset="-128"/>
              <a:ea typeface="ＭＳ ゴシック" pitchFamily="49" charset="-128"/>
            </a:rPr>
            <a:t>　今後、公共施設再編整備事業や医療費・介護費の増が見込まれることから、健全な財政運営に努める必要がある。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 thickBot="1" x14ac:dyDescent="0.25">
      <c r="B2" s="170" t="s">
        <v>77</v>
      </c>
      <c r="C2" s="170"/>
      <c r="D2" s="171"/>
    </row>
    <row r="3" spans="1:119" ht="18.75" customHeight="1" thickBot="1" x14ac:dyDescent="0.25">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6857881</v>
      </c>
      <c r="BO4" s="371"/>
      <c r="BP4" s="371"/>
      <c r="BQ4" s="371"/>
      <c r="BR4" s="371"/>
      <c r="BS4" s="371"/>
      <c r="BT4" s="371"/>
      <c r="BU4" s="372"/>
      <c r="BV4" s="370">
        <v>5815953</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5.4</v>
      </c>
      <c r="CU4" s="377"/>
      <c r="CV4" s="377"/>
      <c r="CW4" s="377"/>
      <c r="CX4" s="377"/>
      <c r="CY4" s="377"/>
      <c r="CZ4" s="377"/>
      <c r="DA4" s="378"/>
      <c r="DB4" s="376">
        <v>4.2</v>
      </c>
      <c r="DC4" s="377"/>
      <c r="DD4" s="377"/>
      <c r="DE4" s="377"/>
      <c r="DF4" s="377"/>
      <c r="DG4" s="377"/>
      <c r="DH4" s="377"/>
      <c r="DI4" s="378"/>
    </row>
    <row r="5" spans="1:119" ht="18.75" customHeight="1" x14ac:dyDescent="0.2">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6623622</v>
      </c>
      <c r="BO5" s="408"/>
      <c r="BP5" s="408"/>
      <c r="BQ5" s="408"/>
      <c r="BR5" s="408"/>
      <c r="BS5" s="408"/>
      <c r="BT5" s="408"/>
      <c r="BU5" s="409"/>
      <c r="BV5" s="407">
        <v>5639667</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94.2</v>
      </c>
      <c r="CU5" s="405"/>
      <c r="CV5" s="405"/>
      <c r="CW5" s="405"/>
      <c r="CX5" s="405"/>
      <c r="CY5" s="405"/>
      <c r="CZ5" s="405"/>
      <c r="DA5" s="406"/>
      <c r="DB5" s="404">
        <v>92.6</v>
      </c>
      <c r="DC5" s="405"/>
      <c r="DD5" s="405"/>
      <c r="DE5" s="405"/>
      <c r="DF5" s="405"/>
      <c r="DG5" s="405"/>
      <c r="DH5" s="405"/>
      <c r="DI5" s="406"/>
    </row>
    <row r="6" spans="1:119" ht="18.75" customHeight="1" x14ac:dyDescent="0.2">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234259</v>
      </c>
      <c r="BO6" s="408"/>
      <c r="BP6" s="408"/>
      <c r="BQ6" s="408"/>
      <c r="BR6" s="408"/>
      <c r="BS6" s="408"/>
      <c r="BT6" s="408"/>
      <c r="BU6" s="409"/>
      <c r="BV6" s="407">
        <v>176286</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94.5</v>
      </c>
      <c r="CU6" s="445"/>
      <c r="CV6" s="445"/>
      <c r="CW6" s="445"/>
      <c r="CX6" s="445"/>
      <c r="CY6" s="445"/>
      <c r="CZ6" s="445"/>
      <c r="DA6" s="446"/>
      <c r="DB6" s="444">
        <v>93.1</v>
      </c>
      <c r="DC6" s="445"/>
      <c r="DD6" s="445"/>
      <c r="DE6" s="445"/>
      <c r="DF6" s="445"/>
      <c r="DG6" s="445"/>
      <c r="DH6" s="445"/>
      <c r="DI6" s="446"/>
    </row>
    <row r="7" spans="1:119" ht="18.75" customHeight="1" x14ac:dyDescent="0.2">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28079</v>
      </c>
      <c r="BO7" s="408"/>
      <c r="BP7" s="408"/>
      <c r="BQ7" s="408"/>
      <c r="BR7" s="408"/>
      <c r="BS7" s="408"/>
      <c r="BT7" s="408"/>
      <c r="BU7" s="409"/>
      <c r="BV7" s="407">
        <v>19263</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3817096</v>
      </c>
      <c r="CU7" s="408"/>
      <c r="CV7" s="408"/>
      <c r="CW7" s="408"/>
      <c r="CX7" s="408"/>
      <c r="CY7" s="408"/>
      <c r="CZ7" s="408"/>
      <c r="DA7" s="409"/>
      <c r="DB7" s="407">
        <v>3781871</v>
      </c>
      <c r="DC7" s="408"/>
      <c r="DD7" s="408"/>
      <c r="DE7" s="408"/>
      <c r="DF7" s="408"/>
      <c r="DG7" s="408"/>
      <c r="DH7" s="408"/>
      <c r="DI7" s="409"/>
    </row>
    <row r="8" spans="1:119" ht="18.75" customHeight="1" thickBot="1" x14ac:dyDescent="0.25">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206180</v>
      </c>
      <c r="BO8" s="408"/>
      <c r="BP8" s="408"/>
      <c r="BQ8" s="408"/>
      <c r="BR8" s="408"/>
      <c r="BS8" s="408"/>
      <c r="BT8" s="408"/>
      <c r="BU8" s="409"/>
      <c r="BV8" s="407">
        <v>157023</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0.33</v>
      </c>
      <c r="CU8" s="448"/>
      <c r="CV8" s="448"/>
      <c r="CW8" s="448"/>
      <c r="CX8" s="448"/>
      <c r="CY8" s="448"/>
      <c r="CZ8" s="448"/>
      <c r="DA8" s="449"/>
      <c r="DB8" s="447">
        <v>0.34</v>
      </c>
      <c r="DC8" s="448"/>
      <c r="DD8" s="448"/>
      <c r="DE8" s="448"/>
      <c r="DF8" s="448"/>
      <c r="DG8" s="448"/>
      <c r="DH8" s="448"/>
      <c r="DI8" s="449"/>
    </row>
    <row r="9" spans="1:119" ht="18.75" customHeight="1" thickBot="1" x14ac:dyDescent="0.25">
      <c r="A9" s="169"/>
      <c r="B9" s="401" t="s">
        <v>107</v>
      </c>
      <c r="C9" s="402"/>
      <c r="D9" s="402"/>
      <c r="E9" s="402"/>
      <c r="F9" s="402"/>
      <c r="G9" s="402"/>
      <c r="H9" s="402"/>
      <c r="I9" s="402"/>
      <c r="J9" s="402"/>
      <c r="K9" s="450"/>
      <c r="L9" s="451" t="s">
        <v>108</v>
      </c>
      <c r="M9" s="452"/>
      <c r="N9" s="452"/>
      <c r="O9" s="452"/>
      <c r="P9" s="452"/>
      <c r="Q9" s="453"/>
      <c r="R9" s="454">
        <v>9079</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49157</v>
      </c>
      <c r="BO9" s="408"/>
      <c r="BP9" s="408"/>
      <c r="BQ9" s="408"/>
      <c r="BR9" s="408"/>
      <c r="BS9" s="408"/>
      <c r="BT9" s="408"/>
      <c r="BU9" s="409"/>
      <c r="BV9" s="407">
        <v>-56353</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11.9</v>
      </c>
      <c r="CU9" s="405"/>
      <c r="CV9" s="405"/>
      <c r="CW9" s="405"/>
      <c r="CX9" s="405"/>
      <c r="CY9" s="405"/>
      <c r="CZ9" s="405"/>
      <c r="DA9" s="406"/>
      <c r="DB9" s="404">
        <v>12.8</v>
      </c>
      <c r="DC9" s="405"/>
      <c r="DD9" s="405"/>
      <c r="DE9" s="405"/>
      <c r="DF9" s="405"/>
      <c r="DG9" s="405"/>
      <c r="DH9" s="405"/>
      <c r="DI9" s="406"/>
    </row>
    <row r="10" spans="1:119" ht="18.75" customHeight="1" thickBot="1" x14ac:dyDescent="0.25">
      <c r="A10" s="169"/>
      <c r="B10" s="401"/>
      <c r="C10" s="402"/>
      <c r="D10" s="402"/>
      <c r="E10" s="402"/>
      <c r="F10" s="402"/>
      <c r="G10" s="402"/>
      <c r="H10" s="402"/>
      <c r="I10" s="402"/>
      <c r="J10" s="402"/>
      <c r="K10" s="450"/>
      <c r="L10" s="457" t="s">
        <v>113</v>
      </c>
      <c r="M10" s="437"/>
      <c r="N10" s="437"/>
      <c r="O10" s="437"/>
      <c r="P10" s="437"/>
      <c r="Q10" s="438"/>
      <c r="R10" s="458">
        <v>10256</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104</v>
      </c>
      <c r="AV10" s="440"/>
      <c r="AW10" s="440"/>
      <c r="AX10" s="440"/>
      <c r="AY10" s="441" t="s">
        <v>115</v>
      </c>
      <c r="AZ10" s="442"/>
      <c r="BA10" s="442"/>
      <c r="BB10" s="442"/>
      <c r="BC10" s="442"/>
      <c r="BD10" s="442"/>
      <c r="BE10" s="442"/>
      <c r="BF10" s="442"/>
      <c r="BG10" s="442"/>
      <c r="BH10" s="442"/>
      <c r="BI10" s="442"/>
      <c r="BJ10" s="442"/>
      <c r="BK10" s="442"/>
      <c r="BL10" s="442"/>
      <c r="BM10" s="443"/>
      <c r="BN10" s="407">
        <v>194261</v>
      </c>
      <c r="BO10" s="408"/>
      <c r="BP10" s="408"/>
      <c r="BQ10" s="408"/>
      <c r="BR10" s="408"/>
      <c r="BS10" s="408"/>
      <c r="BT10" s="408"/>
      <c r="BU10" s="409"/>
      <c r="BV10" s="407">
        <v>296015</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69"/>
      <c r="B12" s="467" t="s">
        <v>123</v>
      </c>
      <c r="C12" s="468"/>
      <c r="D12" s="468"/>
      <c r="E12" s="468"/>
      <c r="F12" s="468"/>
      <c r="G12" s="468"/>
      <c r="H12" s="468"/>
      <c r="I12" s="468"/>
      <c r="J12" s="468"/>
      <c r="K12" s="469"/>
      <c r="L12" s="476" t="s">
        <v>124</v>
      </c>
      <c r="M12" s="477"/>
      <c r="N12" s="477"/>
      <c r="O12" s="477"/>
      <c r="P12" s="477"/>
      <c r="Q12" s="478"/>
      <c r="R12" s="479">
        <v>8940</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250000</v>
      </c>
      <c r="BO12" s="408"/>
      <c r="BP12" s="408"/>
      <c r="BQ12" s="408"/>
      <c r="BR12" s="408"/>
      <c r="BS12" s="408"/>
      <c r="BT12" s="408"/>
      <c r="BU12" s="409"/>
      <c r="BV12" s="407">
        <v>50000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69"/>
      <c r="B13" s="470"/>
      <c r="C13" s="471"/>
      <c r="D13" s="471"/>
      <c r="E13" s="471"/>
      <c r="F13" s="471"/>
      <c r="G13" s="471"/>
      <c r="H13" s="471"/>
      <c r="I13" s="471"/>
      <c r="J13" s="471"/>
      <c r="K13" s="472"/>
      <c r="L13" s="178"/>
      <c r="M13" s="498" t="s">
        <v>130</v>
      </c>
      <c r="N13" s="499"/>
      <c r="O13" s="499"/>
      <c r="P13" s="499"/>
      <c r="Q13" s="500"/>
      <c r="R13" s="491">
        <v>8834</v>
      </c>
      <c r="S13" s="492"/>
      <c r="T13" s="492"/>
      <c r="U13" s="492"/>
      <c r="V13" s="493"/>
      <c r="W13" s="423" t="s">
        <v>131</v>
      </c>
      <c r="X13" s="424"/>
      <c r="Y13" s="424"/>
      <c r="Z13" s="424"/>
      <c r="AA13" s="424"/>
      <c r="AB13" s="414"/>
      <c r="AC13" s="458">
        <v>467</v>
      </c>
      <c r="AD13" s="459"/>
      <c r="AE13" s="459"/>
      <c r="AF13" s="459"/>
      <c r="AG13" s="501"/>
      <c r="AH13" s="458">
        <v>527</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-6582</v>
      </c>
      <c r="BO13" s="408"/>
      <c r="BP13" s="408"/>
      <c r="BQ13" s="408"/>
      <c r="BR13" s="408"/>
      <c r="BS13" s="408"/>
      <c r="BT13" s="408"/>
      <c r="BU13" s="409"/>
      <c r="BV13" s="407">
        <v>189662</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14</v>
      </c>
      <c r="CU13" s="405"/>
      <c r="CV13" s="405"/>
      <c r="CW13" s="405"/>
      <c r="CX13" s="405"/>
      <c r="CY13" s="405"/>
      <c r="CZ13" s="405"/>
      <c r="DA13" s="406"/>
      <c r="DB13" s="404">
        <v>14.7</v>
      </c>
      <c r="DC13" s="405"/>
      <c r="DD13" s="405"/>
      <c r="DE13" s="405"/>
      <c r="DF13" s="405"/>
      <c r="DG13" s="405"/>
      <c r="DH13" s="405"/>
      <c r="DI13" s="406"/>
    </row>
    <row r="14" spans="1:119" ht="18.75" customHeight="1" thickBot="1" x14ac:dyDescent="0.25">
      <c r="A14" s="169"/>
      <c r="B14" s="470"/>
      <c r="C14" s="471"/>
      <c r="D14" s="471"/>
      <c r="E14" s="471"/>
      <c r="F14" s="471"/>
      <c r="G14" s="471"/>
      <c r="H14" s="471"/>
      <c r="I14" s="471"/>
      <c r="J14" s="471"/>
      <c r="K14" s="472"/>
      <c r="L14" s="488" t="s">
        <v>135</v>
      </c>
      <c r="M14" s="489"/>
      <c r="N14" s="489"/>
      <c r="O14" s="489"/>
      <c r="P14" s="489"/>
      <c r="Q14" s="490"/>
      <c r="R14" s="491">
        <v>9125</v>
      </c>
      <c r="S14" s="492"/>
      <c r="T14" s="492"/>
      <c r="U14" s="492"/>
      <c r="V14" s="493"/>
      <c r="W14" s="397"/>
      <c r="X14" s="398"/>
      <c r="Y14" s="398"/>
      <c r="Z14" s="398"/>
      <c r="AA14" s="398"/>
      <c r="AB14" s="387"/>
      <c r="AC14" s="494">
        <v>11.2</v>
      </c>
      <c r="AD14" s="495"/>
      <c r="AE14" s="495"/>
      <c r="AF14" s="495"/>
      <c r="AG14" s="496"/>
      <c r="AH14" s="494">
        <v>11</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61.6</v>
      </c>
      <c r="CU14" s="506"/>
      <c r="CV14" s="506"/>
      <c r="CW14" s="506"/>
      <c r="CX14" s="506"/>
      <c r="CY14" s="506"/>
      <c r="CZ14" s="506"/>
      <c r="DA14" s="507"/>
      <c r="DB14" s="505">
        <v>84.2</v>
      </c>
      <c r="DC14" s="506"/>
      <c r="DD14" s="506"/>
      <c r="DE14" s="506"/>
      <c r="DF14" s="506"/>
      <c r="DG14" s="506"/>
      <c r="DH14" s="506"/>
      <c r="DI14" s="507"/>
    </row>
    <row r="15" spans="1:119" ht="18.75" customHeight="1" x14ac:dyDescent="0.2">
      <c r="A15" s="169"/>
      <c r="B15" s="470"/>
      <c r="C15" s="471"/>
      <c r="D15" s="471"/>
      <c r="E15" s="471"/>
      <c r="F15" s="471"/>
      <c r="G15" s="471"/>
      <c r="H15" s="471"/>
      <c r="I15" s="471"/>
      <c r="J15" s="471"/>
      <c r="K15" s="472"/>
      <c r="L15" s="178"/>
      <c r="M15" s="498" t="s">
        <v>130</v>
      </c>
      <c r="N15" s="499"/>
      <c r="O15" s="499"/>
      <c r="P15" s="499"/>
      <c r="Q15" s="500"/>
      <c r="R15" s="491">
        <v>9019</v>
      </c>
      <c r="S15" s="492"/>
      <c r="T15" s="492"/>
      <c r="U15" s="492"/>
      <c r="V15" s="493"/>
      <c r="W15" s="423" t="s">
        <v>137</v>
      </c>
      <c r="X15" s="424"/>
      <c r="Y15" s="424"/>
      <c r="Z15" s="424"/>
      <c r="AA15" s="424"/>
      <c r="AB15" s="414"/>
      <c r="AC15" s="458">
        <v>891</v>
      </c>
      <c r="AD15" s="459"/>
      <c r="AE15" s="459"/>
      <c r="AF15" s="459"/>
      <c r="AG15" s="501"/>
      <c r="AH15" s="458">
        <v>1037</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1126018</v>
      </c>
      <c r="BO15" s="371"/>
      <c r="BP15" s="371"/>
      <c r="BQ15" s="371"/>
      <c r="BR15" s="371"/>
      <c r="BS15" s="371"/>
      <c r="BT15" s="371"/>
      <c r="BU15" s="372"/>
      <c r="BV15" s="370">
        <v>1130817</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21.4</v>
      </c>
      <c r="AD16" s="495"/>
      <c r="AE16" s="495"/>
      <c r="AF16" s="495"/>
      <c r="AG16" s="496"/>
      <c r="AH16" s="494">
        <v>21.6</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3525900</v>
      </c>
      <c r="BO16" s="408"/>
      <c r="BP16" s="408"/>
      <c r="BQ16" s="408"/>
      <c r="BR16" s="408"/>
      <c r="BS16" s="408"/>
      <c r="BT16" s="408"/>
      <c r="BU16" s="409"/>
      <c r="BV16" s="407">
        <v>3438898</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2811</v>
      </c>
      <c r="AD17" s="459"/>
      <c r="AE17" s="459"/>
      <c r="AF17" s="459"/>
      <c r="AG17" s="501"/>
      <c r="AH17" s="458">
        <v>3228</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1407356</v>
      </c>
      <c r="BO17" s="408"/>
      <c r="BP17" s="408"/>
      <c r="BQ17" s="408"/>
      <c r="BR17" s="408"/>
      <c r="BS17" s="408"/>
      <c r="BT17" s="408"/>
      <c r="BU17" s="409"/>
      <c r="BV17" s="407">
        <v>1414781</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69"/>
      <c r="B18" s="529" t="s">
        <v>147</v>
      </c>
      <c r="C18" s="450"/>
      <c r="D18" s="450"/>
      <c r="E18" s="530"/>
      <c r="F18" s="530"/>
      <c r="G18" s="530"/>
      <c r="H18" s="530"/>
      <c r="I18" s="530"/>
      <c r="J18" s="530"/>
      <c r="K18" s="530"/>
      <c r="L18" s="531">
        <v>98.75</v>
      </c>
      <c r="M18" s="531"/>
      <c r="N18" s="531"/>
      <c r="O18" s="531"/>
      <c r="P18" s="531"/>
      <c r="Q18" s="531"/>
      <c r="R18" s="532"/>
      <c r="S18" s="532"/>
      <c r="T18" s="532"/>
      <c r="U18" s="532"/>
      <c r="V18" s="533"/>
      <c r="W18" s="425"/>
      <c r="X18" s="426"/>
      <c r="Y18" s="426"/>
      <c r="Z18" s="426"/>
      <c r="AA18" s="426"/>
      <c r="AB18" s="417"/>
      <c r="AC18" s="534">
        <v>67.400000000000006</v>
      </c>
      <c r="AD18" s="535"/>
      <c r="AE18" s="535"/>
      <c r="AF18" s="535"/>
      <c r="AG18" s="536"/>
      <c r="AH18" s="534">
        <v>67.400000000000006</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3650781</v>
      </c>
      <c r="BO18" s="408"/>
      <c r="BP18" s="408"/>
      <c r="BQ18" s="408"/>
      <c r="BR18" s="408"/>
      <c r="BS18" s="408"/>
      <c r="BT18" s="408"/>
      <c r="BU18" s="409"/>
      <c r="BV18" s="407">
        <v>3536783</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69"/>
      <c r="B19" s="529" t="s">
        <v>149</v>
      </c>
      <c r="C19" s="450"/>
      <c r="D19" s="450"/>
      <c r="E19" s="530"/>
      <c r="F19" s="530"/>
      <c r="G19" s="530"/>
      <c r="H19" s="530"/>
      <c r="I19" s="530"/>
      <c r="J19" s="530"/>
      <c r="K19" s="530"/>
      <c r="L19" s="538">
        <v>92</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4854507</v>
      </c>
      <c r="BO19" s="408"/>
      <c r="BP19" s="408"/>
      <c r="BQ19" s="408"/>
      <c r="BR19" s="408"/>
      <c r="BS19" s="408"/>
      <c r="BT19" s="408"/>
      <c r="BU19" s="409"/>
      <c r="BV19" s="407">
        <v>4692895</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69"/>
      <c r="B20" s="529" t="s">
        <v>151</v>
      </c>
      <c r="C20" s="450"/>
      <c r="D20" s="450"/>
      <c r="E20" s="530"/>
      <c r="F20" s="530"/>
      <c r="G20" s="530"/>
      <c r="H20" s="530"/>
      <c r="I20" s="530"/>
      <c r="J20" s="530"/>
      <c r="K20" s="530"/>
      <c r="L20" s="538">
        <v>3645</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6509180</v>
      </c>
      <c r="BO22" s="371"/>
      <c r="BP22" s="371"/>
      <c r="BQ22" s="371"/>
      <c r="BR22" s="371"/>
      <c r="BS22" s="371"/>
      <c r="BT22" s="371"/>
      <c r="BU22" s="372"/>
      <c r="BV22" s="370">
        <v>6610397</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5512172</v>
      </c>
      <c r="BO23" s="408"/>
      <c r="BP23" s="408"/>
      <c r="BQ23" s="408"/>
      <c r="BR23" s="408"/>
      <c r="BS23" s="408"/>
      <c r="BT23" s="408"/>
      <c r="BU23" s="409"/>
      <c r="BV23" s="407">
        <v>5549471</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69"/>
      <c r="B24" s="578"/>
      <c r="C24" s="554"/>
      <c r="D24" s="555"/>
      <c r="E24" s="457" t="s">
        <v>161</v>
      </c>
      <c r="F24" s="437"/>
      <c r="G24" s="437"/>
      <c r="H24" s="437"/>
      <c r="I24" s="437"/>
      <c r="J24" s="437"/>
      <c r="K24" s="438"/>
      <c r="L24" s="458">
        <v>1</v>
      </c>
      <c r="M24" s="459"/>
      <c r="N24" s="459"/>
      <c r="O24" s="459"/>
      <c r="P24" s="501"/>
      <c r="Q24" s="458">
        <v>7400</v>
      </c>
      <c r="R24" s="459"/>
      <c r="S24" s="459"/>
      <c r="T24" s="459"/>
      <c r="U24" s="459"/>
      <c r="V24" s="501"/>
      <c r="W24" s="553"/>
      <c r="X24" s="554"/>
      <c r="Y24" s="555"/>
      <c r="Z24" s="457" t="s">
        <v>162</v>
      </c>
      <c r="AA24" s="437"/>
      <c r="AB24" s="437"/>
      <c r="AC24" s="437"/>
      <c r="AD24" s="437"/>
      <c r="AE24" s="437"/>
      <c r="AF24" s="437"/>
      <c r="AG24" s="438"/>
      <c r="AH24" s="458">
        <v>85</v>
      </c>
      <c r="AI24" s="459"/>
      <c r="AJ24" s="459"/>
      <c r="AK24" s="459"/>
      <c r="AL24" s="501"/>
      <c r="AM24" s="458">
        <v>269195</v>
      </c>
      <c r="AN24" s="459"/>
      <c r="AO24" s="459"/>
      <c r="AP24" s="459"/>
      <c r="AQ24" s="459"/>
      <c r="AR24" s="501"/>
      <c r="AS24" s="458">
        <v>3167</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4674895</v>
      </c>
      <c r="BO24" s="408"/>
      <c r="BP24" s="408"/>
      <c r="BQ24" s="408"/>
      <c r="BR24" s="408"/>
      <c r="BS24" s="408"/>
      <c r="BT24" s="408"/>
      <c r="BU24" s="409"/>
      <c r="BV24" s="407">
        <v>4561934</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69"/>
      <c r="B25" s="578"/>
      <c r="C25" s="554"/>
      <c r="D25" s="555"/>
      <c r="E25" s="457" t="s">
        <v>164</v>
      </c>
      <c r="F25" s="437"/>
      <c r="G25" s="437"/>
      <c r="H25" s="437"/>
      <c r="I25" s="437"/>
      <c r="J25" s="437"/>
      <c r="K25" s="438"/>
      <c r="L25" s="458">
        <v>1</v>
      </c>
      <c r="M25" s="459"/>
      <c r="N25" s="459"/>
      <c r="O25" s="459"/>
      <c r="P25" s="501"/>
      <c r="Q25" s="458">
        <v>6500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1990957</v>
      </c>
      <c r="BO25" s="371"/>
      <c r="BP25" s="371"/>
      <c r="BQ25" s="371"/>
      <c r="BR25" s="371"/>
      <c r="BS25" s="371"/>
      <c r="BT25" s="371"/>
      <c r="BU25" s="372"/>
      <c r="BV25" s="370">
        <v>1673051</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69"/>
      <c r="B26" s="578"/>
      <c r="C26" s="554"/>
      <c r="D26" s="555"/>
      <c r="E26" s="457" t="s">
        <v>167</v>
      </c>
      <c r="F26" s="437"/>
      <c r="G26" s="437"/>
      <c r="H26" s="437"/>
      <c r="I26" s="437"/>
      <c r="J26" s="437"/>
      <c r="K26" s="438"/>
      <c r="L26" s="458">
        <v>1</v>
      </c>
      <c r="M26" s="459"/>
      <c r="N26" s="459"/>
      <c r="O26" s="459"/>
      <c r="P26" s="501"/>
      <c r="Q26" s="458">
        <v>6000</v>
      </c>
      <c r="R26" s="459"/>
      <c r="S26" s="459"/>
      <c r="T26" s="459"/>
      <c r="U26" s="459"/>
      <c r="V26" s="501"/>
      <c r="W26" s="553"/>
      <c r="X26" s="554"/>
      <c r="Y26" s="555"/>
      <c r="Z26" s="457" t="s">
        <v>168</v>
      </c>
      <c r="AA26" s="559"/>
      <c r="AB26" s="559"/>
      <c r="AC26" s="559"/>
      <c r="AD26" s="559"/>
      <c r="AE26" s="559"/>
      <c r="AF26" s="559"/>
      <c r="AG26" s="560"/>
      <c r="AH26" s="458" t="s">
        <v>122</v>
      </c>
      <c r="AI26" s="459"/>
      <c r="AJ26" s="459"/>
      <c r="AK26" s="459"/>
      <c r="AL26" s="501"/>
      <c r="AM26" s="458" t="s">
        <v>122</v>
      </c>
      <c r="AN26" s="459"/>
      <c r="AO26" s="459"/>
      <c r="AP26" s="459"/>
      <c r="AQ26" s="459"/>
      <c r="AR26" s="501"/>
      <c r="AS26" s="458" t="s">
        <v>122</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69"/>
      <c r="B27" s="578"/>
      <c r="C27" s="554"/>
      <c r="D27" s="555"/>
      <c r="E27" s="457" t="s">
        <v>170</v>
      </c>
      <c r="F27" s="437"/>
      <c r="G27" s="437"/>
      <c r="H27" s="437"/>
      <c r="I27" s="437"/>
      <c r="J27" s="437"/>
      <c r="K27" s="438"/>
      <c r="L27" s="458">
        <v>1</v>
      </c>
      <c r="M27" s="459"/>
      <c r="N27" s="459"/>
      <c r="O27" s="459"/>
      <c r="P27" s="501"/>
      <c r="Q27" s="458">
        <v>3600</v>
      </c>
      <c r="R27" s="459"/>
      <c r="S27" s="459"/>
      <c r="T27" s="459"/>
      <c r="U27" s="459"/>
      <c r="V27" s="501"/>
      <c r="W27" s="553"/>
      <c r="X27" s="554"/>
      <c r="Y27" s="555"/>
      <c r="Z27" s="457" t="s">
        <v>171</v>
      </c>
      <c r="AA27" s="437"/>
      <c r="AB27" s="437"/>
      <c r="AC27" s="437"/>
      <c r="AD27" s="437"/>
      <c r="AE27" s="437"/>
      <c r="AF27" s="437"/>
      <c r="AG27" s="438"/>
      <c r="AH27" s="458">
        <v>4</v>
      </c>
      <c r="AI27" s="459"/>
      <c r="AJ27" s="459"/>
      <c r="AK27" s="459"/>
      <c r="AL27" s="501"/>
      <c r="AM27" s="458">
        <v>17504</v>
      </c>
      <c r="AN27" s="459"/>
      <c r="AO27" s="459"/>
      <c r="AP27" s="459"/>
      <c r="AQ27" s="459"/>
      <c r="AR27" s="501"/>
      <c r="AS27" s="458">
        <v>4376</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t="s">
        <v>122</v>
      </c>
      <c r="BO27" s="527"/>
      <c r="BP27" s="527"/>
      <c r="BQ27" s="527"/>
      <c r="BR27" s="527"/>
      <c r="BS27" s="527"/>
      <c r="BT27" s="527"/>
      <c r="BU27" s="528"/>
      <c r="BV27" s="526" t="s">
        <v>122</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69"/>
      <c r="B28" s="578"/>
      <c r="C28" s="554"/>
      <c r="D28" s="555"/>
      <c r="E28" s="457" t="s">
        <v>173</v>
      </c>
      <c r="F28" s="437"/>
      <c r="G28" s="437"/>
      <c r="H28" s="437"/>
      <c r="I28" s="437"/>
      <c r="J28" s="437"/>
      <c r="K28" s="438"/>
      <c r="L28" s="458">
        <v>1</v>
      </c>
      <c r="M28" s="459"/>
      <c r="N28" s="459"/>
      <c r="O28" s="459"/>
      <c r="P28" s="501"/>
      <c r="Q28" s="458">
        <v>3000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1887266</v>
      </c>
      <c r="BO28" s="371"/>
      <c r="BP28" s="371"/>
      <c r="BQ28" s="371"/>
      <c r="BR28" s="371"/>
      <c r="BS28" s="371"/>
      <c r="BT28" s="371"/>
      <c r="BU28" s="372"/>
      <c r="BV28" s="370">
        <v>1943005</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69"/>
      <c r="B29" s="578"/>
      <c r="C29" s="554"/>
      <c r="D29" s="555"/>
      <c r="E29" s="457" t="s">
        <v>176</v>
      </c>
      <c r="F29" s="437"/>
      <c r="G29" s="437"/>
      <c r="H29" s="437"/>
      <c r="I29" s="437"/>
      <c r="J29" s="437"/>
      <c r="K29" s="438"/>
      <c r="L29" s="458">
        <v>10</v>
      </c>
      <c r="M29" s="459"/>
      <c r="N29" s="459"/>
      <c r="O29" s="459"/>
      <c r="P29" s="501"/>
      <c r="Q29" s="458">
        <v>2800</v>
      </c>
      <c r="R29" s="459"/>
      <c r="S29" s="459"/>
      <c r="T29" s="459"/>
      <c r="U29" s="459"/>
      <c r="V29" s="501"/>
      <c r="W29" s="556"/>
      <c r="X29" s="557"/>
      <c r="Y29" s="558"/>
      <c r="Z29" s="457" t="s">
        <v>177</v>
      </c>
      <c r="AA29" s="437"/>
      <c r="AB29" s="437"/>
      <c r="AC29" s="437"/>
      <c r="AD29" s="437"/>
      <c r="AE29" s="437"/>
      <c r="AF29" s="437"/>
      <c r="AG29" s="438"/>
      <c r="AH29" s="458">
        <v>89</v>
      </c>
      <c r="AI29" s="459"/>
      <c r="AJ29" s="459"/>
      <c r="AK29" s="459"/>
      <c r="AL29" s="501"/>
      <c r="AM29" s="458">
        <v>286699</v>
      </c>
      <c r="AN29" s="459"/>
      <c r="AO29" s="459"/>
      <c r="AP29" s="459"/>
      <c r="AQ29" s="459"/>
      <c r="AR29" s="501"/>
      <c r="AS29" s="458">
        <v>3221</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t="s">
        <v>122</v>
      </c>
      <c r="BO29" s="408"/>
      <c r="BP29" s="408"/>
      <c r="BQ29" s="408"/>
      <c r="BR29" s="408"/>
      <c r="BS29" s="408"/>
      <c r="BT29" s="408"/>
      <c r="BU29" s="409"/>
      <c r="BV29" s="407" t="s">
        <v>122</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96.5</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704662</v>
      </c>
      <c r="BO30" s="527"/>
      <c r="BP30" s="527"/>
      <c r="BQ30" s="527"/>
      <c r="BR30" s="527"/>
      <c r="BS30" s="527"/>
      <c r="BT30" s="527"/>
      <c r="BU30" s="528"/>
      <c r="BV30" s="526">
        <v>558021</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2">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2">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2</v>
      </c>
      <c r="V34" s="597"/>
      <c r="W34" s="598" t="str">
        <f>IF('各会計、関係団体の財政状況及び健全化判断比率'!B28="","",'各会計、関係団体の財政状況及び健全化判断比率'!B28)</f>
        <v>国民健康保険特別会計</v>
      </c>
      <c r="X34" s="598"/>
      <c r="Y34" s="598"/>
      <c r="Z34" s="598"/>
      <c r="AA34" s="598"/>
      <c r="AB34" s="598"/>
      <c r="AC34" s="598"/>
      <c r="AD34" s="598"/>
      <c r="AE34" s="598"/>
      <c r="AF34" s="598"/>
      <c r="AG34" s="598"/>
      <c r="AH34" s="598"/>
      <c r="AI34" s="598"/>
      <c r="AJ34" s="598"/>
      <c r="AK34" s="598"/>
      <c r="AL34" s="169"/>
      <c r="AM34" s="597">
        <f>IF(AO34="","",MAX(C34:D43,U34:V43)+1)</f>
        <v>6</v>
      </c>
      <c r="AN34" s="597"/>
      <c r="AO34" s="598" t="str">
        <f>IF('各会計、関係団体の財政状況及び健全化判断比率'!B32="","",'各会計、関係団体の財政状況及び健全化判断比率'!B32)</f>
        <v>下水道事業会計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7</v>
      </c>
      <c r="BX34" s="597"/>
      <c r="BY34" s="598" t="str">
        <f>IF('各会計、関係団体の財政状況及び健全化判断比率'!B68="","",'各会計、関係団体の財政状況及び健全化判断比率'!B68)</f>
        <v>豊能郡環境施設組合</v>
      </c>
      <c r="BZ34" s="598"/>
      <c r="CA34" s="598"/>
      <c r="CB34" s="598"/>
      <c r="CC34" s="598"/>
      <c r="CD34" s="598"/>
      <c r="CE34" s="598"/>
      <c r="CF34" s="598"/>
      <c r="CG34" s="598"/>
      <c r="CH34" s="598"/>
      <c r="CI34" s="598"/>
      <c r="CJ34" s="598"/>
      <c r="CK34" s="598"/>
      <c r="CL34" s="598"/>
      <c r="CM34" s="598"/>
      <c r="CN34" s="169"/>
      <c r="CO34" s="597">
        <f>IF(CQ34="","",MAX(C34:D43,U34:V43,AM34:AN43,BE34:BF43,BW34:BX43)+1)</f>
        <v>13</v>
      </c>
      <c r="CP34" s="597"/>
      <c r="CQ34" s="598" t="str">
        <f>IF('各会計、関係団体の財政状況及び健全化判断比率'!BS7="","",'各会計、関係団体の財政状況及び健全化判断比率'!BS7)</f>
        <v>能勢物産センター</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2">
      <c r="A35" s="169"/>
      <c r="B35" s="193"/>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69"/>
      <c r="U35" s="597">
        <f>IF(W35="","",U34+1)</f>
        <v>3</v>
      </c>
      <c r="V35" s="597"/>
      <c r="W35" s="598" t="str">
        <f>IF('各会計、関係団体の財政状況及び健全化判断比率'!B29="","",'各会計、関係団体の財政状況及び健全化判断比率'!B29)</f>
        <v>後期高齢者医療特別会計</v>
      </c>
      <c r="X35" s="598"/>
      <c r="Y35" s="598"/>
      <c r="Z35" s="598"/>
      <c r="AA35" s="598"/>
      <c r="AB35" s="598"/>
      <c r="AC35" s="598"/>
      <c r="AD35" s="598"/>
      <c r="AE35" s="598"/>
      <c r="AF35" s="598"/>
      <c r="AG35" s="598"/>
      <c r="AH35" s="598"/>
      <c r="AI35" s="598"/>
      <c r="AJ35" s="598"/>
      <c r="AK35" s="598"/>
      <c r="AL35" s="169"/>
      <c r="AM35" s="597" t="str">
        <f t="shared" ref="AM35:AM43" si="0">IF(AO35="","",AM34+1)</f>
        <v/>
      </c>
      <c r="AN35" s="597"/>
      <c r="AO35" s="598"/>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8</v>
      </c>
      <c r="BX35" s="597"/>
      <c r="BY35" s="598" t="str">
        <f>IF('各会計、関係団体の財政状況及び健全化判断比率'!B69="","",'各会計、関係団体の財政状況及び健全化判断比率'!B69)</f>
        <v>猪名川上流広域ごみ処理施設組合</v>
      </c>
      <c r="BZ35" s="598"/>
      <c r="CA35" s="598"/>
      <c r="CB35" s="598"/>
      <c r="CC35" s="598"/>
      <c r="CD35" s="598"/>
      <c r="CE35" s="598"/>
      <c r="CF35" s="598"/>
      <c r="CG35" s="598"/>
      <c r="CH35" s="598"/>
      <c r="CI35" s="598"/>
      <c r="CJ35" s="598"/>
      <c r="CK35" s="598"/>
      <c r="CL35" s="598"/>
      <c r="CM35" s="598"/>
      <c r="CN35" s="169"/>
      <c r="CO35" s="597">
        <f t="shared" ref="CO35:CO43" si="3">IF(CQ35="","",CO34+1)</f>
        <v>14</v>
      </c>
      <c r="CP35" s="597"/>
      <c r="CQ35" s="598" t="str">
        <f>IF('各会計、関係団体の財政状況及び健全化判断比率'!BS8="","",'各会計、関係団体の財政状況及び健全化判断比率'!BS8)</f>
        <v>株式会社能勢・豊能まちづくり</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2">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4</v>
      </c>
      <c r="V36" s="597"/>
      <c r="W36" s="598" t="str">
        <f>IF('各会計、関係団体の財政状況及び健全化判断比率'!B30="","",'各会計、関係団体の財政状況及び健全化判断比率'!B30)</f>
        <v>介護保険特別会計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9</v>
      </c>
      <c r="BX36" s="597"/>
      <c r="BY36" s="598" t="str">
        <f>IF('各会計、関係団体の財政状況及び健全化判断比率'!B70="","",'各会計、関係団体の財政状況及び健全化判断比率'!B70)</f>
        <v>大阪府後期高齢者医療広域連合（一般会計）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2">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f t="shared" si="4"/>
        <v>5</v>
      </c>
      <c r="V37" s="597"/>
      <c r="W37" s="598" t="str">
        <f>IF('各会計、関係団体の財政状況及び健全化判断比率'!B31="","",'各会計、関係団体の財政状況及び健全化判断比率'!B31)</f>
        <v>国民健康保険診療所特別会計</v>
      </c>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10</v>
      </c>
      <c r="BX37" s="597"/>
      <c r="BY37" s="598" t="str">
        <f>IF('各会計、関係団体の財政状況及び健全化判断比率'!B71="","",'各会計、関係団体の財政状況及び健全化判断比率'!B71)</f>
        <v>大阪府後期高齢者医療広域連合（後期高齢者医療特別会計）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2">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11</v>
      </c>
      <c r="BX38" s="597"/>
      <c r="BY38" s="598" t="str">
        <f>IF('各会計、関係団体の財政状況及び健全化判断比率'!B72="","",'各会計、関係団体の財政状況及び健全化判断比率'!B72)</f>
        <v>大阪広域水道企業団水道事業会計（市町村域水道事業）豊能地域水道事業</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2">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12</v>
      </c>
      <c r="BX39" s="597"/>
      <c r="BY39" s="598" t="str">
        <f>IF('各会計、関係団体の財政状況及び健全化判断比率'!B73="","",'各会計、関係団体の財政状況及び健全化判断比率'!B73)</f>
        <v>大阪広域水道企業団（工業用水道事業会計）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2">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2">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2">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2">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B1QT89b1kREWvCGHU6Yptac7M2XNhlp59W46t1MTiK7/zPB+qYePJNVn8p/SriM8looCzJwXEMq7tQNBEwJ/bg==" saltValue="rY4yg+uyHoaR+igd2o14K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54" t="s">
        <v>531</v>
      </c>
      <c r="D34" s="1154"/>
      <c r="E34" s="1155"/>
      <c r="F34" s="32">
        <v>4.87</v>
      </c>
      <c r="G34" s="33">
        <v>8.3699999999999992</v>
      </c>
      <c r="H34" s="33">
        <v>5.85</v>
      </c>
      <c r="I34" s="33">
        <v>4.1500000000000004</v>
      </c>
      <c r="J34" s="34">
        <v>5.4</v>
      </c>
      <c r="K34" s="22"/>
      <c r="L34" s="22"/>
      <c r="M34" s="22"/>
      <c r="N34" s="22"/>
      <c r="O34" s="22"/>
      <c r="P34" s="22"/>
    </row>
    <row r="35" spans="1:16" ht="39" customHeight="1" x14ac:dyDescent="0.2">
      <c r="A35" s="22"/>
      <c r="B35" s="35"/>
      <c r="C35" s="1148" t="s">
        <v>532</v>
      </c>
      <c r="D35" s="1149"/>
      <c r="E35" s="1150"/>
      <c r="F35" s="36">
        <v>4.3099999999999996</v>
      </c>
      <c r="G35" s="37">
        <v>3.95</v>
      </c>
      <c r="H35" s="37">
        <v>3.41</v>
      </c>
      <c r="I35" s="37">
        <v>2.82</v>
      </c>
      <c r="J35" s="38">
        <v>2.68</v>
      </c>
      <c r="K35" s="22"/>
      <c r="L35" s="22"/>
      <c r="M35" s="22"/>
      <c r="N35" s="22"/>
      <c r="O35" s="22"/>
      <c r="P35" s="22"/>
    </row>
    <row r="36" spans="1:16" ht="39" customHeight="1" x14ac:dyDescent="0.2">
      <c r="A36" s="22"/>
      <c r="B36" s="35"/>
      <c r="C36" s="1148" t="s">
        <v>533</v>
      </c>
      <c r="D36" s="1149"/>
      <c r="E36" s="1150"/>
      <c r="F36" s="36" t="s">
        <v>486</v>
      </c>
      <c r="G36" s="37" t="s">
        <v>486</v>
      </c>
      <c r="H36" s="37" t="s">
        <v>486</v>
      </c>
      <c r="I36" s="37">
        <v>0.75</v>
      </c>
      <c r="J36" s="38">
        <v>0.75</v>
      </c>
      <c r="K36" s="22"/>
      <c r="L36" s="22"/>
      <c r="M36" s="22"/>
      <c r="N36" s="22"/>
      <c r="O36" s="22"/>
      <c r="P36" s="22"/>
    </row>
    <row r="37" spans="1:16" ht="39" customHeight="1" x14ac:dyDescent="0.2">
      <c r="A37" s="22"/>
      <c r="B37" s="35"/>
      <c r="C37" s="1148" t="s">
        <v>534</v>
      </c>
      <c r="D37" s="1149"/>
      <c r="E37" s="1150"/>
      <c r="F37" s="36">
        <v>0.61</v>
      </c>
      <c r="G37" s="37">
        <v>0.31</v>
      </c>
      <c r="H37" s="37">
        <v>0.35</v>
      </c>
      <c r="I37" s="37">
        <v>0.57999999999999996</v>
      </c>
      <c r="J37" s="38">
        <v>0.54</v>
      </c>
      <c r="K37" s="22"/>
      <c r="L37" s="22"/>
      <c r="M37" s="22"/>
      <c r="N37" s="22"/>
      <c r="O37" s="22"/>
      <c r="P37" s="22"/>
    </row>
    <row r="38" spans="1:16" ht="39" customHeight="1" x14ac:dyDescent="0.2">
      <c r="A38" s="22"/>
      <c r="B38" s="35"/>
      <c r="C38" s="1148" t="s">
        <v>535</v>
      </c>
      <c r="D38" s="1149"/>
      <c r="E38" s="1150"/>
      <c r="F38" s="36">
        <v>0.2</v>
      </c>
      <c r="G38" s="37">
        <v>0.28999999999999998</v>
      </c>
      <c r="H38" s="37">
        <v>0.44</v>
      </c>
      <c r="I38" s="37">
        <v>0.41</v>
      </c>
      <c r="J38" s="38">
        <v>0.3</v>
      </c>
      <c r="K38" s="22"/>
      <c r="L38" s="22"/>
      <c r="M38" s="22"/>
      <c r="N38" s="22"/>
      <c r="O38" s="22"/>
      <c r="P38" s="22"/>
    </row>
    <row r="39" spans="1:16" ht="39" customHeight="1" x14ac:dyDescent="0.2">
      <c r="A39" s="22"/>
      <c r="B39" s="35"/>
      <c r="C39" s="1148" t="s">
        <v>536</v>
      </c>
      <c r="D39" s="1149"/>
      <c r="E39" s="1150"/>
      <c r="F39" s="36">
        <v>0.1</v>
      </c>
      <c r="G39" s="37">
        <v>0.14000000000000001</v>
      </c>
      <c r="H39" s="37">
        <v>0.3</v>
      </c>
      <c r="I39" s="37">
        <v>0.27</v>
      </c>
      <c r="J39" s="38">
        <v>0.24</v>
      </c>
      <c r="K39" s="22"/>
      <c r="L39" s="22"/>
      <c r="M39" s="22"/>
      <c r="N39" s="22"/>
      <c r="O39" s="22"/>
      <c r="P39" s="22"/>
    </row>
    <row r="40" spans="1:16" ht="39" customHeight="1" x14ac:dyDescent="0.2">
      <c r="A40" s="22"/>
      <c r="B40" s="35"/>
      <c r="C40" s="1148"/>
      <c r="D40" s="1149"/>
      <c r="E40" s="1150"/>
      <c r="F40" s="36"/>
      <c r="G40" s="37"/>
      <c r="H40" s="37"/>
      <c r="I40" s="37"/>
      <c r="J40" s="38"/>
      <c r="K40" s="22"/>
      <c r="L40" s="22"/>
      <c r="M40" s="22"/>
      <c r="N40" s="22"/>
      <c r="O40" s="22"/>
      <c r="P40" s="22"/>
    </row>
    <row r="41" spans="1:16" ht="39" customHeight="1" x14ac:dyDescent="0.2">
      <c r="A41" s="22"/>
      <c r="B41" s="35"/>
      <c r="C41" s="1148"/>
      <c r="D41" s="1149"/>
      <c r="E41" s="1150"/>
      <c r="F41" s="36"/>
      <c r="G41" s="37"/>
      <c r="H41" s="37"/>
      <c r="I41" s="37"/>
      <c r="J41" s="38"/>
      <c r="K41" s="22"/>
      <c r="L41" s="22"/>
      <c r="M41" s="22"/>
      <c r="N41" s="22"/>
      <c r="O41" s="22"/>
      <c r="P41" s="22"/>
    </row>
    <row r="42" spans="1:16" ht="39" customHeight="1" x14ac:dyDescent="0.2">
      <c r="A42" s="22"/>
      <c r="B42" s="39"/>
      <c r="C42" s="1148" t="s">
        <v>537</v>
      </c>
      <c r="D42" s="1149"/>
      <c r="E42" s="1150"/>
      <c r="F42" s="36" t="s">
        <v>486</v>
      </c>
      <c r="G42" s="37" t="s">
        <v>486</v>
      </c>
      <c r="H42" s="37" t="s">
        <v>486</v>
      </c>
      <c r="I42" s="37" t="s">
        <v>486</v>
      </c>
      <c r="J42" s="38" t="s">
        <v>486</v>
      </c>
      <c r="K42" s="22"/>
      <c r="L42" s="22"/>
      <c r="M42" s="22"/>
      <c r="N42" s="22"/>
      <c r="O42" s="22"/>
      <c r="P42" s="22"/>
    </row>
    <row r="43" spans="1:16" ht="39" customHeight="1" thickBot="1" x14ac:dyDescent="0.25">
      <c r="A43" s="22"/>
      <c r="B43" s="40"/>
      <c r="C43" s="1151" t="s">
        <v>538</v>
      </c>
      <c r="D43" s="1152"/>
      <c r="E43" s="1153"/>
      <c r="F43" s="41">
        <v>26.77</v>
      </c>
      <c r="G43" s="42">
        <v>25.41</v>
      </c>
      <c r="H43" s="42">
        <v>26.95</v>
      </c>
      <c r="I43" s="42">
        <v>24.55</v>
      </c>
      <c r="J43" s="43" t="s">
        <v>486</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yXwgeeEe41lN4ID/GBHF5QEIJoBNFAIotdO8BKv9oAt0OeE88YoXDlPF7iUxjSAqac5PISX+JUWgITxvl0GYTg==" saltValue="b7HDnPj9TgyY/hLd6gPuM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524</v>
      </c>
      <c r="L44" s="56" t="s">
        <v>525</v>
      </c>
      <c r="M44" s="56" t="s">
        <v>526</v>
      </c>
      <c r="N44" s="56" t="s">
        <v>527</v>
      </c>
      <c r="O44" s="57" t="s">
        <v>528</v>
      </c>
      <c r="P44" s="48"/>
      <c r="Q44" s="48"/>
      <c r="R44" s="48"/>
      <c r="S44" s="48"/>
      <c r="T44" s="48"/>
      <c r="U44" s="48"/>
    </row>
    <row r="45" spans="1:21" ht="30.75" customHeight="1" x14ac:dyDescent="0.2">
      <c r="A45" s="48"/>
      <c r="B45" s="1156" t="s">
        <v>9</v>
      </c>
      <c r="C45" s="1157"/>
      <c r="D45" s="58"/>
      <c r="E45" s="1162" t="s">
        <v>10</v>
      </c>
      <c r="F45" s="1162"/>
      <c r="G45" s="1162"/>
      <c r="H45" s="1162"/>
      <c r="I45" s="1162"/>
      <c r="J45" s="1163"/>
      <c r="K45" s="59">
        <v>538</v>
      </c>
      <c r="L45" s="60">
        <v>561</v>
      </c>
      <c r="M45" s="60">
        <v>588</v>
      </c>
      <c r="N45" s="60">
        <v>600</v>
      </c>
      <c r="O45" s="61">
        <v>576</v>
      </c>
      <c r="P45" s="48"/>
      <c r="Q45" s="48"/>
      <c r="R45" s="48"/>
      <c r="S45" s="48"/>
      <c r="T45" s="48"/>
      <c r="U45" s="48"/>
    </row>
    <row r="46" spans="1:21" ht="30.75" customHeight="1" x14ac:dyDescent="0.2">
      <c r="A46" s="48"/>
      <c r="B46" s="1158"/>
      <c r="C46" s="1159"/>
      <c r="D46" s="62"/>
      <c r="E46" s="1164" t="s">
        <v>11</v>
      </c>
      <c r="F46" s="1164"/>
      <c r="G46" s="1164"/>
      <c r="H46" s="1164"/>
      <c r="I46" s="1164"/>
      <c r="J46" s="1165"/>
      <c r="K46" s="63" t="s">
        <v>486</v>
      </c>
      <c r="L46" s="64" t="s">
        <v>486</v>
      </c>
      <c r="M46" s="64" t="s">
        <v>486</v>
      </c>
      <c r="N46" s="64" t="s">
        <v>486</v>
      </c>
      <c r="O46" s="65" t="s">
        <v>486</v>
      </c>
      <c r="P46" s="48"/>
      <c r="Q46" s="48"/>
      <c r="R46" s="48"/>
      <c r="S46" s="48"/>
      <c r="T46" s="48"/>
      <c r="U46" s="48"/>
    </row>
    <row r="47" spans="1:21" ht="30.75" customHeight="1" x14ac:dyDescent="0.2">
      <c r="A47" s="48"/>
      <c r="B47" s="1158"/>
      <c r="C47" s="1159"/>
      <c r="D47" s="62"/>
      <c r="E47" s="1164" t="s">
        <v>12</v>
      </c>
      <c r="F47" s="1164"/>
      <c r="G47" s="1164"/>
      <c r="H47" s="1164"/>
      <c r="I47" s="1164"/>
      <c r="J47" s="1165"/>
      <c r="K47" s="63" t="s">
        <v>486</v>
      </c>
      <c r="L47" s="64" t="s">
        <v>486</v>
      </c>
      <c r="M47" s="64" t="s">
        <v>486</v>
      </c>
      <c r="N47" s="64" t="s">
        <v>486</v>
      </c>
      <c r="O47" s="65" t="s">
        <v>486</v>
      </c>
      <c r="P47" s="48"/>
      <c r="Q47" s="48"/>
      <c r="R47" s="48"/>
      <c r="S47" s="48"/>
      <c r="T47" s="48"/>
      <c r="U47" s="48"/>
    </row>
    <row r="48" spans="1:21" ht="30.75" customHeight="1" x14ac:dyDescent="0.2">
      <c r="A48" s="48"/>
      <c r="B48" s="1158"/>
      <c r="C48" s="1159"/>
      <c r="D48" s="62"/>
      <c r="E48" s="1164" t="s">
        <v>13</v>
      </c>
      <c r="F48" s="1164"/>
      <c r="G48" s="1164"/>
      <c r="H48" s="1164"/>
      <c r="I48" s="1164"/>
      <c r="J48" s="1165"/>
      <c r="K48" s="63">
        <v>336</v>
      </c>
      <c r="L48" s="64">
        <v>335</v>
      </c>
      <c r="M48" s="64">
        <v>355</v>
      </c>
      <c r="N48" s="64">
        <v>359</v>
      </c>
      <c r="O48" s="65">
        <v>176</v>
      </c>
      <c r="P48" s="48"/>
      <c r="Q48" s="48"/>
      <c r="R48" s="48"/>
      <c r="S48" s="48"/>
      <c r="T48" s="48"/>
      <c r="U48" s="48"/>
    </row>
    <row r="49" spans="1:21" ht="30.75" customHeight="1" x14ac:dyDescent="0.2">
      <c r="A49" s="48"/>
      <c r="B49" s="1158"/>
      <c r="C49" s="1159"/>
      <c r="D49" s="62"/>
      <c r="E49" s="1164" t="s">
        <v>14</v>
      </c>
      <c r="F49" s="1164"/>
      <c r="G49" s="1164"/>
      <c r="H49" s="1164"/>
      <c r="I49" s="1164"/>
      <c r="J49" s="1165"/>
      <c r="K49" s="63">
        <v>79</v>
      </c>
      <c r="L49" s="64">
        <v>74</v>
      </c>
      <c r="M49" s="64">
        <v>46</v>
      </c>
      <c r="N49" s="64">
        <v>14</v>
      </c>
      <c r="O49" s="65">
        <v>194</v>
      </c>
      <c r="P49" s="48"/>
      <c r="Q49" s="48"/>
      <c r="R49" s="48"/>
      <c r="S49" s="48"/>
      <c r="T49" s="48"/>
      <c r="U49" s="48"/>
    </row>
    <row r="50" spans="1:21" ht="30.75" customHeight="1" x14ac:dyDescent="0.2">
      <c r="A50" s="48"/>
      <c r="B50" s="1158"/>
      <c r="C50" s="1159"/>
      <c r="D50" s="62"/>
      <c r="E50" s="1164" t="s">
        <v>15</v>
      </c>
      <c r="F50" s="1164"/>
      <c r="G50" s="1164"/>
      <c r="H50" s="1164"/>
      <c r="I50" s="1164"/>
      <c r="J50" s="1165"/>
      <c r="K50" s="63" t="s">
        <v>486</v>
      </c>
      <c r="L50" s="64" t="s">
        <v>486</v>
      </c>
      <c r="M50" s="64" t="s">
        <v>486</v>
      </c>
      <c r="N50" s="64" t="s">
        <v>486</v>
      </c>
      <c r="O50" s="65" t="s">
        <v>486</v>
      </c>
      <c r="P50" s="48"/>
      <c r="Q50" s="48"/>
      <c r="R50" s="48"/>
      <c r="S50" s="48"/>
      <c r="T50" s="48"/>
      <c r="U50" s="48"/>
    </row>
    <row r="51" spans="1:21" ht="30.75" customHeight="1" x14ac:dyDescent="0.2">
      <c r="A51" s="48"/>
      <c r="B51" s="1160"/>
      <c r="C51" s="1161"/>
      <c r="D51" s="66"/>
      <c r="E51" s="1164" t="s">
        <v>16</v>
      </c>
      <c r="F51" s="1164"/>
      <c r="G51" s="1164"/>
      <c r="H51" s="1164"/>
      <c r="I51" s="1164"/>
      <c r="J51" s="1165"/>
      <c r="K51" s="63" t="s">
        <v>486</v>
      </c>
      <c r="L51" s="64" t="s">
        <v>486</v>
      </c>
      <c r="M51" s="64" t="s">
        <v>486</v>
      </c>
      <c r="N51" s="64" t="s">
        <v>486</v>
      </c>
      <c r="O51" s="65" t="s">
        <v>486</v>
      </c>
      <c r="P51" s="48"/>
      <c r="Q51" s="48"/>
      <c r="R51" s="48"/>
      <c r="S51" s="48"/>
      <c r="T51" s="48"/>
      <c r="U51" s="48"/>
    </row>
    <row r="52" spans="1:21" ht="30.75" customHeight="1" x14ac:dyDescent="0.2">
      <c r="A52" s="48"/>
      <c r="B52" s="1166" t="s">
        <v>17</v>
      </c>
      <c r="C52" s="1167"/>
      <c r="D52" s="66"/>
      <c r="E52" s="1164" t="s">
        <v>18</v>
      </c>
      <c r="F52" s="1164"/>
      <c r="G52" s="1164"/>
      <c r="H52" s="1164"/>
      <c r="I52" s="1164"/>
      <c r="J52" s="1165"/>
      <c r="K52" s="63">
        <v>505</v>
      </c>
      <c r="L52" s="64">
        <v>489</v>
      </c>
      <c r="M52" s="64">
        <v>501</v>
      </c>
      <c r="N52" s="64">
        <v>524</v>
      </c>
      <c r="O52" s="65">
        <v>523</v>
      </c>
      <c r="P52" s="48"/>
      <c r="Q52" s="48"/>
      <c r="R52" s="48"/>
      <c r="S52" s="48"/>
      <c r="T52" s="48"/>
      <c r="U52" s="48"/>
    </row>
    <row r="53" spans="1:21" ht="30.75" customHeight="1" thickBot="1" x14ac:dyDescent="0.25">
      <c r="A53" s="48"/>
      <c r="B53" s="1168" t="s">
        <v>19</v>
      </c>
      <c r="C53" s="1169"/>
      <c r="D53" s="67"/>
      <c r="E53" s="1170" t="s">
        <v>20</v>
      </c>
      <c r="F53" s="1170"/>
      <c r="G53" s="1170"/>
      <c r="H53" s="1170"/>
      <c r="I53" s="1170"/>
      <c r="J53" s="1171"/>
      <c r="K53" s="68">
        <v>448</v>
      </c>
      <c r="L53" s="69">
        <v>481</v>
      </c>
      <c r="M53" s="69">
        <v>488</v>
      </c>
      <c r="N53" s="69">
        <v>449</v>
      </c>
      <c r="O53" s="70">
        <v>423</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539</v>
      </c>
      <c r="L57" s="81" t="s">
        <v>540</v>
      </c>
      <c r="M57" s="81" t="s">
        <v>541</v>
      </c>
      <c r="N57" s="81" t="s">
        <v>542</v>
      </c>
      <c r="O57" s="82" t="s">
        <v>543</v>
      </c>
      <c r="P57" s="48"/>
      <c r="Q57" s="48"/>
      <c r="R57" s="48"/>
      <c r="S57" s="48"/>
      <c r="T57" s="48"/>
      <c r="U57" s="48"/>
    </row>
    <row r="58" spans="1:21" ht="31.5" customHeight="1" x14ac:dyDescent="0.2">
      <c r="B58" s="1172" t="s">
        <v>24</v>
      </c>
      <c r="C58" s="1173"/>
      <c r="D58" s="1178" t="s">
        <v>25</v>
      </c>
      <c r="E58" s="1179"/>
      <c r="F58" s="1179"/>
      <c r="G58" s="1179"/>
      <c r="H58" s="1179"/>
      <c r="I58" s="1179"/>
      <c r="J58" s="1180"/>
      <c r="K58" s="83"/>
      <c r="L58" s="84"/>
      <c r="M58" s="84"/>
      <c r="N58" s="84"/>
      <c r="O58" s="85"/>
    </row>
    <row r="59" spans="1:21" ht="31.5" customHeight="1" x14ac:dyDescent="0.2">
      <c r="B59" s="1174"/>
      <c r="C59" s="1175"/>
      <c r="D59" s="1181" t="s">
        <v>26</v>
      </c>
      <c r="E59" s="1182"/>
      <c r="F59" s="1182"/>
      <c r="G59" s="1182"/>
      <c r="H59" s="1182"/>
      <c r="I59" s="1182"/>
      <c r="J59" s="1183"/>
      <c r="K59" s="86"/>
      <c r="L59" s="87"/>
      <c r="M59" s="87"/>
      <c r="N59" s="87"/>
      <c r="O59" s="88"/>
    </row>
    <row r="60" spans="1:21" ht="31.5" customHeight="1" thickBot="1" x14ac:dyDescent="0.25">
      <c r="B60" s="1176"/>
      <c r="C60" s="1177"/>
      <c r="D60" s="1184" t="s">
        <v>27</v>
      </c>
      <c r="E60" s="1185"/>
      <c r="F60" s="1185"/>
      <c r="G60" s="1185"/>
      <c r="H60" s="1185"/>
      <c r="I60" s="1185"/>
      <c r="J60" s="1186"/>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uRUupo5EIfKMG6acWTY0oTcqp+rn9tcdjWbotZirHXDFFDWSfSQ2DQ3z7/PR2ZCndmlI1j/nxBGXAYE8OIs4sw==" saltValue="9LpshCXJPnmRP08aG47vy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3"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524</v>
      </c>
      <c r="J40" s="103" t="s">
        <v>525</v>
      </c>
      <c r="K40" s="103" t="s">
        <v>526</v>
      </c>
      <c r="L40" s="103" t="s">
        <v>527</v>
      </c>
      <c r="M40" s="104" t="s">
        <v>528</v>
      </c>
    </row>
    <row r="41" spans="2:13" ht="27.75" customHeight="1" x14ac:dyDescent="0.2">
      <c r="B41" s="1187" t="s">
        <v>30</v>
      </c>
      <c r="C41" s="1188"/>
      <c r="D41" s="105"/>
      <c r="E41" s="1193" t="s">
        <v>31</v>
      </c>
      <c r="F41" s="1193"/>
      <c r="G41" s="1193"/>
      <c r="H41" s="1194"/>
      <c r="I41" s="343">
        <v>7031</v>
      </c>
      <c r="J41" s="344">
        <v>6972</v>
      </c>
      <c r="K41" s="344">
        <v>6953</v>
      </c>
      <c r="L41" s="344">
        <v>6610</v>
      </c>
      <c r="M41" s="345">
        <v>6509</v>
      </c>
    </row>
    <row r="42" spans="2:13" ht="27.75" customHeight="1" x14ac:dyDescent="0.2">
      <c r="B42" s="1189"/>
      <c r="C42" s="1190"/>
      <c r="D42" s="106"/>
      <c r="E42" s="1195" t="s">
        <v>32</v>
      </c>
      <c r="F42" s="1195"/>
      <c r="G42" s="1195"/>
      <c r="H42" s="1196"/>
      <c r="I42" s="346" t="s">
        <v>486</v>
      </c>
      <c r="J42" s="347" t="s">
        <v>486</v>
      </c>
      <c r="K42" s="347" t="s">
        <v>486</v>
      </c>
      <c r="L42" s="347" t="s">
        <v>486</v>
      </c>
      <c r="M42" s="348" t="s">
        <v>486</v>
      </c>
    </row>
    <row r="43" spans="2:13" ht="27.75" customHeight="1" x14ac:dyDescent="0.2">
      <c r="B43" s="1189"/>
      <c r="C43" s="1190"/>
      <c r="D43" s="106"/>
      <c r="E43" s="1195" t="s">
        <v>33</v>
      </c>
      <c r="F43" s="1195"/>
      <c r="G43" s="1195"/>
      <c r="H43" s="1196"/>
      <c r="I43" s="346">
        <v>4332</v>
      </c>
      <c r="J43" s="347">
        <v>4112</v>
      </c>
      <c r="K43" s="347">
        <v>3921</v>
      </c>
      <c r="L43" s="347">
        <v>3752</v>
      </c>
      <c r="M43" s="348">
        <v>2059</v>
      </c>
    </row>
    <row r="44" spans="2:13" ht="27.75" customHeight="1" x14ac:dyDescent="0.2">
      <c r="B44" s="1189"/>
      <c r="C44" s="1190"/>
      <c r="D44" s="106"/>
      <c r="E44" s="1195" t="s">
        <v>34</v>
      </c>
      <c r="F44" s="1195"/>
      <c r="G44" s="1195"/>
      <c r="H44" s="1196"/>
      <c r="I44" s="346">
        <v>131</v>
      </c>
      <c r="J44" s="347">
        <v>59</v>
      </c>
      <c r="K44" s="347">
        <v>14</v>
      </c>
      <c r="L44" s="347" t="s">
        <v>486</v>
      </c>
      <c r="M44" s="348">
        <v>1011</v>
      </c>
    </row>
    <row r="45" spans="2:13" ht="27.75" customHeight="1" x14ac:dyDescent="0.2">
      <c r="B45" s="1189"/>
      <c r="C45" s="1190"/>
      <c r="D45" s="106"/>
      <c r="E45" s="1195" t="s">
        <v>35</v>
      </c>
      <c r="F45" s="1195"/>
      <c r="G45" s="1195"/>
      <c r="H45" s="1196"/>
      <c r="I45" s="346">
        <v>856</v>
      </c>
      <c r="J45" s="347">
        <v>818</v>
      </c>
      <c r="K45" s="347">
        <v>855</v>
      </c>
      <c r="L45" s="347">
        <v>864</v>
      </c>
      <c r="M45" s="348">
        <v>849</v>
      </c>
    </row>
    <row r="46" spans="2:13" ht="27.75" customHeight="1" x14ac:dyDescent="0.2">
      <c r="B46" s="1189"/>
      <c r="C46" s="1190"/>
      <c r="D46" s="107"/>
      <c r="E46" s="1195" t="s">
        <v>36</v>
      </c>
      <c r="F46" s="1195"/>
      <c r="G46" s="1195"/>
      <c r="H46" s="1196"/>
      <c r="I46" s="346" t="s">
        <v>486</v>
      </c>
      <c r="J46" s="347" t="s">
        <v>486</v>
      </c>
      <c r="K46" s="347" t="s">
        <v>486</v>
      </c>
      <c r="L46" s="347" t="s">
        <v>486</v>
      </c>
      <c r="M46" s="348" t="s">
        <v>486</v>
      </c>
    </row>
    <row r="47" spans="2:13" ht="27.75" customHeight="1" x14ac:dyDescent="0.2">
      <c r="B47" s="1189"/>
      <c r="C47" s="1190"/>
      <c r="D47" s="108"/>
      <c r="E47" s="1197" t="s">
        <v>37</v>
      </c>
      <c r="F47" s="1198"/>
      <c r="G47" s="1198"/>
      <c r="H47" s="1199"/>
      <c r="I47" s="346" t="s">
        <v>486</v>
      </c>
      <c r="J47" s="347" t="s">
        <v>486</v>
      </c>
      <c r="K47" s="347" t="s">
        <v>486</v>
      </c>
      <c r="L47" s="347" t="s">
        <v>486</v>
      </c>
      <c r="M47" s="348" t="s">
        <v>486</v>
      </c>
    </row>
    <row r="48" spans="2:13" ht="27.75" customHeight="1" x14ac:dyDescent="0.2">
      <c r="B48" s="1189"/>
      <c r="C48" s="1190"/>
      <c r="D48" s="106"/>
      <c r="E48" s="1195" t="s">
        <v>38</v>
      </c>
      <c r="F48" s="1195"/>
      <c r="G48" s="1195"/>
      <c r="H48" s="1196"/>
      <c r="I48" s="346" t="s">
        <v>486</v>
      </c>
      <c r="J48" s="347" t="s">
        <v>486</v>
      </c>
      <c r="K48" s="347" t="s">
        <v>486</v>
      </c>
      <c r="L48" s="347" t="s">
        <v>486</v>
      </c>
      <c r="M48" s="348" t="s">
        <v>486</v>
      </c>
    </row>
    <row r="49" spans="2:13" ht="27.75" customHeight="1" x14ac:dyDescent="0.2">
      <c r="B49" s="1191"/>
      <c r="C49" s="1192"/>
      <c r="D49" s="106"/>
      <c r="E49" s="1195" t="s">
        <v>39</v>
      </c>
      <c r="F49" s="1195"/>
      <c r="G49" s="1195"/>
      <c r="H49" s="1196"/>
      <c r="I49" s="346" t="s">
        <v>486</v>
      </c>
      <c r="J49" s="347" t="s">
        <v>486</v>
      </c>
      <c r="K49" s="347" t="s">
        <v>486</v>
      </c>
      <c r="L49" s="347" t="s">
        <v>486</v>
      </c>
      <c r="M49" s="348" t="s">
        <v>486</v>
      </c>
    </row>
    <row r="50" spans="2:13" ht="27.75" customHeight="1" x14ac:dyDescent="0.2">
      <c r="B50" s="1200" t="s">
        <v>40</v>
      </c>
      <c r="C50" s="1201"/>
      <c r="D50" s="109"/>
      <c r="E50" s="1195" t="s">
        <v>41</v>
      </c>
      <c r="F50" s="1195"/>
      <c r="G50" s="1195"/>
      <c r="H50" s="1196"/>
      <c r="I50" s="346">
        <v>2056</v>
      </c>
      <c r="J50" s="347">
        <v>2238</v>
      </c>
      <c r="K50" s="347">
        <v>2518</v>
      </c>
      <c r="L50" s="347">
        <v>2779</v>
      </c>
      <c r="M50" s="348">
        <v>2831</v>
      </c>
    </row>
    <row r="51" spans="2:13" ht="27.75" customHeight="1" x14ac:dyDescent="0.2">
      <c r="B51" s="1189"/>
      <c r="C51" s="1190"/>
      <c r="D51" s="106"/>
      <c r="E51" s="1195" t="s">
        <v>42</v>
      </c>
      <c r="F51" s="1195"/>
      <c r="G51" s="1195"/>
      <c r="H51" s="1196"/>
      <c r="I51" s="346" t="s">
        <v>486</v>
      </c>
      <c r="J51" s="347" t="s">
        <v>486</v>
      </c>
      <c r="K51" s="347" t="s">
        <v>486</v>
      </c>
      <c r="L51" s="347" t="s">
        <v>486</v>
      </c>
      <c r="M51" s="348" t="s">
        <v>486</v>
      </c>
    </row>
    <row r="52" spans="2:13" ht="27.75" customHeight="1" x14ac:dyDescent="0.2">
      <c r="B52" s="1191"/>
      <c r="C52" s="1192"/>
      <c r="D52" s="106"/>
      <c r="E52" s="1195" t="s">
        <v>43</v>
      </c>
      <c r="F52" s="1195"/>
      <c r="G52" s="1195"/>
      <c r="H52" s="1196"/>
      <c r="I52" s="346">
        <v>6333</v>
      </c>
      <c r="J52" s="347">
        <v>6216</v>
      </c>
      <c r="K52" s="347">
        <v>5791</v>
      </c>
      <c r="L52" s="347">
        <v>5703</v>
      </c>
      <c r="M52" s="348">
        <v>5560</v>
      </c>
    </row>
    <row r="53" spans="2:13" ht="27.75" customHeight="1" thickBot="1" x14ac:dyDescent="0.25">
      <c r="B53" s="1202" t="s">
        <v>19</v>
      </c>
      <c r="C53" s="1203"/>
      <c r="D53" s="110"/>
      <c r="E53" s="1204" t="s">
        <v>44</v>
      </c>
      <c r="F53" s="1204"/>
      <c r="G53" s="1204"/>
      <c r="H53" s="1205"/>
      <c r="I53" s="349">
        <v>3961</v>
      </c>
      <c r="J53" s="350">
        <v>3507</v>
      </c>
      <c r="K53" s="350">
        <v>3434</v>
      </c>
      <c r="L53" s="350">
        <v>2743</v>
      </c>
      <c r="M53" s="351">
        <v>2037</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up7pXxNEcU801AP5LyhSKPV/axEBQlqmHtVIwiUpX1PshLPM5t7j6Tm+hBuu95BoEiAHZStcw10p9c7U/GRRqA==" saltValue="HyIH5LBoB73rofdRjPipZ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1"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526</v>
      </c>
      <c r="G54" s="119" t="s">
        <v>527</v>
      </c>
      <c r="H54" s="120" t="s">
        <v>528</v>
      </c>
    </row>
    <row r="55" spans="2:8" ht="52.5" customHeight="1" x14ac:dyDescent="0.2">
      <c r="B55" s="121"/>
      <c r="C55" s="1214" t="s">
        <v>46</v>
      </c>
      <c r="D55" s="1214"/>
      <c r="E55" s="1215"/>
      <c r="F55" s="352">
        <v>1697</v>
      </c>
      <c r="G55" s="352">
        <v>1943</v>
      </c>
      <c r="H55" s="353">
        <v>1887</v>
      </c>
    </row>
    <row r="56" spans="2:8" ht="52.5" customHeight="1" x14ac:dyDescent="0.2">
      <c r="B56" s="122"/>
      <c r="C56" s="1216" t="s">
        <v>47</v>
      </c>
      <c r="D56" s="1216"/>
      <c r="E56" s="1217"/>
      <c r="F56" s="354" t="s">
        <v>486</v>
      </c>
      <c r="G56" s="354" t="s">
        <v>486</v>
      </c>
      <c r="H56" s="355" t="s">
        <v>486</v>
      </c>
    </row>
    <row r="57" spans="2:8" ht="53.25" customHeight="1" x14ac:dyDescent="0.2">
      <c r="B57" s="122"/>
      <c r="C57" s="1218" t="s">
        <v>48</v>
      </c>
      <c r="D57" s="1218"/>
      <c r="E57" s="1219"/>
      <c r="F57" s="356">
        <v>509</v>
      </c>
      <c r="G57" s="356">
        <v>558</v>
      </c>
      <c r="H57" s="357">
        <v>705</v>
      </c>
    </row>
    <row r="58" spans="2:8" ht="45.75" customHeight="1" x14ac:dyDescent="0.2">
      <c r="B58" s="123"/>
      <c r="C58" s="1206" t="s">
        <v>553</v>
      </c>
      <c r="D58" s="1207"/>
      <c r="E58" s="1208"/>
      <c r="F58" s="358">
        <v>145</v>
      </c>
      <c r="G58" s="358">
        <v>182</v>
      </c>
      <c r="H58" s="359">
        <v>205</v>
      </c>
    </row>
    <row r="59" spans="2:8" ht="45.75" customHeight="1" x14ac:dyDescent="0.2">
      <c r="B59" s="123"/>
      <c r="C59" s="1206" t="s">
        <v>554</v>
      </c>
      <c r="D59" s="1207"/>
      <c r="E59" s="1208"/>
      <c r="F59" s="358">
        <v>184</v>
      </c>
      <c r="G59" s="358">
        <v>184</v>
      </c>
      <c r="H59" s="359">
        <v>184</v>
      </c>
    </row>
    <row r="60" spans="2:8" ht="45.75" customHeight="1" x14ac:dyDescent="0.2">
      <c r="B60" s="123"/>
      <c r="C60" s="1206" t="s">
        <v>555</v>
      </c>
      <c r="D60" s="1207"/>
      <c r="E60" s="1208"/>
      <c r="F60" s="358">
        <v>0</v>
      </c>
      <c r="G60" s="358">
        <v>0</v>
      </c>
      <c r="H60" s="359">
        <v>116</v>
      </c>
    </row>
    <row r="61" spans="2:8" ht="45.75" customHeight="1" x14ac:dyDescent="0.2">
      <c r="B61" s="123"/>
      <c r="C61" s="1206" t="s">
        <v>556</v>
      </c>
      <c r="D61" s="1207"/>
      <c r="E61" s="1208"/>
      <c r="F61" s="358">
        <v>77</v>
      </c>
      <c r="G61" s="358">
        <v>71</v>
      </c>
      <c r="H61" s="359">
        <v>62</v>
      </c>
    </row>
    <row r="62" spans="2:8" ht="45.75" customHeight="1" thickBot="1" x14ac:dyDescent="0.25">
      <c r="B62" s="124"/>
      <c r="C62" s="1209" t="s">
        <v>557</v>
      </c>
      <c r="D62" s="1210"/>
      <c r="E62" s="1211"/>
      <c r="F62" s="360">
        <v>38</v>
      </c>
      <c r="G62" s="360">
        <v>38</v>
      </c>
      <c r="H62" s="361">
        <v>38</v>
      </c>
    </row>
    <row r="63" spans="2:8" ht="52.5" customHeight="1" thickBot="1" x14ac:dyDescent="0.25">
      <c r="B63" s="125"/>
      <c r="C63" s="1212" t="s">
        <v>49</v>
      </c>
      <c r="D63" s="1212"/>
      <c r="E63" s="1213"/>
      <c r="F63" s="362">
        <v>2206</v>
      </c>
      <c r="G63" s="362">
        <v>2501</v>
      </c>
      <c r="H63" s="363">
        <v>2592</v>
      </c>
    </row>
    <row r="64" spans="2:8" ht="13.2" x14ac:dyDescent="0.2"/>
  </sheetData>
  <sheetProtection algorithmName="SHA-512" hashValue="BthdMaHn2Fe3DdRPbbxsyvp+ACyv0bIR7CCWdecv6VyCNW1xrm/e+6qP8zWMlSfgx/woxMZTAvC/CPC47TZS+w==" saltValue="3SsVnjV+6FGynF9GU1OOr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523</v>
      </c>
      <c r="G2" s="139"/>
      <c r="H2" s="140"/>
    </row>
    <row r="3" spans="1:8" x14ac:dyDescent="0.2">
      <c r="A3" s="136" t="s">
        <v>516</v>
      </c>
      <c r="B3" s="141"/>
      <c r="C3" s="142"/>
      <c r="D3" s="143">
        <v>140016</v>
      </c>
      <c r="E3" s="144"/>
      <c r="F3" s="145">
        <v>125391</v>
      </c>
      <c r="G3" s="146"/>
      <c r="H3" s="147"/>
    </row>
    <row r="4" spans="1:8" x14ac:dyDescent="0.2">
      <c r="A4" s="148"/>
      <c r="B4" s="149"/>
      <c r="C4" s="150"/>
      <c r="D4" s="151">
        <v>134082</v>
      </c>
      <c r="E4" s="152"/>
      <c r="F4" s="153">
        <v>68516</v>
      </c>
      <c r="G4" s="154"/>
      <c r="H4" s="155"/>
    </row>
    <row r="5" spans="1:8" x14ac:dyDescent="0.2">
      <c r="A5" s="136" t="s">
        <v>518</v>
      </c>
      <c r="B5" s="141"/>
      <c r="C5" s="142"/>
      <c r="D5" s="143">
        <v>55042</v>
      </c>
      <c r="E5" s="144"/>
      <c r="F5" s="145">
        <v>138402</v>
      </c>
      <c r="G5" s="146"/>
      <c r="H5" s="147"/>
    </row>
    <row r="6" spans="1:8" x14ac:dyDescent="0.2">
      <c r="A6" s="148"/>
      <c r="B6" s="149"/>
      <c r="C6" s="150"/>
      <c r="D6" s="151">
        <v>46794</v>
      </c>
      <c r="E6" s="152"/>
      <c r="F6" s="153">
        <v>70652</v>
      </c>
      <c r="G6" s="154"/>
      <c r="H6" s="155"/>
    </row>
    <row r="7" spans="1:8" x14ac:dyDescent="0.2">
      <c r="A7" s="136" t="s">
        <v>519</v>
      </c>
      <c r="B7" s="141"/>
      <c r="C7" s="142"/>
      <c r="D7" s="143">
        <v>75704</v>
      </c>
      <c r="E7" s="144"/>
      <c r="F7" s="145">
        <v>146367</v>
      </c>
      <c r="G7" s="146"/>
      <c r="H7" s="147"/>
    </row>
    <row r="8" spans="1:8" x14ac:dyDescent="0.2">
      <c r="A8" s="148"/>
      <c r="B8" s="149"/>
      <c r="C8" s="150"/>
      <c r="D8" s="151">
        <v>67023</v>
      </c>
      <c r="E8" s="152"/>
      <c r="F8" s="153">
        <v>79441</v>
      </c>
      <c r="G8" s="154"/>
      <c r="H8" s="155"/>
    </row>
    <row r="9" spans="1:8" x14ac:dyDescent="0.2">
      <c r="A9" s="136" t="s">
        <v>520</v>
      </c>
      <c r="B9" s="141"/>
      <c r="C9" s="142"/>
      <c r="D9" s="143">
        <v>36410</v>
      </c>
      <c r="E9" s="144"/>
      <c r="F9" s="145">
        <v>165181</v>
      </c>
      <c r="G9" s="146"/>
      <c r="H9" s="147"/>
    </row>
    <row r="10" spans="1:8" x14ac:dyDescent="0.2">
      <c r="A10" s="148"/>
      <c r="B10" s="149"/>
      <c r="C10" s="150"/>
      <c r="D10" s="151">
        <v>24226</v>
      </c>
      <c r="E10" s="152"/>
      <c r="F10" s="153">
        <v>82246</v>
      </c>
      <c r="G10" s="154"/>
      <c r="H10" s="155"/>
    </row>
    <row r="11" spans="1:8" x14ac:dyDescent="0.2">
      <c r="A11" s="136" t="s">
        <v>521</v>
      </c>
      <c r="B11" s="141"/>
      <c r="C11" s="142"/>
      <c r="D11" s="143">
        <v>34351</v>
      </c>
      <c r="E11" s="144"/>
      <c r="F11" s="145">
        <v>166234</v>
      </c>
      <c r="G11" s="146"/>
      <c r="H11" s="147"/>
    </row>
    <row r="12" spans="1:8" x14ac:dyDescent="0.2">
      <c r="A12" s="148"/>
      <c r="B12" s="149"/>
      <c r="C12" s="156"/>
      <c r="D12" s="151">
        <v>31005</v>
      </c>
      <c r="E12" s="152"/>
      <c r="F12" s="153">
        <v>89789</v>
      </c>
      <c r="G12" s="154"/>
      <c r="H12" s="155"/>
    </row>
    <row r="13" spans="1:8" x14ac:dyDescent="0.2">
      <c r="A13" s="136"/>
      <c r="B13" s="141"/>
      <c r="C13" s="157"/>
      <c r="D13" s="158">
        <v>68305</v>
      </c>
      <c r="E13" s="159"/>
      <c r="F13" s="160">
        <v>148315</v>
      </c>
      <c r="G13" s="161"/>
      <c r="H13" s="147"/>
    </row>
    <row r="14" spans="1:8" x14ac:dyDescent="0.2">
      <c r="A14" s="148"/>
      <c r="B14" s="149"/>
      <c r="C14" s="150"/>
      <c r="D14" s="151">
        <v>60626</v>
      </c>
      <c r="E14" s="152"/>
      <c r="F14" s="153">
        <v>78129</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4.87</v>
      </c>
      <c r="C19" s="162">
        <f>ROUND(VALUE(SUBSTITUTE(実質収支比率等に係る経年分析!G$48,"▲","-")),2)</f>
        <v>8.3800000000000008</v>
      </c>
      <c r="D19" s="162">
        <f>ROUND(VALUE(SUBSTITUTE(実質収支比率等に係る経年分析!H$48,"▲","-")),2)</f>
        <v>5.86</v>
      </c>
      <c r="E19" s="162">
        <f>ROUND(VALUE(SUBSTITUTE(実質収支比率等に係る経年分析!I$48,"▲","-")),2)</f>
        <v>4.1500000000000004</v>
      </c>
      <c r="F19" s="162">
        <f>ROUND(VALUE(SUBSTITUTE(実質収支比率等に係る経年分析!J$48,"▲","-")),2)</f>
        <v>5.4</v>
      </c>
    </row>
    <row r="20" spans="1:11" x14ac:dyDescent="0.2">
      <c r="A20" s="162" t="s">
        <v>53</v>
      </c>
      <c r="B20" s="162">
        <f>ROUND(VALUE(SUBSTITUTE(実質収支比率等に係る経年分析!F$47,"▲","-")),2)</f>
        <v>35.6</v>
      </c>
      <c r="C20" s="162">
        <f>ROUND(VALUE(SUBSTITUTE(実質収支比率等に係る経年分析!G$47,"▲","-")),2)</f>
        <v>38.22</v>
      </c>
      <c r="D20" s="162">
        <f>ROUND(VALUE(SUBSTITUTE(実質収支比率等に係る経年分析!H$47,"▲","-")),2)</f>
        <v>46.58</v>
      </c>
      <c r="E20" s="162">
        <f>ROUND(VALUE(SUBSTITUTE(実質収支比率等に係る経年分析!I$47,"▲","-")),2)</f>
        <v>51.38</v>
      </c>
      <c r="F20" s="162">
        <f>ROUND(VALUE(SUBSTITUTE(実質収支比率等に係る経年分析!J$47,"▲","-")),2)</f>
        <v>49.44</v>
      </c>
    </row>
    <row r="21" spans="1:11" x14ac:dyDescent="0.2">
      <c r="A21" s="162" t="s">
        <v>54</v>
      </c>
      <c r="B21" s="162">
        <f>IF(ISNUMBER(VALUE(SUBSTITUTE(実質収支比率等に係る経年分析!F$49,"▲","-"))),ROUND(VALUE(SUBSTITUTE(実質収支比率等に係る経年分析!F$49,"▲","-")),2),NA())</f>
        <v>-2.4500000000000002</v>
      </c>
      <c r="C21" s="162">
        <f>IF(ISNUMBER(VALUE(SUBSTITUTE(実質収支比率等に係る経年分析!G$49,"▲","-"))),ROUND(VALUE(SUBSTITUTE(実質収支比率等に係る経年分析!G$49,"▲","-")),2),NA())</f>
        <v>8.6300000000000008</v>
      </c>
      <c r="D21" s="162">
        <f>IF(ISNUMBER(VALUE(SUBSTITUTE(実質収支比率等に係る経年分析!H$49,"▲","-"))),ROUND(VALUE(SUBSTITUTE(実質収支比率等に係る経年分析!H$49,"▲","-")),2),NA())</f>
        <v>4.6500000000000004</v>
      </c>
      <c r="E21" s="162">
        <f>IF(ISNUMBER(VALUE(SUBSTITUTE(実質収支比率等に係る経年分析!I$49,"▲","-"))),ROUND(VALUE(SUBSTITUTE(実質収支比率等に係る経年分析!I$49,"▲","-")),2),NA())</f>
        <v>5.0199999999999996</v>
      </c>
      <c r="F21" s="162">
        <f>IF(ISNUMBER(VALUE(SUBSTITUTE(実質収支比率等に係る経年分析!J$49,"▲","-"))),ROUND(VALUE(SUBSTITUTE(実質収支比率等に係る経年分析!J$49,"▲","-")),2),NA())</f>
        <v>-0.17</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26.77</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25.41</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26.95</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24.55</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2">
      <c r="A30" s="163" t="e">
        <f>IF(連結実質赤字比率に係る赤字・黒字の構成分析!C$40="",NA(),連結実質赤字比率に係る赤字・黒字の構成分析!C$40)</f>
        <v>#N/A</v>
      </c>
      <c r="B30" s="163" t="e">
        <f>IF(ROUND(VALUE(SUBSTITUTE(連結実質赤字比率に係る赤字・黒字の構成分析!F$40,"▲", "-")), 2) &lt; 0, ABS(ROUND(VALUE(SUBSTITUTE(連結実質赤字比率に係る赤字・黒字の構成分析!F$40,"▲", "-")), 2)), NA())</f>
        <v>#VALUE!</v>
      </c>
      <c r="C30" s="163" t="e">
        <f>IF(ROUND(VALUE(SUBSTITUTE(連結実質赤字比率に係る赤字・黒字の構成分析!F$40,"▲", "-")), 2) &gt;= 0, ABS(ROUND(VALUE(SUBSTITUTE(連結実質赤字比率に係る赤字・黒字の構成分析!F$40,"▲", "-")), 2)), NA())</f>
        <v>#VALUE!</v>
      </c>
      <c r="D30" s="163" t="e">
        <f>IF(ROUND(VALUE(SUBSTITUTE(連結実質赤字比率に係る赤字・黒字の構成分析!G$40,"▲", "-")), 2) &lt; 0, ABS(ROUND(VALUE(SUBSTITUTE(連結実質赤字比率に係る赤字・黒字の構成分析!G$40,"▲", "-")), 2)), NA())</f>
        <v>#VALUE!</v>
      </c>
      <c r="E30" s="163" t="e">
        <f>IF(ROUND(VALUE(SUBSTITUTE(連結実質赤字比率に係る赤字・黒字の構成分析!G$40,"▲", "-")), 2) &gt;= 0, ABS(ROUND(VALUE(SUBSTITUTE(連結実質赤字比率に係る赤字・黒字の構成分析!G$40,"▲", "-")), 2)), NA())</f>
        <v>#VALUE!</v>
      </c>
      <c r="F30" s="163" t="e">
        <f>IF(ROUND(VALUE(SUBSTITUTE(連結実質赤字比率に係る赤字・黒字の構成分析!H$40,"▲", "-")), 2) &lt; 0, ABS(ROUND(VALUE(SUBSTITUTE(連結実質赤字比率に係る赤字・黒字の構成分析!H$40,"▲", "-")), 2)), NA())</f>
        <v>#VALUE!</v>
      </c>
      <c r="G30" s="163" t="e">
        <f>IF(ROUND(VALUE(SUBSTITUTE(連結実質赤字比率に係る赤字・黒字の構成分析!H$40,"▲", "-")), 2) &gt;= 0, ABS(ROUND(VALUE(SUBSTITUTE(連結実質赤字比率に係る赤字・黒字の構成分析!H$40,"▲", "-")), 2)), NA())</f>
        <v>#VALUE!</v>
      </c>
      <c r="H30" s="163" t="e">
        <f>IF(ROUND(VALUE(SUBSTITUTE(連結実質赤字比率に係る赤字・黒字の構成分析!I$40,"▲", "-")), 2) &lt; 0, ABS(ROUND(VALUE(SUBSTITUTE(連結実質赤字比率に係る赤字・黒字の構成分析!I$40,"▲", "-")), 2)), NA())</f>
        <v>#VALUE!</v>
      </c>
      <c r="I30" s="163" t="e">
        <f>IF(ROUND(VALUE(SUBSTITUTE(連結実質赤字比率に係る赤字・黒字の構成分析!I$40,"▲", "-")), 2) &gt;= 0, ABS(ROUND(VALUE(SUBSTITUTE(連結実質赤字比率に係る赤字・黒字の構成分析!I$40,"▲", "-")), 2)), NA())</f>
        <v>#VALUE!</v>
      </c>
      <c r="J30" s="163" t="e">
        <f>IF(ROUND(VALUE(SUBSTITUTE(連結実質赤字比率に係る赤字・黒字の構成分析!J$40,"▲", "-")), 2) &lt; 0, ABS(ROUND(VALUE(SUBSTITUTE(連結実質赤字比率に係る赤字・黒字の構成分析!J$40,"▲", "-")), 2)), NA())</f>
        <v>#VALUE!</v>
      </c>
      <c r="K30" s="163" t="e">
        <f>IF(ROUND(VALUE(SUBSTITUTE(連結実質赤字比率に係る赤字・黒字の構成分析!J$40,"▲", "-")), 2) &gt;= 0, ABS(ROUND(VALUE(SUBSTITUTE(連結実質赤字比率に係る赤字・黒字の構成分析!J$40,"▲", "-")), 2)), NA())</f>
        <v>#VALUE!</v>
      </c>
    </row>
    <row r="31" spans="1:11" x14ac:dyDescent="0.2">
      <c r="A31" s="163" t="str">
        <f>IF(連結実質赤字比率に係る赤字・黒字の構成分析!C$39="",NA(),連結実質赤字比率に係る赤字・黒字の構成分析!C$39)</f>
        <v>後期高齢者医療特別会計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0.1</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0.14000000000000001</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0.3</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0.27</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0.24</v>
      </c>
    </row>
    <row r="32" spans="1:11" x14ac:dyDescent="0.2">
      <c r="A32" s="163" t="str">
        <f>IF(連結実質赤字比率に係る赤字・黒字の構成分析!C$38="",NA(),連結実質赤字比率に係る赤字・黒字の構成分析!C$38)</f>
        <v>国民健康保険診療所特別会計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0.2</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0.28999999999999998</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0.44</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0.41</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0.3</v>
      </c>
    </row>
    <row r="33" spans="1:16" x14ac:dyDescent="0.2">
      <c r="A33" s="163" t="str">
        <f>IF(連結実質赤字比率に係る赤字・黒字の構成分析!C$37="",NA(),連結実質赤字比率に係る赤字・黒字の構成分析!C$37)</f>
        <v>介護保険特別会計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0.61</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0.31</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0.35</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0.57999999999999996</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0.54</v>
      </c>
    </row>
    <row r="34" spans="1:16" x14ac:dyDescent="0.2">
      <c r="A34" s="163" t="str">
        <f>IF(連結実質赤字比率に係る赤字・黒字の構成分析!C$36="",NA(),連結実質赤字比率に係る赤字・黒字の構成分析!C$36)</f>
        <v>下水道事業会計</v>
      </c>
      <c r="B34" s="163" t="e">
        <f>IF(ROUND(VALUE(SUBSTITUTE(連結実質赤字比率に係る赤字・黒字の構成分析!F$36,"▲", "-")), 2) &lt; 0, ABS(ROUND(VALUE(SUBSTITUTE(連結実質赤字比率に係る赤字・黒字の構成分析!F$36,"▲", "-")), 2)), NA())</f>
        <v>#VALUE!</v>
      </c>
      <c r="C34" s="163" t="e">
        <f>IF(ROUND(VALUE(SUBSTITUTE(連結実質赤字比率に係る赤字・黒字の構成分析!F$36,"▲", "-")), 2) &gt;= 0, ABS(ROUND(VALUE(SUBSTITUTE(連結実質赤字比率に係る赤字・黒字の構成分析!F$36,"▲", "-")), 2)), NA())</f>
        <v>#VALUE!</v>
      </c>
      <c r="D34" s="163" t="e">
        <f>IF(ROUND(VALUE(SUBSTITUTE(連結実質赤字比率に係る赤字・黒字の構成分析!G$36,"▲", "-")), 2) &lt; 0, ABS(ROUND(VALUE(SUBSTITUTE(連結実質赤字比率に係る赤字・黒字の構成分析!G$36,"▲", "-")), 2)), NA())</f>
        <v>#VALUE!</v>
      </c>
      <c r="E34" s="163" t="e">
        <f>IF(ROUND(VALUE(SUBSTITUTE(連結実質赤字比率に係る赤字・黒字の構成分析!G$36,"▲", "-")), 2) &gt;= 0, ABS(ROUND(VALUE(SUBSTITUTE(連結実質赤字比率に係る赤字・黒字の構成分析!G$36,"▲", "-")), 2)), NA())</f>
        <v>#VALUE!</v>
      </c>
      <c r="F34" s="163" t="e">
        <f>IF(ROUND(VALUE(SUBSTITUTE(連結実質赤字比率に係る赤字・黒字の構成分析!H$36,"▲", "-")), 2) &lt; 0, ABS(ROUND(VALUE(SUBSTITUTE(連結実質赤字比率に係る赤字・黒字の構成分析!H$36,"▲", "-")), 2)), NA())</f>
        <v>#VALUE!</v>
      </c>
      <c r="G34" s="163" t="e">
        <f>IF(ROUND(VALUE(SUBSTITUTE(連結実質赤字比率に係る赤字・黒字の構成分析!H$36,"▲", "-")), 2) &gt;= 0, ABS(ROUND(VALUE(SUBSTITUTE(連結実質赤字比率に係る赤字・黒字の構成分析!H$36,"▲", "-")), 2)), NA())</f>
        <v>#VALUE!</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0.75</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0.75</v>
      </c>
    </row>
    <row r="35" spans="1:16" x14ac:dyDescent="0.2">
      <c r="A35" s="163" t="str">
        <f>IF(連結実質赤字比率に係る赤字・黒字の構成分析!C$35="",NA(),連結実質赤字比率に係る赤字・黒字の構成分析!C$35)</f>
        <v>国民健康保険特別会計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4.3099999999999996</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3.95</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3.41</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2.82</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2.68</v>
      </c>
    </row>
    <row r="36" spans="1:16" x14ac:dyDescent="0.2">
      <c r="A36" s="163" t="str">
        <f>IF(連結実質赤字比率に係る赤字・黒字の構成分析!C$34="",NA(),連結実質赤字比率に係る赤字・黒字の構成分析!C$34)</f>
        <v>一般会計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4.87</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8.3699999999999992</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5.85</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4.1500000000000004</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5.4</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505</v>
      </c>
      <c r="E42" s="164"/>
      <c r="F42" s="164"/>
      <c r="G42" s="164">
        <f>'実質公債費比率（分子）の構造'!L$52</f>
        <v>489</v>
      </c>
      <c r="H42" s="164"/>
      <c r="I42" s="164"/>
      <c r="J42" s="164">
        <f>'実質公債費比率（分子）の構造'!M$52</f>
        <v>501</v>
      </c>
      <c r="K42" s="164"/>
      <c r="L42" s="164"/>
      <c r="M42" s="164">
        <f>'実質公債費比率（分子）の構造'!N$52</f>
        <v>524</v>
      </c>
      <c r="N42" s="164"/>
      <c r="O42" s="164"/>
      <c r="P42" s="164">
        <f>'実質公債費比率（分子）の構造'!O$52</f>
        <v>523</v>
      </c>
    </row>
    <row r="43" spans="1:16" x14ac:dyDescent="0.2">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t="str">
        <f>'実質公債費比率（分子）の構造'!K$50</f>
        <v>-</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2">
      <c r="A45" s="164" t="s">
        <v>63</v>
      </c>
      <c r="B45" s="164">
        <f>'実質公債費比率（分子）の構造'!K$49</f>
        <v>79</v>
      </c>
      <c r="C45" s="164"/>
      <c r="D45" s="164"/>
      <c r="E45" s="164">
        <f>'実質公債費比率（分子）の構造'!L$49</f>
        <v>74</v>
      </c>
      <c r="F45" s="164"/>
      <c r="G45" s="164"/>
      <c r="H45" s="164">
        <f>'実質公債費比率（分子）の構造'!M$49</f>
        <v>46</v>
      </c>
      <c r="I45" s="164"/>
      <c r="J45" s="164"/>
      <c r="K45" s="164">
        <f>'実質公債費比率（分子）の構造'!N$49</f>
        <v>14</v>
      </c>
      <c r="L45" s="164"/>
      <c r="M45" s="164"/>
      <c r="N45" s="164">
        <f>'実質公債費比率（分子）の構造'!O$49</f>
        <v>194</v>
      </c>
      <c r="O45" s="164"/>
      <c r="P45" s="164"/>
    </row>
    <row r="46" spans="1:16" x14ac:dyDescent="0.2">
      <c r="A46" s="164" t="s">
        <v>64</v>
      </c>
      <c r="B46" s="164">
        <f>'実質公債費比率（分子）の構造'!K$48</f>
        <v>336</v>
      </c>
      <c r="C46" s="164"/>
      <c r="D46" s="164"/>
      <c r="E46" s="164">
        <f>'実質公債費比率（分子）の構造'!L$48</f>
        <v>335</v>
      </c>
      <c r="F46" s="164"/>
      <c r="G46" s="164"/>
      <c r="H46" s="164">
        <f>'実質公債費比率（分子）の構造'!M$48</f>
        <v>355</v>
      </c>
      <c r="I46" s="164"/>
      <c r="J46" s="164"/>
      <c r="K46" s="164">
        <f>'実質公債費比率（分子）の構造'!N$48</f>
        <v>359</v>
      </c>
      <c r="L46" s="164"/>
      <c r="M46" s="164"/>
      <c r="N46" s="164">
        <f>'実質公債費比率（分子）の構造'!O$48</f>
        <v>176</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538</v>
      </c>
      <c r="C49" s="164"/>
      <c r="D49" s="164"/>
      <c r="E49" s="164">
        <f>'実質公債費比率（分子）の構造'!L$45</f>
        <v>561</v>
      </c>
      <c r="F49" s="164"/>
      <c r="G49" s="164"/>
      <c r="H49" s="164">
        <f>'実質公債費比率（分子）の構造'!M$45</f>
        <v>588</v>
      </c>
      <c r="I49" s="164"/>
      <c r="J49" s="164"/>
      <c r="K49" s="164">
        <f>'実質公債費比率（分子）の構造'!N$45</f>
        <v>600</v>
      </c>
      <c r="L49" s="164"/>
      <c r="M49" s="164"/>
      <c r="N49" s="164">
        <f>'実質公債費比率（分子）の構造'!O$45</f>
        <v>576</v>
      </c>
      <c r="O49" s="164"/>
      <c r="P49" s="164"/>
    </row>
    <row r="50" spans="1:16" x14ac:dyDescent="0.2">
      <c r="A50" s="164" t="s">
        <v>67</v>
      </c>
      <c r="B50" s="164" t="e">
        <f>NA()</f>
        <v>#N/A</v>
      </c>
      <c r="C50" s="164">
        <f>IF(ISNUMBER('実質公債費比率（分子）の構造'!K$53),'実質公債費比率（分子）の構造'!K$53,NA())</f>
        <v>448</v>
      </c>
      <c r="D50" s="164" t="e">
        <f>NA()</f>
        <v>#N/A</v>
      </c>
      <c r="E50" s="164" t="e">
        <f>NA()</f>
        <v>#N/A</v>
      </c>
      <c r="F50" s="164">
        <f>IF(ISNUMBER('実質公債費比率（分子）の構造'!L$53),'実質公債費比率（分子）の構造'!L$53,NA())</f>
        <v>481</v>
      </c>
      <c r="G50" s="164" t="e">
        <f>NA()</f>
        <v>#N/A</v>
      </c>
      <c r="H50" s="164" t="e">
        <f>NA()</f>
        <v>#N/A</v>
      </c>
      <c r="I50" s="164">
        <f>IF(ISNUMBER('実質公債費比率（分子）の構造'!M$53),'実質公債費比率（分子）の構造'!M$53,NA())</f>
        <v>488</v>
      </c>
      <c r="J50" s="164" t="e">
        <f>NA()</f>
        <v>#N/A</v>
      </c>
      <c r="K50" s="164" t="e">
        <f>NA()</f>
        <v>#N/A</v>
      </c>
      <c r="L50" s="164">
        <f>IF(ISNUMBER('実質公債費比率（分子）の構造'!N$53),'実質公債費比率（分子）の構造'!N$53,NA())</f>
        <v>449</v>
      </c>
      <c r="M50" s="164" t="e">
        <f>NA()</f>
        <v>#N/A</v>
      </c>
      <c r="N50" s="164" t="e">
        <f>NA()</f>
        <v>#N/A</v>
      </c>
      <c r="O50" s="164">
        <f>IF(ISNUMBER('実質公債費比率（分子）の構造'!O$53),'実質公債費比率（分子）の構造'!O$53,NA())</f>
        <v>423</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6333</v>
      </c>
      <c r="E56" s="163"/>
      <c r="F56" s="163"/>
      <c r="G56" s="163">
        <f>'将来負担比率（分子）の構造'!J$52</f>
        <v>6216</v>
      </c>
      <c r="H56" s="163"/>
      <c r="I56" s="163"/>
      <c r="J56" s="163">
        <f>'将来負担比率（分子）の構造'!K$52</f>
        <v>5791</v>
      </c>
      <c r="K56" s="163"/>
      <c r="L56" s="163"/>
      <c r="M56" s="163">
        <f>'将来負担比率（分子）の構造'!L$52</f>
        <v>5703</v>
      </c>
      <c r="N56" s="163"/>
      <c r="O56" s="163"/>
      <c r="P56" s="163">
        <f>'将来負担比率（分子）の構造'!M$52</f>
        <v>5560</v>
      </c>
    </row>
    <row r="57" spans="1:16" x14ac:dyDescent="0.2">
      <c r="A57" s="163" t="s">
        <v>42</v>
      </c>
      <c r="B57" s="163"/>
      <c r="C57" s="163"/>
      <c r="D57" s="163" t="str">
        <f>'将来負担比率（分子）の構造'!I$51</f>
        <v>-</v>
      </c>
      <c r="E57" s="163"/>
      <c r="F57" s="163"/>
      <c r="G57" s="163" t="str">
        <f>'将来負担比率（分子）の構造'!J$51</f>
        <v>-</v>
      </c>
      <c r="H57" s="163"/>
      <c r="I57" s="163"/>
      <c r="J57" s="163" t="str">
        <f>'将来負担比率（分子）の構造'!K$51</f>
        <v>-</v>
      </c>
      <c r="K57" s="163"/>
      <c r="L57" s="163"/>
      <c r="M57" s="163" t="str">
        <f>'将来負担比率（分子）の構造'!L$51</f>
        <v>-</v>
      </c>
      <c r="N57" s="163"/>
      <c r="O57" s="163"/>
      <c r="P57" s="163" t="str">
        <f>'将来負担比率（分子）の構造'!M$51</f>
        <v>-</v>
      </c>
    </row>
    <row r="58" spans="1:16" x14ac:dyDescent="0.2">
      <c r="A58" s="163" t="s">
        <v>41</v>
      </c>
      <c r="B58" s="163"/>
      <c r="C58" s="163"/>
      <c r="D58" s="163">
        <f>'将来負担比率（分子）の構造'!I$50</f>
        <v>2056</v>
      </c>
      <c r="E58" s="163"/>
      <c r="F58" s="163"/>
      <c r="G58" s="163">
        <f>'将来負担比率（分子）の構造'!J$50</f>
        <v>2238</v>
      </c>
      <c r="H58" s="163"/>
      <c r="I58" s="163"/>
      <c r="J58" s="163">
        <f>'将来負担比率（分子）の構造'!K$50</f>
        <v>2518</v>
      </c>
      <c r="K58" s="163"/>
      <c r="L58" s="163"/>
      <c r="M58" s="163">
        <f>'将来負担比率（分子）の構造'!L$50</f>
        <v>2779</v>
      </c>
      <c r="N58" s="163"/>
      <c r="O58" s="163"/>
      <c r="P58" s="163">
        <f>'将来負担比率（分子）の構造'!M$50</f>
        <v>2831</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856</v>
      </c>
      <c r="C62" s="163"/>
      <c r="D62" s="163"/>
      <c r="E62" s="163">
        <f>'将来負担比率（分子）の構造'!J$45</f>
        <v>818</v>
      </c>
      <c r="F62" s="163"/>
      <c r="G62" s="163"/>
      <c r="H62" s="163">
        <f>'将来負担比率（分子）の構造'!K$45</f>
        <v>855</v>
      </c>
      <c r="I62" s="163"/>
      <c r="J62" s="163"/>
      <c r="K62" s="163">
        <f>'将来負担比率（分子）の構造'!L$45</f>
        <v>864</v>
      </c>
      <c r="L62" s="163"/>
      <c r="M62" s="163"/>
      <c r="N62" s="163">
        <f>'将来負担比率（分子）の構造'!M$45</f>
        <v>849</v>
      </c>
      <c r="O62" s="163"/>
      <c r="P62" s="163"/>
    </row>
    <row r="63" spans="1:16" x14ac:dyDescent="0.2">
      <c r="A63" s="163" t="s">
        <v>34</v>
      </c>
      <c r="B63" s="163">
        <f>'将来負担比率（分子）の構造'!I$44</f>
        <v>131</v>
      </c>
      <c r="C63" s="163"/>
      <c r="D63" s="163"/>
      <c r="E63" s="163">
        <f>'将来負担比率（分子）の構造'!J$44</f>
        <v>59</v>
      </c>
      <c r="F63" s="163"/>
      <c r="G63" s="163"/>
      <c r="H63" s="163">
        <f>'将来負担比率（分子）の構造'!K$44</f>
        <v>14</v>
      </c>
      <c r="I63" s="163"/>
      <c r="J63" s="163"/>
      <c r="K63" s="163" t="str">
        <f>'将来負担比率（分子）の構造'!L$44</f>
        <v>-</v>
      </c>
      <c r="L63" s="163"/>
      <c r="M63" s="163"/>
      <c r="N63" s="163">
        <f>'将来負担比率（分子）の構造'!M$44</f>
        <v>1011</v>
      </c>
      <c r="O63" s="163"/>
      <c r="P63" s="163"/>
    </row>
    <row r="64" spans="1:16" x14ac:dyDescent="0.2">
      <c r="A64" s="163" t="s">
        <v>33</v>
      </c>
      <c r="B64" s="163">
        <f>'将来負担比率（分子）の構造'!I$43</f>
        <v>4332</v>
      </c>
      <c r="C64" s="163"/>
      <c r="D64" s="163"/>
      <c r="E64" s="163">
        <f>'将来負担比率（分子）の構造'!J$43</f>
        <v>4112</v>
      </c>
      <c r="F64" s="163"/>
      <c r="G64" s="163"/>
      <c r="H64" s="163">
        <f>'将来負担比率（分子）の構造'!K$43</f>
        <v>3921</v>
      </c>
      <c r="I64" s="163"/>
      <c r="J64" s="163"/>
      <c r="K64" s="163">
        <f>'将来負担比率（分子）の構造'!L$43</f>
        <v>3752</v>
      </c>
      <c r="L64" s="163"/>
      <c r="M64" s="163"/>
      <c r="N64" s="163">
        <f>'将来負担比率（分子）の構造'!M$43</f>
        <v>2059</v>
      </c>
      <c r="O64" s="163"/>
      <c r="P64" s="163"/>
    </row>
    <row r="65" spans="1:16" x14ac:dyDescent="0.2">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2">
      <c r="A66" s="163" t="s">
        <v>31</v>
      </c>
      <c r="B66" s="163">
        <f>'将来負担比率（分子）の構造'!I$41</f>
        <v>7031</v>
      </c>
      <c r="C66" s="163"/>
      <c r="D66" s="163"/>
      <c r="E66" s="163">
        <f>'将来負担比率（分子）の構造'!J$41</f>
        <v>6972</v>
      </c>
      <c r="F66" s="163"/>
      <c r="G66" s="163"/>
      <c r="H66" s="163">
        <f>'将来負担比率（分子）の構造'!K$41</f>
        <v>6953</v>
      </c>
      <c r="I66" s="163"/>
      <c r="J66" s="163"/>
      <c r="K66" s="163">
        <f>'将来負担比率（分子）の構造'!L$41</f>
        <v>6610</v>
      </c>
      <c r="L66" s="163"/>
      <c r="M66" s="163"/>
      <c r="N66" s="163">
        <f>'将来負担比率（分子）の構造'!M$41</f>
        <v>6509</v>
      </c>
      <c r="O66" s="163"/>
      <c r="P66" s="163"/>
    </row>
    <row r="67" spans="1:16" x14ac:dyDescent="0.2">
      <c r="A67" s="163" t="s">
        <v>71</v>
      </c>
      <c r="B67" s="163" t="e">
        <f>NA()</f>
        <v>#N/A</v>
      </c>
      <c r="C67" s="163">
        <f>IF(ISNUMBER('将来負担比率（分子）の構造'!I$53), IF('将来負担比率（分子）の構造'!I$53 &lt; 0, 0, '将来負担比率（分子）の構造'!I$53), NA())</f>
        <v>3961</v>
      </c>
      <c r="D67" s="163" t="e">
        <f>NA()</f>
        <v>#N/A</v>
      </c>
      <c r="E67" s="163" t="e">
        <f>NA()</f>
        <v>#N/A</v>
      </c>
      <c r="F67" s="163">
        <f>IF(ISNUMBER('将来負担比率（分子）の構造'!J$53), IF('将来負担比率（分子）の構造'!J$53 &lt; 0, 0, '将来負担比率（分子）の構造'!J$53), NA())</f>
        <v>3507</v>
      </c>
      <c r="G67" s="163" t="e">
        <f>NA()</f>
        <v>#N/A</v>
      </c>
      <c r="H67" s="163" t="e">
        <f>NA()</f>
        <v>#N/A</v>
      </c>
      <c r="I67" s="163">
        <f>IF(ISNUMBER('将来負担比率（分子）の構造'!K$53), IF('将来負担比率（分子）の構造'!K$53 &lt; 0, 0, '将来負担比率（分子）の構造'!K$53), NA())</f>
        <v>3434</v>
      </c>
      <c r="J67" s="163" t="e">
        <f>NA()</f>
        <v>#N/A</v>
      </c>
      <c r="K67" s="163" t="e">
        <f>NA()</f>
        <v>#N/A</v>
      </c>
      <c r="L67" s="163">
        <f>IF(ISNUMBER('将来負担比率（分子）の構造'!L$53), IF('将来負担比率（分子）の構造'!L$53 &lt; 0, 0, '将来負担比率（分子）の構造'!L$53), NA())</f>
        <v>2743</v>
      </c>
      <c r="M67" s="163" t="e">
        <f>NA()</f>
        <v>#N/A</v>
      </c>
      <c r="N67" s="163" t="e">
        <f>NA()</f>
        <v>#N/A</v>
      </c>
      <c r="O67" s="163">
        <f>IF(ISNUMBER('将来負担比率（分子）の構造'!M$53), IF('将来負担比率（分子）の構造'!M$53 &lt; 0, 0, '将来負担比率（分子）の構造'!M$53), NA())</f>
        <v>2037</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1697</v>
      </c>
      <c r="C72" s="167">
        <f>基金残高に係る経年分析!G55</f>
        <v>1943</v>
      </c>
      <c r="D72" s="167">
        <f>基金残高に係る経年分析!H55</f>
        <v>1887</v>
      </c>
    </row>
    <row r="73" spans="1:16" x14ac:dyDescent="0.2">
      <c r="A73" s="166" t="s">
        <v>74</v>
      </c>
      <c r="B73" s="167" t="str">
        <f>基金残高に係る経年分析!F56</f>
        <v>-</v>
      </c>
      <c r="C73" s="167" t="str">
        <f>基金残高に係る経年分析!G56</f>
        <v>-</v>
      </c>
      <c r="D73" s="167" t="str">
        <f>基金残高に係る経年分析!H56</f>
        <v>-</v>
      </c>
    </row>
    <row r="74" spans="1:16" x14ac:dyDescent="0.2">
      <c r="A74" s="166" t="s">
        <v>75</v>
      </c>
      <c r="B74" s="167">
        <f>基金残高に係る経年分析!F57</f>
        <v>509</v>
      </c>
      <c r="C74" s="167">
        <f>基金残高に係る経年分析!G57</f>
        <v>558</v>
      </c>
      <c r="D74" s="167">
        <f>基金残高に係る経年分析!H57</f>
        <v>705</v>
      </c>
    </row>
  </sheetData>
  <sheetProtection algorithmName="SHA-512" hashValue="eI9lt6leoTREv43tn4QMroPpxR9GauVYpVO4zFS4vO5zyPOAsS+m8tf4ensSWzfNT8PK/p/kblPRBQlHb4/F+g==" saltValue="769iCEtLAWmovZGWy6WqV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1022879</v>
      </c>
      <c r="S5" s="613"/>
      <c r="T5" s="613"/>
      <c r="U5" s="613"/>
      <c r="V5" s="613"/>
      <c r="W5" s="613"/>
      <c r="X5" s="613"/>
      <c r="Y5" s="614"/>
      <c r="Z5" s="615">
        <v>14.9</v>
      </c>
      <c r="AA5" s="615"/>
      <c r="AB5" s="615"/>
      <c r="AC5" s="615"/>
      <c r="AD5" s="616">
        <v>1022879</v>
      </c>
      <c r="AE5" s="616"/>
      <c r="AF5" s="616"/>
      <c r="AG5" s="616"/>
      <c r="AH5" s="616"/>
      <c r="AI5" s="616"/>
      <c r="AJ5" s="616"/>
      <c r="AK5" s="616"/>
      <c r="AL5" s="617">
        <v>26.5</v>
      </c>
      <c r="AM5" s="618"/>
      <c r="AN5" s="618"/>
      <c r="AO5" s="619"/>
      <c r="AP5" s="609" t="s">
        <v>216</v>
      </c>
      <c r="AQ5" s="610"/>
      <c r="AR5" s="610"/>
      <c r="AS5" s="610"/>
      <c r="AT5" s="610"/>
      <c r="AU5" s="610"/>
      <c r="AV5" s="610"/>
      <c r="AW5" s="610"/>
      <c r="AX5" s="610"/>
      <c r="AY5" s="610"/>
      <c r="AZ5" s="610"/>
      <c r="BA5" s="610"/>
      <c r="BB5" s="610"/>
      <c r="BC5" s="610"/>
      <c r="BD5" s="610"/>
      <c r="BE5" s="610"/>
      <c r="BF5" s="611"/>
      <c r="BG5" s="623">
        <v>1018908</v>
      </c>
      <c r="BH5" s="624"/>
      <c r="BI5" s="624"/>
      <c r="BJ5" s="624"/>
      <c r="BK5" s="624"/>
      <c r="BL5" s="624"/>
      <c r="BM5" s="624"/>
      <c r="BN5" s="625"/>
      <c r="BO5" s="626">
        <v>99.6</v>
      </c>
      <c r="BP5" s="626"/>
      <c r="BQ5" s="626"/>
      <c r="BR5" s="626"/>
      <c r="BS5" s="627" t="s">
        <v>122</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67712</v>
      </c>
      <c r="S6" s="624"/>
      <c r="T6" s="624"/>
      <c r="U6" s="624"/>
      <c r="V6" s="624"/>
      <c r="W6" s="624"/>
      <c r="X6" s="624"/>
      <c r="Y6" s="625"/>
      <c r="Z6" s="626">
        <v>1</v>
      </c>
      <c r="AA6" s="626"/>
      <c r="AB6" s="626"/>
      <c r="AC6" s="626"/>
      <c r="AD6" s="627">
        <v>67712</v>
      </c>
      <c r="AE6" s="627"/>
      <c r="AF6" s="627"/>
      <c r="AG6" s="627"/>
      <c r="AH6" s="627"/>
      <c r="AI6" s="627"/>
      <c r="AJ6" s="627"/>
      <c r="AK6" s="627"/>
      <c r="AL6" s="628">
        <v>1.8</v>
      </c>
      <c r="AM6" s="629"/>
      <c r="AN6" s="629"/>
      <c r="AO6" s="630"/>
      <c r="AP6" s="620" t="s">
        <v>221</v>
      </c>
      <c r="AQ6" s="621"/>
      <c r="AR6" s="621"/>
      <c r="AS6" s="621"/>
      <c r="AT6" s="621"/>
      <c r="AU6" s="621"/>
      <c r="AV6" s="621"/>
      <c r="AW6" s="621"/>
      <c r="AX6" s="621"/>
      <c r="AY6" s="621"/>
      <c r="AZ6" s="621"/>
      <c r="BA6" s="621"/>
      <c r="BB6" s="621"/>
      <c r="BC6" s="621"/>
      <c r="BD6" s="621"/>
      <c r="BE6" s="621"/>
      <c r="BF6" s="622"/>
      <c r="BG6" s="623">
        <v>1018908</v>
      </c>
      <c r="BH6" s="624"/>
      <c r="BI6" s="624"/>
      <c r="BJ6" s="624"/>
      <c r="BK6" s="624"/>
      <c r="BL6" s="624"/>
      <c r="BM6" s="624"/>
      <c r="BN6" s="625"/>
      <c r="BO6" s="626">
        <v>99.6</v>
      </c>
      <c r="BP6" s="626"/>
      <c r="BQ6" s="626"/>
      <c r="BR6" s="626"/>
      <c r="BS6" s="627" t="s">
        <v>122</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91387</v>
      </c>
      <c r="CS6" s="624"/>
      <c r="CT6" s="624"/>
      <c r="CU6" s="624"/>
      <c r="CV6" s="624"/>
      <c r="CW6" s="624"/>
      <c r="CX6" s="624"/>
      <c r="CY6" s="625"/>
      <c r="CZ6" s="617">
        <v>1.4</v>
      </c>
      <c r="DA6" s="618"/>
      <c r="DB6" s="618"/>
      <c r="DC6" s="634"/>
      <c r="DD6" s="632" t="s">
        <v>122</v>
      </c>
      <c r="DE6" s="624"/>
      <c r="DF6" s="624"/>
      <c r="DG6" s="624"/>
      <c r="DH6" s="624"/>
      <c r="DI6" s="624"/>
      <c r="DJ6" s="624"/>
      <c r="DK6" s="624"/>
      <c r="DL6" s="624"/>
      <c r="DM6" s="624"/>
      <c r="DN6" s="624"/>
      <c r="DO6" s="624"/>
      <c r="DP6" s="625"/>
      <c r="DQ6" s="632">
        <v>91387</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1077</v>
      </c>
      <c r="S7" s="624"/>
      <c r="T7" s="624"/>
      <c r="U7" s="624"/>
      <c r="V7" s="624"/>
      <c r="W7" s="624"/>
      <c r="X7" s="624"/>
      <c r="Y7" s="625"/>
      <c r="Z7" s="626">
        <v>0</v>
      </c>
      <c r="AA7" s="626"/>
      <c r="AB7" s="626"/>
      <c r="AC7" s="626"/>
      <c r="AD7" s="627">
        <v>1077</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380324</v>
      </c>
      <c r="BH7" s="624"/>
      <c r="BI7" s="624"/>
      <c r="BJ7" s="624"/>
      <c r="BK7" s="624"/>
      <c r="BL7" s="624"/>
      <c r="BM7" s="624"/>
      <c r="BN7" s="625"/>
      <c r="BO7" s="626">
        <v>37.200000000000003</v>
      </c>
      <c r="BP7" s="626"/>
      <c r="BQ7" s="626"/>
      <c r="BR7" s="626"/>
      <c r="BS7" s="627" t="s">
        <v>122</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1595830</v>
      </c>
      <c r="CS7" s="624"/>
      <c r="CT7" s="624"/>
      <c r="CU7" s="624"/>
      <c r="CV7" s="624"/>
      <c r="CW7" s="624"/>
      <c r="CX7" s="624"/>
      <c r="CY7" s="625"/>
      <c r="CZ7" s="626">
        <v>24.1</v>
      </c>
      <c r="DA7" s="626"/>
      <c r="DB7" s="626"/>
      <c r="DC7" s="626"/>
      <c r="DD7" s="632">
        <v>69968</v>
      </c>
      <c r="DE7" s="624"/>
      <c r="DF7" s="624"/>
      <c r="DG7" s="624"/>
      <c r="DH7" s="624"/>
      <c r="DI7" s="624"/>
      <c r="DJ7" s="624"/>
      <c r="DK7" s="624"/>
      <c r="DL7" s="624"/>
      <c r="DM7" s="624"/>
      <c r="DN7" s="624"/>
      <c r="DO7" s="624"/>
      <c r="DP7" s="625"/>
      <c r="DQ7" s="632">
        <v>1064560</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11894</v>
      </c>
      <c r="S8" s="624"/>
      <c r="T8" s="624"/>
      <c r="U8" s="624"/>
      <c r="V8" s="624"/>
      <c r="W8" s="624"/>
      <c r="X8" s="624"/>
      <c r="Y8" s="625"/>
      <c r="Z8" s="626">
        <v>0.2</v>
      </c>
      <c r="AA8" s="626"/>
      <c r="AB8" s="626"/>
      <c r="AC8" s="626"/>
      <c r="AD8" s="627">
        <v>11894</v>
      </c>
      <c r="AE8" s="627"/>
      <c r="AF8" s="627"/>
      <c r="AG8" s="627"/>
      <c r="AH8" s="627"/>
      <c r="AI8" s="627"/>
      <c r="AJ8" s="627"/>
      <c r="AK8" s="627"/>
      <c r="AL8" s="628">
        <v>0.3</v>
      </c>
      <c r="AM8" s="629"/>
      <c r="AN8" s="629"/>
      <c r="AO8" s="630"/>
      <c r="AP8" s="620" t="s">
        <v>227</v>
      </c>
      <c r="AQ8" s="621"/>
      <c r="AR8" s="621"/>
      <c r="AS8" s="621"/>
      <c r="AT8" s="621"/>
      <c r="AU8" s="621"/>
      <c r="AV8" s="621"/>
      <c r="AW8" s="621"/>
      <c r="AX8" s="621"/>
      <c r="AY8" s="621"/>
      <c r="AZ8" s="621"/>
      <c r="BA8" s="621"/>
      <c r="BB8" s="621"/>
      <c r="BC8" s="621"/>
      <c r="BD8" s="621"/>
      <c r="BE8" s="621"/>
      <c r="BF8" s="622"/>
      <c r="BG8" s="623">
        <v>13995</v>
      </c>
      <c r="BH8" s="624"/>
      <c r="BI8" s="624"/>
      <c r="BJ8" s="624"/>
      <c r="BK8" s="624"/>
      <c r="BL8" s="624"/>
      <c r="BM8" s="624"/>
      <c r="BN8" s="625"/>
      <c r="BO8" s="626">
        <v>1.4</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1547702</v>
      </c>
      <c r="CS8" s="624"/>
      <c r="CT8" s="624"/>
      <c r="CU8" s="624"/>
      <c r="CV8" s="624"/>
      <c r="CW8" s="624"/>
      <c r="CX8" s="624"/>
      <c r="CY8" s="625"/>
      <c r="CZ8" s="626">
        <v>23.4</v>
      </c>
      <c r="DA8" s="626"/>
      <c r="DB8" s="626"/>
      <c r="DC8" s="626"/>
      <c r="DD8" s="632">
        <v>24250</v>
      </c>
      <c r="DE8" s="624"/>
      <c r="DF8" s="624"/>
      <c r="DG8" s="624"/>
      <c r="DH8" s="624"/>
      <c r="DI8" s="624"/>
      <c r="DJ8" s="624"/>
      <c r="DK8" s="624"/>
      <c r="DL8" s="624"/>
      <c r="DM8" s="624"/>
      <c r="DN8" s="624"/>
      <c r="DO8" s="624"/>
      <c r="DP8" s="625"/>
      <c r="DQ8" s="632">
        <v>960781</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15570</v>
      </c>
      <c r="S9" s="624"/>
      <c r="T9" s="624"/>
      <c r="U9" s="624"/>
      <c r="V9" s="624"/>
      <c r="W9" s="624"/>
      <c r="X9" s="624"/>
      <c r="Y9" s="625"/>
      <c r="Z9" s="626">
        <v>0.2</v>
      </c>
      <c r="AA9" s="626"/>
      <c r="AB9" s="626"/>
      <c r="AC9" s="626"/>
      <c r="AD9" s="627">
        <v>15570</v>
      </c>
      <c r="AE9" s="627"/>
      <c r="AF9" s="627"/>
      <c r="AG9" s="627"/>
      <c r="AH9" s="627"/>
      <c r="AI9" s="627"/>
      <c r="AJ9" s="627"/>
      <c r="AK9" s="627"/>
      <c r="AL9" s="628">
        <v>0.4</v>
      </c>
      <c r="AM9" s="629"/>
      <c r="AN9" s="629"/>
      <c r="AO9" s="630"/>
      <c r="AP9" s="620" t="s">
        <v>230</v>
      </c>
      <c r="AQ9" s="621"/>
      <c r="AR9" s="621"/>
      <c r="AS9" s="621"/>
      <c r="AT9" s="621"/>
      <c r="AU9" s="621"/>
      <c r="AV9" s="621"/>
      <c r="AW9" s="621"/>
      <c r="AX9" s="621"/>
      <c r="AY9" s="621"/>
      <c r="AZ9" s="621"/>
      <c r="BA9" s="621"/>
      <c r="BB9" s="621"/>
      <c r="BC9" s="621"/>
      <c r="BD9" s="621"/>
      <c r="BE9" s="621"/>
      <c r="BF9" s="622"/>
      <c r="BG9" s="623">
        <v>322903</v>
      </c>
      <c r="BH9" s="624"/>
      <c r="BI9" s="624"/>
      <c r="BJ9" s="624"/>
      <c r="BK9" s="624"/>
      <c r="BL9" s="624"/>
      <c r="BM9" s="624"/>
      <c r="BN9" s="625"/>
      <c r="BO9" s="626">
        <v>31.6</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694559</v>
      </c>
      <c r="CS9" s="624"/>
      <c r="CT9" s="624"/>
      <c r="CU9" s="624"/>
      <c r="CV9" s="624"/>
      <c r="CW9" s="624"/>
      <c r="CX9" s="624"/>
      <c r="CY9" s="625"/>
      <c r="CZ9" s="626">
        <v>10.5</v>
      </c>
      <c r="DA9" s="626"/>
      <c r="DB9" s="626"/>
      <c r="DC9" s="626"/>
      <c r="DD9" s="632">
        <v>20511</v>
      </c>
      <c r="DE9" s="624"/>
      <c r="DF9" s="624"/>
      <c r="DG9" s="624"/>
      <c r="DH9" s="624"/>
      <c r="DI9" s="624"/>
      <c r="DJ9" s="624"/>
      <c r="DK9" s="624"/>
      <c r="DL9" s="624"/>
      <c r="DM9" s="624"/>
      <c r="DN9" s="624"/>
      <c r="DO9" s="624"/>
      <c r="DP9" s="625"/>
      <c r="DQ9" s="632">
        <v>565916</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22810</v>
      </c>
      <c r="BH10" s="624"/>
      <c r="BI10" s="624"/>
      <c r="BJ10" s="624"/>
      <c r="BK10" s="624"/>
      <c r="BL10" s="624"/>
      <c r="BM10" s="624"/>
      <c r="BN10" s="625"/>
      <c r="BO10" s="626">
        <v>2.2000000000000002</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13332</v>
      </c>
      <c r="CS10" s="624"/>
      <c r="CT10" s="624"/>
      <c r="CU10" s="624"/>
      <c r="CV10" s="624"/>
      <c r="CW10" s="624"/>
      <c r="CX10" s="624"/>
      <c r="CY10" s="625"/>
      <c r="CZ10" s="626">
        <v>0.2</v>
      </c>
      <c r="DA10" s="626"/>
      <c r="DB10" s="626"/>
      <c r="DC10" s="626"/>
      <c r="DD10" s="632" t="s">
        <v>122</v>
      </c>
      <c r="DE10" s="624"/>
      <c r="DF10" s="624"/>
      <c r="DG10" s="624"/>
      <c r="DH10" s="624"/>
      <c r="DI10" s="624"/>
      <c r="DJ10" s="624"/>
      <c r="DK10" s="624"/>
      <c r="DL10" s="624"/>
      <c r="DM10" s="624"/>
      <c r="DN10" s="624"/>
      <c r="DO10" s="624"/>
      <c r="DP10" s="625"/>
      <c r="DQ10" s="632">
        <v>11009</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219090</v>
      </c>
      <c r="S11" s="624"/>
      <c r="T11" s="624"/>
      <c r="U11" s="624"/>
      <c r="V11" s="624"/>
      <c r="W11" s="624"/>
      <c r="X11" s="624"/>
      <c r="Y11" s="625"/>
      <c r="Z11" s="628">
        <v>3.2</v>
      </c>
      <c r="AA11" s="629"/>
      <c r="AB11" s="629"/>
      <c r="AC11" s="635"/>
      <c r="AD11" s="632">
        <v>219090</v>
      </c>
      <c r="AE11" s="624"/>
      <c r="AF11" s="624"/>
      <c r="AG11" s="624"/>
      <c r="AH11" s="624"/>
      <c r="AI11" s="624"/>
      <c r="AJ11" s="624"/>
      <c r="AK11" s="625"/>
      <c r="AL11" s="628">
        <v>5.7</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20616</v>
      </c>
      <c r="BH11" s="624"/>
      <c r="BI11" s="624"/>
      <c r="BJ11" s="624"/>
      <c r="BK11" s="624"/>
      <c r="BL11" s="624"/>
      <c r="BM11" s="624"/>
      <c r="BN11" s="625"/>
      <c r="BO11" s="626">
        <v>2</v>
      </c>
      <c r="BP11" s="626"/>
      <c r="BQ11" s="626"/>
      <c r="BR11" s="626"/>
      <c r="BS11" s="627" t="s">
        <v>122</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617702</v>
      </c>
      <c r="CS11" s="624"/>
      <c r="CT11" s="624"/>
      <c r="CU11" s="624"/>
      <c r="CV11" s="624"/>
      <c r="CW11" s="624"/>
      <c r="CX11" s="624"/>
      <c r="CY11" s="625"/>
      <c r="CZ11" s="626">
        <v>9.3000000000000007</v>
      </c>
      <c r="DA11" s="626"/>
      <c r="DB11" s="626"/>
      <c r="DC11" s="626"/>
      <c r="DD11" s="632">
        <v>3455</v>
      </c>
      <c r="DE11" s="624"/>
      <c r="DF11" s="624"/>
      <c r="DG11" s="624"/>
      <c r="DH11" s="624"/>
      <c r="DI11" s="624"/>
      <c r="DJ11" s="624"/>
      <c r="DK11" s="624"/>
      <c r="DL11" s="624"/>
      <c r="DM11" s="624"/>
      <c r="DN11" s="624"/>
      <c r="DO11" s="624"/>
      <c r="DP11" s="625"/>
      <c r="DQ11" s="632">
        <v>140437</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v>23964</v>
      </c>
      <c r="S12" s="624"/>
      <c r="T12" s="624"/>
      <c r="U12" s="624"/>
      <c r="V12" s="624"/>
      <c r="W12" s="624"/>
      <c r="X12" s="624"/>
      <c r="Y12" s="625"/>
      <c r="Z12" s="626">
        <v>0.3</v>
      </c>
      <c r="AA12" s="626"/>
      <c r="AB12" s="626"/>
      <c r="AC12" s="626"/>
      <c r="AD12" s="627">
        <v>23964</v>
      </c>
      <c r="AE12" s="627"/>
      <c r="AF12" s="627"/>
      <c r="AG12" s="627"/>
      <c r="AH12" s="627"/>
      <c r="AI12" s="627"/>
      <c r="AJ12" s="627"/>
      <c r="AK12" s="627"/>
      <c r="AL12" s="628">
        <v>0.6</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536044</v>
      </c>
      <c r="BH12" s="624"/>
      <c r="BI12" s="624"/>
      <c r="BJ12" s="624"/>
      <c r="BK12" s="624"/>
      <c r="BL12" s="624"/>
      <c r="BM12" s="624"/>
      <c r="BN12" s="625"/>
      <c r="BO12" s="626">
        <v>52.4</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33102</v>
      </c>
      <c r="CS12" s="624"/>
      <c r="CT12" s="624"/>
      <c r="CU12" s="624"/>
      <c r="CV12" s="624"/>
      <c r="CW12" s="624"/>
      <c r="CX12" s="624"/>
      <c r="CY12" s="625"/>
      <c r="CZ12" s="626">
        <v>0.5</v>
      </c>
      <c r="DA12" s="626"/>
      <c r="DB12" s="626"/>
      <c r="DC12" s="626"/>
      <c r="DD12" s="632" t="s">
        <v>122</v>
      </c>
      <c r="DE12" s="624"/>
      <c r="DF12" s="624"/>
      <c r="DG12" s="624"/>
      <c r="DH12" s="624"/>
      <c r="DI12" s="624"/>
      <c r="DJ12" s="624"/>
      <c r="DK12" s="624"/>
      <c r="DL12" s="624"/>
      <c r="DM12" s="624"/>
      <c r="DN12" s="624"/>
      <c r="DO12" s="624"/>
      <c r="DP12" s="625"/>
      <c r="DQ12" s="632">
        <v>32946</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535986</v>
      </c>
      <c r="BH13" s="624"/>
      <c r="BI13" s="624"/>
      <c r="BJ13" s="624"/>
      <c r="BK13" s="624"/>
      <c r="BL13" s="624"/>
      <c r="BM13" s="624"/>
      <c r="BN13" s="625"/>
      <c r="BO13" s="626">
        <v>52.4</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456011</v>
      </c>
      <c r="CS13" s="624"/>
      <c r="CT13" s="624"/>
      <c r="CU13" s="624"/>
      <c r="CV13" s="624"/>
      <c r="CW13" s="624"/>
      <c r="CX13" s="624"/>
      <c r="CY13" s="625"/>
      <c r="CZ13" s="626">
        <v>6.9</v>
      </c>
      <c r="DA13" s="626"/>
      <c r="DB13" s="626"/>
      <c r="DC13" s="626"/>
      <c r="DD13" s="632">
        <v>150550</v>
      </c>
      <c r="DE13" s="624"/>
      <c r="DF13" s="624"/>
      <c r="DG13" s="624"/>
      <c r="DH13" s="624"/>
      <c r="DI13" s="624"/>
      <c r="DJ13" s="624"/>
      <c r="DK13" s="624"/>
      <c r="DL13" s="624"/>
      <c r="DM13" s="624"/>
      <c r="DN13" s="624"/>
      <c r="DO13" s="624"/>
      <c r="DP13" s="625"/>
      <c r="DQ13" s="632">
        <v>364445</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46891</v>
      </c>
      <c r="BH14" s="624"/>
      <c r="BI14" s="624"/>
      <c r="BJ14" s="624"/>
      <c r="BK14" s="624"/>
      <c r="BL14" s="624"/>
      <c r="BM14" s="624"/>
      <c r="BN14" s="625"/>
      <c r="BO14" s="626">
        <v>4.5999999999999996</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361094</v>
      </c>
      <c r="CS14" s="624"/>
      <c r="CT14" s="624"/>
      <c r="CU14" s="624"/>
      <c r="CV14" s="624"/>
      <c r="CW14" s="624"/>
      <c r="CX14" s="624"/>
      <c r="CY14" s="625"/>
      <c r="CZ14" s="626">
        <v>5.5</v>
      </c>
      <c r="DA14" s="626"/>
      <c r="DB14" s="626"/>
      <c r="DC14" s="626"/>
      <c r="DD14" s="632">
        <v>22490</v>
      </c>
      <c r="DE14" s="624"/>
      <c r="DF14" s="624"/>
      <c r="DG14" s="624"/>
      <c r="DH14" s="624"/>
      <c r="DI14" s="624"/>
      <c r="DJ14" s="624"/>
      <c r="DK14" s="624"/>
      <c r="DL14" s="624"/>
      <c r="DM14" s="624"/>
      <c r="DN14" s="624"/>
      <c r="DO14" s="624"/>
      <c r="DP14" s="625"/>
      <c r="DQ14" s="632">
        <v>254463</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v>14756</v>
      </c>
      <c r="S15" s="624"/>
      <c r="T15" s="624"/>
      <c r="U15" s="624"/>
      <c r="V15" s="624"/>
      <c r="W15" s="624"/>
      <c r="X15" s="624"/>
      <c r="Y15" s="625"/>
      <c r="Z15" s="626">
        <v>0.2</v>
      </c>
      <c r="AA15" s="626"/>
      <c r="AB15" s="626"/>
      <c r="AC15" s="626"/>
      <c r="AD15" s="627">
        <v>14756</v>
      </c>
      <c r="AE15" s="627"/>
      <c r="AF15" s="627"/>
      <c r="AG15" s="627"/>
      <c r="AH15" s="627"/>
      <c r="AI15" s="627"/>
      <c r="AJ15" s="627"/>
      <c r="AK15" s="627"/>
      <c r="AL15" s="628">
        <v>0.4</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55649</v>
      </c>
      <c r="BH15" s="624"/>
      <c r="BI15" s="624"/>
      <c r="BJ15" s="624"/>
      <c r="BK15" s="624"/>
      <c r="BL15" s="624"/>
      <c r="BM15" s="624"/>
      <c r="BN15" s="625"/>
      <c r="BO15" s="626">
        <v>5.4</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630715</v>
      </c>
      <c r="CS15" s="624"/>
      <c r="CT15" s="624"/>
      <c r="CU15" s="624"/>
      <c r="CV15" s="624"/>
      <c r="CW15" s="624"/>
      <c r="CX15" s="624"/>
      <c r="CY15" s="625"/>
      <c r="CZ15" s="626">
        <v>9.5</v>
      </c>
      <c r="DA15" s="626"/>
      <c r="DB15" s="626"/>
      <c r="DC15" s="626"/>
      <c r="DD15" s="632">
        <v>15876</v>
      </c>
      <c r="DE15" s="624"/>
      <c r="DF15" s="624"/>
      <c r="DG15" s="624"/>
      <c r="DH15" s="624"/>
      <c r="DI15" s="624"/>
      <c r="DJ15" s="624"/>
      <c r="DK15" s="624"/>
      <c r="DL15" s="624"/>
      <c r="DM15" s="624"/>
      <c r="DN15" s="624"/>
      <c r="DO15" s="624"/>
      <c r="DP15" s="625"/>
      <c r="DQ15" s="632">
        <v>555471</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26405</v>
      </c>
      <c r="S16" s="624"/>
      <c r="T16" s="624"/>
      <c r="U16" s="624"/>
      <c r="V16" s="624"/>
      <c r="W16" s="624"/>
      <c r="X16" s="624"/>
      <c r="Y16" s="625"/>
      <c r="Z16" s="626">
        <v>0.4</v>
      </c>
      <c r="AA16" s="626"/>
      <c r="AB16" s="626"/>
      <c r="AC16" s="626"/>
      <c r="AD16" s="627">
        <v>26405</v>
      </c>
      <c r="AE16" s="627"/>
      <c r="AF16" s="627"/>
      <c r="AG16" s="627"/>
      <c r="AH16" s="627"/>
      <c r="AI16" s="627"/>
      <c r="AJ16" s="627"/>
      <c r="AK16" s="627"/>
      <c r="AL16" s="628">
        <v>0.7</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6197</v>
      </c>
      <c r="CS16" s="624"/>
      <c r="CT16" s="624"/>
      <c r="CU16" s="624"/>
      <c r="CV16" s="624"/>
      <c r="CW16" s="624"/>
      <c r="CX16" s="624"/>
      <c r="CY16" s="625"/>
      <c r="CZ16" s="626">
        <v>0.1</v>
      </c>
      <c r="DA16" s="626"/>
      <c r="DB16" s="626"/>
      <c r="DC16" s="626"/>
      <c r="DD16" s="632" t="s">
        <v>122</v>
      </c>
      <c r="DE16" s="624"/>
      <c r="DF16" s="624"/>
      <c r="DG16" s="624"/>
      <c r="DH16" s="624"/>
      <c r="DI16" s="624"/>
      <c r="DJ16" s="624"/>
      <c r="DK16" s="624"/>
      <c r="DL16" s="624"/>
      <c r="DM16" s="624"/>
      <c r="DN16" s="624"/>
      <c r="DO16" s="624"/>
      <c r="DP16" s="625"/>
      <c r="DQ16" s="632">
        <v>2842</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36274</v>
      </c>
      <c r="S17" s="624"/>
      <c r="T17" s="624"/>
      <c r="U17" s="624"/>
      <c r="V17" s="624"/>
      <c r="W17" s="624"/>
      <c r="X17" s="624"/>
      <c r="Y17" s="625"/>
      <c r="Z17" s="626">
        <v>0.5</v>
      </c>
      <c r="AA17" s="626"/>
      <c r="AB17" s="626"/>
      <c r="AC17" s="626"/>
      <c r="AD17" s="627">
        <v>36274</v>
      </c>
      <c r="AE17" s="627"/>
      <c r="AF17" s="627"/>
      <c r="AG17" s="627"/>
      <c r="AH17" s="627"/>
      <c r="AI17" s="627"/>
      <c r="AJ17" s="627"/>
      <c r="AK17" s="627"/>
      <c r="AL17" s="628">
        <v>0.9</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575991</v>
      </c>
      <c r="CS17" s="624"/>
      <c r="CT17" s="624"/>
      <c r="CU17" s="624"/>
      <c r="CV17" s="624"/>
      <c r="CW17" s="624"/>
      <c r="CX17" s="624"/>
      <c r="CY17" s="625"/>
      <c r="CZ17" s="626">
        <v>8.6999999999999993</v>
      </c>
      <c r="DA17" s="626"/>
      <c r="DB17" s="626"/>
      <c r="DC17" s="626"/>
      <c r="DD17" s="632" t="s">
        <v>122</v>
      </c>
      <c r="DE17" s="624"/>
      <c r="DF17" s="624"/>
      <c r="DG17" s="624"/>
      <c r="DH17" s="624"/>
      <c r="DI17" s="624"/>
      <c r="DJ17" s="624"/>
      <c r="DK17" s="624"/>
      <c r="DL17" s="624"/>
      <c r="DM17" s="624"/>
      <c r="DN17" s="624"/>
      <c r="DO17" s="624"/>
      <c r="DP17" s="625"/>
      <c r="DQ17" s="632">
        <v>575991</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1478</v>
      </c>
      <c r="S18" s="624"/>
      <c r="T18" s="624"/>
      <c r="U18" s="624"/>
      <c r="V18" s="624"/>
      <c r="W18" s="624"/>
      <c r="X18" s="624"/>
      <c r="Y18" s="625"/>
      <c r="Z18" s="626">
        <v>0</v>
      </c>
      <c r="AA18" s="626"/>
      <c r="AB18" s="626"/>
      <c r="AC18" s="626"/>
      <c r="AD18" s="627">
        <v>1478</v>
      </c>
      <c r="AE18" s="627"/>
      <c r="AF18" s="627"/>
      <c r="AG18" s="627"/>
      <c r="AH18" s="627"/>
      <c r="AI18" s="627"/>
      <c r="AJ18" s="627"/>
      <c r="AK18" s="627"/>
      <c r="AL18" s="628">
        <v>0</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33917</v>
      </c>
      <c r="S19" s="624"/>
      <c r="T19" s="624"/>
      <c r="U19" s="624"/>
      <c r="V19" s="624"/>
      <c r="W19" s="624"/>
      <c r="X19" s="624"/>
      <c r="Y19" s="625"/>
      <c r="Z19" s="626">
        <v>0.5</v>
      </c>
      <c r="AA19" s="626"/>
      <c r="AB19" s="626"/>
      <c r="AC19" s="626"/>
      <c r="AD19" s="627">
        <v>33917</v>
      </c>
      <c r="AE19" s="627"/>
      <c r="AF19" s="627"/>
      <c r="AG19" s="627"/>
      <c r="AH19" s="627"/>
      <c r="AI19" s="627"/>
      <c r="AJ19" s="627"/>
      <c r="AK19" s="627"/>
      <c r="AL19" s="628">
        <v>0.9</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3971</v>
      </c>
      <c r="BH19" s="624"/>
      <c r="BI19" s="624"/>
      <c r="BJ19" s="624"/>
      <c r="BK19" s="624"/>
      <c r="BL19" s="624"/>
      <c r="BM19" s="624"/>
      <c r="BN19" s="625"/>
      <c r="BO19" s="626">
        <v>0.4</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v>879</v>
      </c>
      <c r="S20" s="624"/>
      <c r="T20" s="624"/>
      <c r="U20" s="624"/>
      <c r="V20" s="624"/>
      <c r="W20" s="624"/>
      <c r="X20" s="624"/>
      <c r="Y20" s="625"/>
      <c r="Z20" s="626">
        <v>0</v>
      </c>
      <c r="AA20" s="626"/>
      <c r="AB20" s="626"/>
      <c r="AC20" s="626"/>
      <c r="AD20" s="627">
        <v>879</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3971</v>
      </c>
      <c r="BH20" s="624"/>
      <c r="BI20" s="624"/>
      <c r="BJ20" s="624"/>
      <c r="BK20" s="624"/>
      <c r="BL20" s="624"/>
      <c r="BM20" s="624"/>
      <c r="BN20" s="625"/>
      <c r="BO20" s="626">
        <v>0.4</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6623622</v>
      </c>
      <c r="CS20" s="624"/>
      <c r="CT20" s="624"/>
      <c r="CU20" s="624"/>
      <c r="CV20" s="624"/>
      <c r="CW20" s="624"/>
      <c r="CX20" s="624"/>
      <c r="CY20" s="625"/>
      <c r="CZ20" s="626">
        <v>100</v>
      </c>
      <c r="DA20" s="626"/>
      <c r="DB20" s="626"/>
      <c r="DC20" s="626"/>
      <c r="DD20" s="632">
        <v>307100</v>
      </c>
      <c r="DE20" s="624"/>
      <c r="DF20" s="624"/>
      <c r="DG20" s="624"/>
      <c r="DH20" s="624"/>
      <c r="DI20" s="624"/>
      <c r="DJ20" s="624"/>
      <c r="DK20" s="624"/>
      <c r="DL20" s="624"/>
      <c r="DM20" s="624"/>
      <c r="DN20" s="624"/>
      <c r="DO20" s="624"/>
      <c r="DP20" s="625"/>
      <c r="DQ20" s="632">
        <v>4620248</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2680253</v>
      </c>
      <c r="S21" s="624"/>
      <c r="T21" s="624"/>
      <c r="U21" s="624"/>
      <c r="V21" s="624"/>
      <c r="W21" s="624"/>
      <c r="X21" s="624"/>
      <c r="Y21" s="625"/>
      <c r="Z21" s="626">
        <v>39.1</v>
      </c>
      <c r="AA21" s="626"/>
      <c r="AB21" s="626"/>
      <c r="AC21" s="626"/>
      <c r="AD21" s="627">
        <v>2399882</v>
      </c>
      <c r="AE21" s="627"/>
      <c r="AF21" s="627"/>
      <c r="AG21" s="627"/>
      <c r="AH21" s="627"/>
      <c r="AI21" s="627"/>
      <c r="AJ21" s="627"/>
      <c r="AK21" s="627"/>
      <c r="AL21" s="628">
        <v>62.1</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3971</v>
      </c>
      <c r="BH21" s="624"/>
      <c r="BI21" s="624"/>
      <c r="BJ21" s="624"/>
      <c r="BK21" s="624"/>
      <c r="BL21" s="624"/>
      <c r="BM21" s="624"/>
      <c r="BN21" s="625"/>
      <c r="BO21" s="626">
        <v>0.4</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2399882</v>
      </c>
      <c r="S22" s="624"/>
      <c r="T22" s="624"/>
      <c r="U22" s="624"/>
      <c r="V22" s="624"/>
      <c r="W22" s="624"/>
      <c r="X22" s="624"/>
      <c r="Y22" s="625"/>
      <c r="Z22" s="626">
        <v>35</v>
      </c>
      <c r="AA22" s="626"/>
      <c r="AB22" s="626"/>
      <c r="AC22" s="626"/>
      <c r="AD22" s="627">
        <v>2399882</v>
      </c>
      <c r="AE22" s="627"/>
      <c r="AF22" s="627"/>
      <c r="AG22" s="627"/>
      <c r="AH22" s="627"/>
      <c r="AI22" s="627"/>
      <c r="AJ22" s="627"/>
      <c r="AK22" s="627"/>
      <c r="AL22" s="628">
        <v>62.1</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280371</v>
      </c>
      <c r="S23" s="624"/>
      <c r="T23" s="624"/>
      <c r="U23" s="624"/>
      <c r="V23" s="624"/>
      <c r="W23" s="624"/>
      <c r="X23" s="624"/>
      <c r="Y23" s="625"/>
      <c r="Z23" s="626">
        <v>4.0999999999999996</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t="s">
        <v>122</v>
      </c>
      <c r="BH23" s="624"/>
      <c r="BI23" s="624"/>
      <c r="BJ23" s="624"/>
      <c r="BK23" s="624"/>
      <c r="BL23" s="624"/>
      <c r="BM23" s="624"/>
      <c r="BN23" s="625"/>
      <c r="BO23" s="626" t="s">
        <v>122</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2339421</v>
      </c>
      <c r="CS24" s="613"/>
      <c r="CT24" s="613"/>
      <c r="CU24" s="613"/>
      <c r="CV24" s="613"/>
      <c r="CW24" s="613"/>
      <c r="CX24" s="613"/>
      <c r="CY24" s="614"/>
      <c r="CZ24" s="617">
        <v>35.299999999999997</v>
      </c>
      <c r="DA24" s="618"/>
      <c r="DB24" s="618"/>
      <c r="DC24" s="634"/>
      <c r="DD24" s="655">
        <v>1860277</v>
      </c>
      <c r="DE24" s="613"/>
      <c r="DF24" s="613"/>
      <c r="DG24" s="613"/>
      <c r="DH24" s="613"/>
      <c r="DI24" s="613"/>
      <c r="DJ24" s="613"/>
      <c r="DK24" s="614"/>
      <c r="DL24" s="655">
        <v>1679070</v>
      </c>
      <c r="DM24" s="613"/>
      <c r="DN24" s="613"/>
      <c r="DO24" s="613"/>
      <c r="DP24" s="613"/>
      <c r="DQ24" s="613"/>
      <c r="DR24" s="613"/>
      <c r="DS24" s="613"/>
      <c r="DT24" s="613"/>
      <c r="DU24" s="613"/>
      <c r="DV24" s="614"/>
      <c r="DW24" s="617">
        <v>43.3</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4119874</v>
      </c>
      <c r="S25" s="624"/>
      <c r="T25" s="624"/>
      <c r="U25" s="624"/>
      <c r="V25" s="624"/>
      <c r="W25" s="624"/>
      <c r="X25" s="624"/>
      <c r="Y25" s="625"/>
      <c r="Z25" s="626">
        <v>60.1</v>
      </c>
      <c r="AA25" s="626"/>
      <c r="AB25" s="626"/>
      <c r="AC25" s="626"/>
      <c r="AD25" s="627">
        <v>3839503</v>
      </c>
      <c r="AE25" s="627"/>
      <c r="AF25" s="627"/>
      <c r="AG25" s="627"/>
      <c r="AH25" s="627"/>
      <c r="AI25" s="627"/>
      <c r="AJ25" s="627"/>
      <c r="AK25" s="627"/>
      <c r="AL25" s="628">
        <v>99.4</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1082674</v>
      </c>
      <c r="CS25" s="656"/>
      <c r="CT25" s="656"/>
      <c r="CU25" s="656"/>
      <c r="CV25" s="656"/>
      <c r="CW25" s="656"/>
      <c r="CX25" s="656"/>
      <c r="CY25" s="657"/>
      <c r="CZ25" s="628">
        <v>16.3</v>
      </c>
      <c r="DA25" s="653"/>
      <c r="DB25" s="653"/>
      <c r="DC25" s="658"/>
      <c r="DD25" s="632">
        <v>987598</v>
      </c>
      <c r="DE25" s="656"/>
      <c r="DF25" s="656"/>
      <c r="DG25" s="656"/>
      <c r="DH25" s="656"/>
      <c r="DI25" s="656"/>
      <c r="DJ25" s="656"/>
      <c r="DK25" s="657"/>
      <c r="DL25" s="632">
        <v>917472</v>
      </c>
      <c r="DM25" s="656"/>
      <c r="DN25" s="656"/>
      <c r="DO25" s="656"/>
      <c r="DP25" s="656"/>
      <c r="DQ25" s="656"/>
      <c r="DR25" s="656"/>
      <c r="DS25" s="656"/>
      <c r="DT25" s="656"/>
      <c r="DU25" s="656"/>
      <c r="DV25" s="657"/>
      <c r="DW25" s="628">
        <v>23.7</v>
      </c>
      <c r="DX25" s="653"/>
      <c r="DY25" s="653"/>
      <c r="DZ25" s="653"/>
      <c r="EA25" s="653"/>
      <c r="EB25" s="653"/>
      <c r="EC25" s="654"/>
    </row>
    <row r="26" spans="2:133" ht="11.25" customHeight="1" x14ac:dyDescent="0.2">
      <c r="B26" s="620" t="s">
        <v>283</v>
      </c>
      <c r="C26" s="621"/>
      <c r="D26" s="621"/>
      <c r="E26" s="621"/>
      <c r="F26" s="621"/>
      <c r="G26" s="621"/>
      <c r="H26" s="621"/>
      <c r="I26" s="621"/>
      <c r="J26" s="621"/>
      <c r="K26" s="621"/>
      <c r="L26" s="621"/>
      <c r="M26" s="621"/>
      <c r="N26" s="621"/>
      <c r="O26" s="621"/>
      <c r="P26" s="621"/>
      <c r="Q26" s="622"/>
      <c r="R26" s="623">
        <v>1102</v>
      </c>
      <c r="S26" s="624"/>
      <c r="T26" s="624"/>
      <c r="U26" s="624"/>
      <c r="V26" s="624"/>
      <c r="W26" s="624"/>
      <c r="X26" s="624"/>
      <c r="Y26" s="625"/>
      <c r="Z26" s="626">
        <v>0</v>
      </c>
      <c r="AA26" s="626"/>
      <c r="AB26" s="626"/>
      <c r="AC26" s="626"/>
      <c r="AD26" s="627">
        <v>1102</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535387</v>
      </c>
      <c r="CS26" s="624"/>
      <c r="CT26" s="624"/>
      <c r="CU26" s="624"/>
      <c r="CV26" s="624"/>
      <c r="CW26" s="624"/>
      <c r="CX26" s="624"/>
      <c r="CY26" s="625"/>
      <c r="CZ26" s="628">
        <v>8.1</v>
      </c>
      <c r="DA26" s="653"/>
      <c r="DB26" s="653"/>
      <c r="DC26" s="658"/>
      <c r="DD26" s="632">
        <v>474567</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2">
      <c r="B27" s="620" t="s">
        <v>286</v>
      </c>
      <c r="C27" s="621"/>
      <c r="D27" s="621"/>
      <c r="E27" s="621"/>
      <c r="F27" s="621"/>
      <c r="G27" s="621"/>
      <c r="H27" s="621"/>
      <c r="I27" s="621"/>
      <c r="J27" s="621"/>
      <c r="K27" s="621"/>
      <c r="L27" s="621"/>
      <c r="M27" s="621"/>
      <c r="N27" s="621"/>
      <c r="O27" s="621"/>
      <c r="P27" s="621"/>
      <c r="Q27" s="622"/>
      <c r="R27" s="623">
        <v>17637</v>
      </c>
      <c r="S27" s="624"/>
      <c r="T27" s="624"/>
      <c r="U27" s="624"/>
      <c r="V27" s="624"/>
      <c r="W27" s="624"/>
      <c r="X27" s="624"/>
      <c r="Y27" s="625"/>
      <c r="Z27" s="626">
        <v>0.3</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1022879</v>
      </c>
      <c r="BH27" s="624"/>
      <c r="BI27" s="624"/>
      <c r="BJ27" s="624"/>
      <c r="BK27" s="624"/>
      <c r="BL27" s="624"/>
      <c r="BM27" s="624"/>
      <c r="BN27" s="625"/>
      <c r="BO27" s="626">
        <v>100</v>
      </c>
      <c r="BP27" s="626"/>
      <c r="BQ27" s="626"/>
      <c r="BR27" s="626"/>
      <c r="BS27" s="627" t="s">
        <v>122</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680756</v>
      </c>
      <c r="CS27" s="656"/>
      <c r="CT27" s="656"/>
      <c r="CU27" s="656"/>
      <c r="CV27" s="656"/>
      <c r="CW27" s="656"/>
      <c r="CX27" s="656"/>
      <c r="CY27" s="657"/>
      <c r="CZ27" s="628">
        <v>10.3</v>
      </c>
      <c r="DA27" s="653"/>
      <c r="DB27" s="653"/>
      <c r="DC27" s="658"/>
      <c r="DD27" s="632">
        <v>296688</v>
      </c>
      <c r="DE27" s="656"/>
      <c r="DF27" s="656"/>
      <c r="DG27" s="656"/>
      <c r="DH27" s="656"/>
      <c r="DI27" s="656"/>
      <c r="DJ27" s="656"/>
      <c r="DK27" s="657"/>
      <c r="DL27" s="632">
        <v>185607</v>
      </c>
      <c r="DM27" s="656"/>
      <c r="DN27" s="656"/>
      <c r="DO27" s="656"/>
      <c r="DP27" s="656"/>
      <c r="DQ27" s="656"/>
      <c r="DR27" s="656"/>
      <c r="DS27" s="656"/>
      <c r="DT27" s="656"/>
      <c r="DU27" s="656"/>
      <c r="DV27" s="657"/>
      <c r="DW27" s="628">
        <v>4.8</v>
      </c>
      <c r="DX27" s="653"/>
      <c r="DY27" s="653"/>
      <c r="DZ27" s="653"/>
      <c r="EA27" s="653"/>
      <c r="EB27" s="653"/>
      <c r="EC27" s="654"/>
    </row>
    <row r="28" spans="2:133" ht="11.25" customHeight="1" x14ac:dyDescent="0.2">
      <c r="B28" s="620" t="s">
        <v>289</v>
      </c>
      <c r="C28" s="621"/>
      <c r="D28" s="621"/>
      <c r="E28" s="621"/>
      <c r="F28" s="621"/>
      <c r="G28" s="621"/>
      <c r="H28" s="621"/>
      <c r="I28" s="621"/>
      <c r="J28" s="621"/>
      <c r="K28" s="621"/>
      <c r="L28" s="621"/>
      <c r="M28" s="621"/>
      <c r="N28" s="621"/>
      <c r="O28" s="621"/>
      <c r="P28" s="621"/>
      <c r="Q28" s="622"/>
      <c r="R28" s="623">
        <v>43054</v>
      </c>
      <c r="S28" s="624"/>
      <c r="T28" s="624"/>
      <c r="U28" s="624"/>
      <c r="V28" s="624"/>
      <c r="W28" s="624"/>
      <c r="X28" s="624"/>
      <c r="Y28" s="625"/>
      <c r="Z28" s="626">
        <v>0.6</v>
      </c>
      <c r="AA28" s="626"/>
      <c r="AB28" s="626"/>
      <c r="AC28" s="626"/>
      <c r="AD28" s="627">
        <v>17805</v>
      </c>
      <c r="AE28" s="627"/>
      <c r="AF28" s="627"/>
      <c r="AG28" s="627"/>
      <c r="AH28" s="627"/>
      <c r="AI28" s="627"/>
      <c r="AJ28" s="627"/>
      <c r="AK28" s="627"/>
      <c r="AL28" s="628">
        <v>0.5</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575991</v>
      </c>
      <c r="CS28" s="624"/>
      <c r="CT28" s="624"/>
      <c r="CU28" s="624"/>
      <c r="CV28" s="624"/>
      <c r="CW28" s="624"/>
      <c r="CX28" s="624"/>
      <c r="CY28" s="625"/>
      <c r="CZ28" s="628">
        <v>8.6999999999999993</v>
      </c>
      <c r="DA28" s="653"/>
      <c r="DB28" s="653"/>
      <c r="DC28" s="658"/>
      <c r="DD28" s="632">
        <v>575991</v>
      </c>
      <c r="DE28" s="624"/>
      <c r="DF28" s="624"/>
      <c r="DG28" s="624"/>
      <c r="DH28" s="624"/>
      <c r="DI28" s="624"/>
      <c r="DJ28" s="624"/>
      <c r="DK28" s="625"/>
      <c r="DL28" s="632">
        <v>575991</v>
      </c>
      <c r="DM28" s="624"/>
      <c r="DN28" s="624"/>
      <c r="DO28" s="624"/>
      <c r="DP28" s="624"/>
      <c r="DQ28" s="624"/>
      <c r="DR28" s="624"/>
      <c r="DS28" s="624"/>
      <c r="DT28" s="624"/>
      <c r="DU28" s="624"/>
      <c r="DV28" s="625"/>
      <c r="DW28" s="628">
        <v>14.9</v>
      </c>
      <c r="DX28" s="653"/>
      <c r="DY28" s="653"/>
      <c r="DZ28" s="653"/>
      <c r="EA28" s="653"/>
      <c r="EB28" s="653"/>
      <c r="EC28" s="654"/>
    </row>
    <row r="29" spans="2:133" ht="11.25" customHeight="1" x14ac:dyDescent="0.2">
      <c r="B29" s="620" t="s">
        <v>291</v>
      </c>
      <c r="C29" s="621"/>
      <c r="D29" s="621"/>
      <c r="E29" s="621"/>
      <c r="F29" s="621"/>
      <c r="G29" s="621"/>
      <c r="H29" s="621"/>
      <c r="I29" s="621"/>
      <c r="J29" s="621"/>
      <c r="K29" s="621"/>
      <c r="L29" s="621"/>
      <c r="M29" s="621"/>
      <c r="N29" s="621"/>
      <c r="O29" s="621"/>
      <c r="P29" s="621"/>
      <c r="Q29" s="622"/>
      <c r="R29" s="623">
        <v>31878</v>
      </c>
      <c r="S29" s="624"/>
      <c r="T29" s="624"/>
      <c r="U29" s="624"/>
      <c r="V29" s="624"/>
      <c r="W29" s="624"/>
      <c r="X29" s="624"/>
      <c r="Y29" s="625"/>
      <c r="Z29" s="626">
        <v>0.5</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292</v>
      </c>
      <c r="CE29" s="662"/>
      <c r="CF29" s="620" t="s">
        <v>66</v>
      </c>
      <c r="CG29" s="621"/>
      <c r="CH29" s="621"/>
      <c r="CI29" s="621"/>
      <c r="CJ29" s="621"/>
      <c r="CK29" s="621"/>
      <c r="CL29" s="621"/>
      <c r="CM29" s="621"/>
      <c r="CN29" s="621"/>
      <c r="CO29" s="621"/>
      <c r="CP29" s="621"/>
      <c r="CQ29" s="622"/>
      <c r="CR29" s="623">
        <v>575991</v>
      </c>
      <c r="CS29" s="656"/>
      <c r="CT29" s="656"/>
      <c r="CU29" s="656"/>
      <c r="CV29" s="656"/>
      <c r="CW29" s="656"/>
      <c r="CX29" s="656"/>
      <c r="CY29" s="657"/>
      <c r="CZ29" s="628">
        <v>8.6999999999999993</v>
      </c>
      <c r="DA29" s="653"/>
      <c r="DB29" s="653"/>
      <c r="DC29" s="658"/>
      <c r="DD29" s="632">
        <v>575991</v>
      </c>
      <c r="DE29" s="656"/>
      <c r="DF29" s="656"/>
      <c r="DG29" s="656"/>
      <c r="DH29" s="656"/>
      <c r="DI29" s="656"/>
      <c r="DJ29" s="656"/>
      <c r="DK29" s="657"/>
      <c r="DL29" s="632">
        <v>575991</v>
      </c>
      <c r="DM29" s="656"/>
      <c r="DN29" s="656"/>
      <c r="DO29" s="656"/>
      <c r="DP29" s="656"/>
      <c r="DQ29" s="656"/>
      <c r="DR29" s="656"/>
      <c r="DS29" s="656"/>
      <c r="DT29" s="656"/>
      <c r="DU29" s="656"/>
      <c r="DV29" s="657"/>
      <c r="DW29" s="628">
        <v>14.9</v>
      </c>
      <c r="DX29" s="653"/>
      <c r="DY29" s="653"/>
      <c r="DZ29" s="653"/>
      <c r="EA29" s="653"/>
      <c r="EB29" s="653"/>
      <c r="EC29" s="654"/>
    </row>
    <row r="30" spans="2:133" ht="11.25" customHeight="1" x14ac:dyDescent="0.2">
      <c r="B30" s="620" t="s">
        <v>293</v>
      </c>
      <c r="C30" s="621"/>
      <c r="D30" s="621"/>
      <c r="E30" s="621"/>
      <c r="F30" s="621"/>
      <c r="G30" s="621"/>
      <c r="H30" s="621"/>
      <c r="I30" s="621"/>
      <c r="J30" s="621"/>
      <c r="K30" s="621"/>
      <c r="L30" s="621"/>
      <c r="M30" s="621"/>
      <c r="N30" s="621"/>
      <c r="O30" s="621"/>
      <c r="P30" s="621"/>
      <c r="Q30" s="622"/>
      <c r="R30" s="623">
        <v>535442</v>
      </c>
      <c r="S30" s="624"/>
      <c r="T30" s="624"/>
      <c r="U30" s="624"/>
      <c r="V30" s="624"/>
      <c r="W30" s="624"/>
      <c r="X30" s="624"/>
      <c r="Y30" s="625"/>
      <c r="Z30" s="626">
        <v>7.8</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59"/>
      <c r="BI30" s="659"/>
      <c r="BJ30" s="659"/>
      <c r="BK30" s="659"/>
      <c r="BL30" s="659"/>
      <c r="BM30" s="659"/>
      <c r="BN30" s="659"/>
      <c r="BO30" s="659"/>
      <c r="BP30" s="659"/>
      <c r="BQ30" s="660"/>
      <c r="BR30" s="605" t="s">
        <v>295</v>
      </c>
      <c r="BS30" s="659"/>
      <c r="BT30" s="659"/>
      <c r="BU30" s="659"/>
      <c r="BV30" s="659"/>
      <c r="BW30" s="659"/>
      <c r="BX30" s="659"/>
      <c r="BY30" s="659"/>
      <c r="BZ30" s="659"/>
      <c r="CA30" s="659"/>
      <c r="CB30" s="660"/>
      <c r="CD30" s="663"/>
      <c r="CE30" s="664"/>
      <c r="CF30" s="620" t="s">
        <v>296</v>
      </c>
      <c r="CG30" s="621"/>
      <c r="CH30" s="621"/>
      <c r="CI30" s="621"/>
      <c r="CJ30" s="621"/>
      <c r="CK30" s="621"/>
      <c r="CL30" s="621"/>
      <c r="CM30" s="621"/>
      <c r="CN30" s="621"/>
      <c r="CO30" s="621"/>
      <c r="CP30" s="621"/>
      <c r="CQ30" s="622"/>
      <c r="CR30" s="623">
        <v>540775</v>
      </c>
      <c r="CS30" s="624"/>
      <c r="CT30" s="624"/>
      <c r="CU30" s="624"/>
      <c r="CV30" s="624"/>
      <c r="CW30" s="624"/>
      <c r="CX30" s="624"/>
      <c r="CY30" s="625"/>
      <c r="CZ30" s="628">
        <v>8.1999999999999993</v>
      </c>
      <c r="DA30" s="653"/>
      <c r="DB30" s="653"/>
      <c r="DC30" s="658"/>
      <c r="DD30" s="632">
        <v>540775</v>
      </c>
      <c r="DE30" s="624"/>
      <c r="DF30" s="624"/>
      <c r="DG30" s="624"/>
      <c r="DH30" s="624"/>
      <c r="DI30" s="624"/>
      <c r="DJ30" s="624"/>
      <c r="DK30" s="625"/>
      <c r="DL30" s="632">
        <v>540775</v>
      </c>
      <c r="DM30" s="624"/>
      <c r="DN30" s="624"/>
      <c r="DO30" s="624"/>
      <c r="DP30" s="624"/>
      <c r="DQ30" s="624"/>
      <c r="DR30" s="624"/>
      <c r="DS30" s="624"/>
      <c r="DT30" s="624"/>
      <c r="DU30" s="624"/>
      <c r="DV30" s="625"/>
      <c r="DW30" s="628">
        <v>14</v>
      </c>
      <c r="DX30" s="653"/>
      <c r="DY30" s="653"/>
      <c r="DZ30" s="653"/>
      <c r="EA30" s="653"/>
      <c r="EB30" s="653"/>
      <c r="EC30" s="654"/>
    </row>
    <row r="31" spans="2:133" ht="11.25" customHeight="1" x14ac:dyDescent="0.2">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298</v>
      </c>
      <c r="AQ31" s="672"/>
      <c r="AR31" s="672"/>
      <c r="AS31" s="672"/>
      <c r="AT31" s="677" t="s">
        <v>299</v>
      </c>
      <c r="AU31" s="206"/>
      <c r="AV31" s="206"/>
      <c r="AW31" s="206"/>
      <c r="AX31" s="609" t="s">
        <v>177</v>
      </c>
      <c r="AY31" s="610"/>
      <c r="AZ31" s="610"/>
      <c r="BA31" s="610"/>
      <c r="BB31" s="610"/>
      <c r="BC31" s="610"/>
      <c r="BD31" s="610"/>
      <c r="BE31" s="610"/>
      <c r="BF31" s="611"/>
      <c r="BG31" s="670">
        <v>99</v>
      </c>
      <c r="BH31" s="667"/>
      <c r="BI31" s="667"/>
      <c r="BJ31" s="667"/>
      <c r="BK31" s="667"/>
      <c r="BL31" s="667"/>
      <c r="BM31" s="618">
        <v>96.4</v>
      </c>
      <c r="BN31" s="667"/>
      <c r="BO31" s="667"/>
      <c r="BP31" s="667"/>
      <c r="BQ31" s="668"/>
      <c r="BR31" s="670">
        <v>99.1</v>
      </c>
      <c r="BS31" s="667"/>
      <c r="BT31" s="667"/>
      <c r="BU31" s="667"/>
      <c r="BV31" s="667"/>
      <c r="BW31" s="667"/>
      <c r="BX31" s="618">
        <v>96.7</v>
      </c>
      <c r="BY31" s="667"/>
      <c r="BZ31" s="667"/>
      <c r="CA31" s="667"/>
      <c r="CB31" s="668"/>
      <c r="CD31" s="663"/>
      <c r="CE31" s="664"/>
      <c r="CF31" s="620" t="s">
        <v>300</v>
      </c>
      <c r="CG31" s="621"/>
      <c r="CH31" s="621"/>
      <c r="CI31" s="621"/>
      <c r="CJ31" s="621"/>
      <c r="CK31" s="621"/>
      <c r="CL31" s="621"/>
      <c r="CM31" s="621"/>
      <c r="CN31" s="621"/>
      <c r="CO31" s="621"/>
      <c r="CP31" s="621"/>
      <c r="CQ31" s="622"/>
      <c r="CR31" s="623">
        <v>35216</v>
      </c>
      <c r="CS31" s="656"/>
      <c r="CT31" s="656"/>
      <c r="CU31" s="656"/>
      <c r="CV31" s="656"/>
      <c r="CW31" s="656"/>
      <c r="CX31" s="656"/>
      <c r="CY31" s="657"/>
      <c r="CZ31" s="628">
        <v>0.5</v>
      </c>
      <c r="DA31" s="653"/>
      <c r="DB31" s="653"/>
      <c r="DC31" s="658"/>
      <c r="DD31" s="632">
        <v>35216</v>
      </c>
      <c r="DE31" s="656"/>
      <c r="DF31" s="656"/>
      <c r="DG31" s="656"/>
      <c r="DH31" s="656"/>
      <c r="DI31" s="656"/>
      <c r="DJ31" s="656"/>
      <c r="DK31" s="657"/>
      <c r="DL31" s="632">
        <v>35216</v>
      </c>
      <c r="DM31" s="656"/>
      <c r="DN31" s="656"/>
      <c r="DO31" s="656"/>
      <c r="DP31" s="656"/>
      <c r="DQ31" s="656"/>
      <c r="DR31" s="656"/>
      <c r="DS31" s="656"/>
      <c r="DT31" s="656"/>
      <c r="DU31" s="656"/>
      <c r="DV31" s="657"/>
      <c r="DW31" s="628">
        <v>0.9</v>
      </c>
      <c r="DX31" s="653"/>
      <c r="DY31" s="653"/>
      <c r="DZ31" s="653"/>
      <c r="EA31" s="653"/>
      <c r="EB31" s="653"/>
      <c r="EC31" s="654"/>
    </row>
    <row r="32" spans="2:133" ht="11.25" customHeight="1" x14ac:dyDescent="0.2">
      <c r="B32" s="620" t="s">
        <v>301</v>
      </c>
      <c r="C32" s="621"/>
      <c r="D32" s="621"/>
      <c r="E32" s="621"/>
      <c r="F32" s="621"/>
      <c r="G32" s="621"/>
      <c r="H32" s="621"/>
      <c r="I32" s="621"/>
      <c r="J32" s="621"/>
      <c r="K32" s="621"/>
      <c r="L32" s="621"/>
      <c r="M32" s="621"/>
      <c r="N32" s="621"/>
      <c r="O32" s="621"/>
      <c r="P32" s="621"/>
      <c r="Q32" s="622"/>
      <c r="R32" s="623">
        <v>828408</v>
      </c>
      <c r="S32" s="624"/>
      <c r="T32" s="624"/>
      <c r="U32" s="624"/>
      <c r="V32" s="624"/>
      <c r="W32" s="624"/>
      <c r="X32" s="624"/>
      <c r="Y32" s="625"/>
      <c r="Z32" s="626">
        <v>12.1</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02" t="s">
        <v>302</v>
      </c>
      <c r="AX32" s="620" t="s">
        <v>303</v>
      </c>
      <c r="AY32" s="621"/>
      <c r="AZ32" s="621"/>
      <c r="BA32" s="621"/>
      <c r="BB32" s="621"/>
      <c r="BC32" s="621"/>
      <c r="BD32" s="621"/>
      <c r="BE32" s="621"/>
      <c r="BF32" s="622"/>
      <c r="BG32" s="680">
        <v>98.7</v>
      </c>
      <c r="BH32" s="656"/>
      <c r="BI32" s="656"/>
      <c r="BJ32" s="656"/>
      <c r="BK32" s="656"/>
      <c r="BL32" s="656"/>
      <c r="BM32" s="629">
        <v>96</v>
      </c>
      <c r="BN32" s="656"/>
      <c r="BO32" s="656"/>
      <c r="BP32" s="656"/>
      <c r="BQ32" s="669"/>
      <c r="BR32" s="680">
        <v>98.9</v>
      </c>
      <c r="BS32" s="656"/>
      <c r="BT32" s="656"/>
      <c r="BU32" s="656"/>
      <c r="BV32" s="656"/>
      <c r="BW32" s="656"/>
      <c r="BX32" s="629">
        <v>96.6</v>
      </c>
      <c r="BY32" s="656"/>
      <c r="BZ32" s="656"/>
      <c r="CA32" s="656"/>
      <c r="CB32" s="669"/>
      <c r="CD32" s="665"/>
      <c r="CE32" s="666"/>
      <c r="CF32" s="620" t="s">
        <v>304</v>
      </c>
      <c r="CG32" s="621"/>
      <c r="CH32" s="621"/>
      <c r="CI32" s="621"/>
      <c r="CJ32" s="621"/>
      <c r="CK32" s="621"/>
      <c r="CL32" s="621"/>
      <c r="CM32" s="621"/>
      <c r="CN32" s="621"/>
      <c r="CO32" s="621"/>
      <c r="CP32" s="621"/>
      <c r="CQ32" s="622"/>
      <c r="CR32" s="623" t="s">
        <v>122</v>
      </c>
      <c r="CS32" s="624"/>
      <c r="CT32" s="624"/>
      <c r="CU32" s="624"/>
      <c r="CV32" s="624"/>
      <c r="CW32" s="624"/>
      <c r="CX32" s="624"/>
      <c r="CY32" s="625"/>
      <c r="CZ32" s="628" t="s">
        <v>122</v>
      </c>
      <c r="DA32" s="653"/>
      <c r="DB32" s="653"/>
      <c r="DC32" s="658"/>
      <c r="DD32" s="632" t="s">
        <v>122</v>
      </c>
      <c r="DE32" s="624"/>
      <c r="DF32" s="624"/>
      <c r="DG32" s="624"/>
      <c r="DH32" s="624"/>
      <c r="DI32" s="624"/>
      <c r="DJ32" s="624"/>
      <c r="DK32" s="625"/>
      <c r="DL32" s="632" t="s">
        <v>122</v>
      </c>
      <c r="DM32" s="624"/>
      <c r="DN32" s="624"/>
      <c r="DO32" s="624"/>
      <c r="DP32" s="624"/>
      <c r="DQ32" s="624"/>
      <c r="DR32" s="624"/>
      <c r="DS32" s="624"/>
      <c r="DT32" s="624"/>
      <c r="DU32" s="624"/>
      <c r="DV32" s="625"/>
      <c r="DW32" s="628" t="s">
        <v>122</v>
      </c>
      <c r="DX32" s="653"/>
      <c r="DY32" s="653"/>
      <c r="DZ32" s="653"/>
      <c r="EA32" s="653"/>
      <c r="EB32" s="653"/>
      <c r="EC32" s="654"/>
    </row>
    <row r="33" spans="2:133" ht="11.25" customHeight="1" x14ac:dyDescent="0.2">
      <c r="B33" s="620" t="s">
        <v>305</v>
      </c>
      <c r="C33" s="621"/>
      <c r="D33" s="621"/>
      <c r="E33" s="621"/>
      <c r="F33" s="621"/>
      <c r="G33" s="621"/>
      <c r="H33" s="621"/>
      <c r="I33" s="621"/>
      <c r="J33" s="621"/>
      <c r="K33" s="621"/>
      <c r="L33" s="621"/>
      <c r="M33" s="621"/>
      <c r="N33" s="621"/>
      <c r="O33" s="621"/>
      <c r="P33" s="621"/>
      <c r="Q33" s="622"/>
      <c r="R33" s="623">
        <v>7071</v>
      </c>
      <c r="S33" s="624"/>
      <c r="T33" s="624"/>
      <c r="U33" s="624"/>
      <c r="V33" s="624"/>
      <c r="W33" s="624"/>
      <c r="X33" s="624"/>
      <c r="Y33" s="625"/>
      <c r="Z33" s="626">
        <v>0.1</v>
      </c>
      <c r="AA33" s="626"/>
      <c r="AB33" s="626"/>
      <c r="AC33" s="626"/>
      <c r="AD33" s="627">
        <v>5687</v>
      </c>
      <c r="AE33" s="627"/>
      <c r="AF33" s="627"/>
      <c r="AG33" s="627"/>
      <c r="AH33" s="627"/>
      <c r="AI33" s="627"/>
      <c r="AJ33" s="627"/>
      <c r="AK33" s="627"/>
      <c r="AL33" s="628">
        <v>0.1</v>
      </c>
      <c r="AM33" s="629"/>
      <c r="AN33" s="629"/>
      <c r="AO33" s="630"/>
      <c r="AP33" s="675"/>
      <c r="AQ33" s="676"/>
      <c r="AR33" s="676"/>
      <c r="AS33" s="676"/>
      <c r="AT33" s="679"/>
      <c r="AU33" s="207"/>
      <c r="AV33" s="207"/>
      <c r="AW33" s="207"/>
      <c r="AX33" s="644" t="s">
        <v>306</v>
      </c>
      <c r="AY33" s="645"/>
      <c r="AZ33" s="645"/>
      <c r="BA33" s="645"/>
      <c r="BB33" s="645"/>
      <c r="BC33" s="645"/>
      <c r="BD33" s="645"/>
      <c r="BE33" s="645"/>
      <c r="BF33" s="646"/>
      <c r="BG33" s="681">
        <v>99</v>
      </c>
      <c r="BH33" s="682"/>
      <c r="BI33" s="682"/>
      <c r="BJ33" s="682"/>
      <c r="BK33" s="682"/>
      <c r="BL33" s="682"/>
      <c r="BM33" s="683">
        <v>96.1</v>
      </c>
      <c r="BN33" s="682"/>
      <c r="BO33" s="682"/>
      <c r="BP33" s="682"/>
      <c r="BQ33" s="684"/>
      <c r="BR33" s="681">
        <v>99.1</v>
      </c>
      <c r="BS33" s="682"/>
      <c r="BT33" s="682"/>
      <c r="BU33" s="682"/>
      <c r="BV33" s="682"/>
      <c r="BW33" s="682"/>
      <c r="BX33" s="683">
        <v>96.3</v>
      </c>
      <c r="BY33" s="682"/>
      <c r="BZ33" s="682"/>
      <c r="CA33" s="682"/>
      <c r="CB33" s="684"/>
      <c r="CD33" s="620" t="s">
        <v>307</v>
      </c>
      <c r="CE33" s="621"/>
      <c r="CF33" s="621"/>
      <c r="CG33" s="621"/>
      <c r="CH33" s="621"/>
      <c r="CI33" s="621"/>
      <c r="CJ33" s="621"/>
      <c r="CK33" s="621"/>
      <c r="CL33" s="621"/>
      <c r="CM33" s="621"/>
      <c r="CN33" s="621"/>
      <c r="CO33" s="621"/>
      <c r="CP33" s="621"/>
      <c r="CQ33" s="622"/>
      <c r="CR33" s="623">
        <v>3970904</v>
      </c>
      <c r="CS33" s="656"/>
      <c r="CT33" s="656"/>
      <c r="CU33" s="656"/>
      <c r="CV33" s="656"/>
      <c r="CW33" s="656"/>
      <c r="CX33" s="656"/>
      <c r="CY33" s="657"/>
      <c r="CZ33" s="628">
        <v>60</v>
      </c>
      <c r="DA33" s="653"/>
      <c r="DB33" s="653"/>
      <c r="DC33" s="658"/>
      <c r="DD33" s="632">
        <v>2636127</v>
      </c>
      <c r="DE33" s="656"/>
      <c r="DF33" s="656"/>
      <c r="DG33" s="656"/>
      <c r="DH33" s="656"/>
      <c r="DI33" s="656"/>
      <c r="DJ33" s="656"/>
      <c r="DK33" s="657"/>
      <c r="DL33" s="632">
        <v>1971711</v>
      </c>
      <c r="DM33" s="656"/>
      <c r="DN33" s="656"/>
      <c r="DO33" s="656"/>
      <c r="DP33" s="656"/>
      <c r="DQ33" s="656"/>
      <c r="DR33" s="656"/>
      <c r="DS33" s="656"/>
      <c r="DT33" s="656"/>
      <c r="DU33" s="656"/>
      <c r="DV33" s="657"/>
      <c r="DW33" s="628">
        <v>50.9</v>
      </c>
      <c r="DX33" s="653"/>
      <c r="DY33" s="653"/>
      <c r="DZ33" s="653"/>
      <c r="EA33" s="653"/>
      <c r="EB33" s="653"/>
      <c r="EC33" s="654"/>
    </row>
    <row r="34" spans="2:133" ht="11.25" customHeight="1" x14ac:dyDescent="0.2">
      <c r="B34" s="620" t="s">
        <v>308</v>
      </c>
      <c r="C34" s="621"/>
      <c r="D34" s="621"/>
      <c r="E34" s="621"/>
      <c r="F34" s="621"/>
      <c r="G34" s="621"/>
      <c r="H34" s="621"/>
      <c r="I34" s="621"/>
      <c r="J34" s="621"/>
      <c r="K34" s="621"/>
      <c r="L34" s="621"/>
      <c r="M34" s="621"/>
      <c r="N34" s="621"/>
      <c r="O34" s="621"/>
      <c r="P34" s="621"/>
      <c r="Q34" s="622"/>
      <c r="R34" s="623">
        <v>35626</v>
      </c>
      <c r="S34" s="624"/>
      <c r="T34" s="624"/>
      <c r="U34" s="624"/>
      <c r="V34" s="624"/>
      <c r="W34" s="624"/>
      <c r="X34" s="624"/>
      <c r="Y34" s="625"/>
      <c r="Z34" s="626">
        <v>0.5</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1383806</v>
      </c>
      <c r="CS34" s="624"/>
      <c r="CT34" s="624"/>
      <c r="CU34" s="624"/>
      <c r="CV34" s="624"/>
      <c r="CW34" s="624"/>
      <c r="CX34" s="624"/>
      <c r="CY34" s="625"/>
      <c r="CZ34" s="628">
        <v>20.9</v>
      </c>
      <c r="DA34" s="653"/>
      <c r="DB34" s="653"/>
      <c r="DC34" s="658"/>
      <c r="DD34" s="632">
        <v>928557</v>
      </c>
      <c r="DE34" s="624"/>
      <c r="DF34" s="624"/>
      <c r="DG34" s="624"/>
      <c r="DH34" s="624"/>
      <c r="DI34" s="624"/>
      <c r="DJ34" s="624"/>
      <c r="DK34" s="625"/>
      <c r="DL34" s="632">
        <v>657290</v>
      </c>
      <c r="DM34" s="624"/>
      <c r="DN34" s="624"/>
      <c r="DO34" s="624"/>
      <c r="DP34" s="624"/>
      <c r="DQ34" s="624"/>
      <c r="DR34" s="624"/>
      <c r="DS34" s="624"/>
      <c r="DT34" s="624"/>
      <c r="DU34" s="624"/>
      <c r="DV34" s="625"/>
      <c r="DW34" s="628">
        <v>17</v>
      </c>
      <c r="DX34" s="653"/>
      <c r="DY34" s="653"/>
      <c r="DZ34" s="653"/>
      <c r="EA34" s="653"/>
      <c r="EB34" s="653"/>
      <c r="EC34" s="654"/>
    </row>
    <row r="35" spans="2:133" ht="11.25" customHeight="1" x14ac:dyDescent="0.2">
      <c r="B35" s="620" t="s">
        <v>310</v>
      </c>
      <c r="C35" s="621"/>
      <c r="D35" s="621"/>
      <c r="E35" s="621"/>
      <c r="F35" s="621"/>
      <c r="G35" s="621"/>
      <c r="H35" s="621"/>
      <c r="I35" s="621"/>
      <c r="J35" s="621"/>
      <c r="K35" s="621"/>
      <c r="L35" s="621"/>
      <c r="M35" s="621"/>
      <c r="N35" s="621"/>
      <c r="O35" s="621"/>
      <c r="P35" s="621"/>
      <c r="Q35" s="622"/>
      <c r="R35" s="623">
        <v>464014</v>
      </c>
      <c r="S35" s="624"/>
      <c r="T35" s="624"/>
      <c r="U35" s="624"/>
      <c r="V35" s="624"/>
      <c r="W35" s="624"/>
      <c r="X35" s="624"/>
      <c r="Y35" s="625"/>
      <c r="Z35" s="626">
        <v>6.8</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15402</v>
      </c>
      <c r="CS35" s="656"/>
      <c r="CT35" s="656"/>
      <c r="CU35" s="656"/>
      <c r="CV35" s="656"/>
      <c r="CW35" s="656"/>
      <c r="CX35" s="656"/>
      <c r="CY35" s="657"/>
      <c r="CZ35" s="628">
        <v>0.2</v>
      </c>
      <c r="DA35" s="653"/>
      <c r="DB35" s="653"/>
      <c r="DC35" s="658"/>
      <c r="DD35" s="632">
        <v>14727</v>
      </c>
      <c r="DE35" s="656"/>
      <c r="DF35" s="656"/>
      <c r="DG35" s="656"/>
      <c r="DH35" s="656"/>
      <c r="DI35" s="656"/>
      <c r="DJ35" s="656"/>
      <c r="DK35" s="657"/>
      <c r="DL35" s="632">
        <v>14727</v>
      </c>
      <c r="DM35" s="656"/>
      <c r="DN35" s="656"/>
      <c r="DO35" s="656"/>
      <c r="DP35" s="656"/>
      <c r="DQ35" s="656"/>
      <c r="DR35" s="656"/>
      <c r="DS35" s="656"/>
      <c r="DT35" s="656"/>
      <c r="DU35" s="656"/>
      <c r="DV35" s="657"/>
      <c r="DW35" s="628">
        <v>0.4</v>
      </c>
      <c r="DX35" s="653"/>
      <c r="DY35" s="653"/>
      <c r="DZ35" s="653"/>
      <c r="EA35" s="653"/>
      <c r="EB35" s="653"/>
      <c r="EC35" s="654"/>
    </row>
    <row r="36" spans="2:133" ht="11.25" customHeight="1" x14ac:dyDescent="0.2">
      <c r="B36" s="620" t="s">
        <v>314</v>
      </c>
      <c r="C36" s="621"/>
      <c r="D36" s="621"/>
      <c r="E36" s="621"/>
      <c r="F36" s="621"/>
      <c r="G36" s="621"/>
      <c r="H36" s="621"/>
      <c r="I36" s="621"/>
      <c r="J36" s="621"/>
      <c r="K36" s="621"/>
      <c r="L36" s="621"/>
      <c r="M36" s="621"/>
      <c r="N36" s="621"/>
      <c r="O36" s="621"/>
      <c r="P36" s="621"/>
      <c r="Q36" s="622"/>
      <c r="R36" s="623">
        <v>176286</v>
      </c>
      <c r="S36" s="624"/>
      <c r="T36" s="624"/>
      <c r="U36" s="624"/>
      <c r="V36" s="624"/>
      <c r="W36" s="624"/>
      <c r="X36" s="624"/>
      <c r="Y36" s="625"/>
      <c r="Z36" s="626">
        <v>2.6</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830050</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102618</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1455179</v>
      </c>
      <c r="CS36" s="624"/>
      <c r="CT36" s="624"/>
      <c r="CU36" s="624"/>
      <c r="CV36" s="624"/>
      <c r="CW36" s="624"/>
      <c r="CX36" s="624"/>
      <c r="CY36" s="625"/>
      <c r="CZ36" s="628">
        <v>22</v>
      </c>
      <c r="DA36" s="653"/>
      <c r="DB36" s="653"/>
      <c r="DC36" s="658"/>
      <c r="DD36" s="632">
        <v>820939</v>
      </c>
      <c r="DE36" s="624"/>
      <c r="DF36" s="624"/>
      <c r="DG36" s="624"/>
      <c r="DH36" s="624"/>
      <c r="DI36" s="624"/>
      <c r="DJ36" s="624"/>
      <c r="DK36" s="625"/>
      <c r="DL36" s="632">
        <v>758321</v>
      </c>
      <c r="DM36" s="624"/>
      <c r="DN36" s="624"/>
      <c r="DO36" s="624"/>
      <c r="DP36" s="624"/>
      <c r="DQ36" s="624"/>
      <c r="DR36" s="624"/>
      <c r="DS36" s="624"/>
      <c r="DT36" s="624"/>
      <c r="DU36" s="624"/>
      <c r="DV36" s="625"/>
      <c r="DW36" s="628">
        <v>19.600000000000001</v>
      </c>
      <c r="DX36" s="653"/>
      <c r="DY36" s="653"/>
      <c r="DZ36" s="653"/>
      <c r="EA36" s="653"/>
      <c r="EB36" s="653"/>
      <c r="EC36" s="654"/>
    </row>
    <row r="37" spans="2:133" ht="11.25" customHeight="1" x14ac:dyDescent="0.2">
      <c r="B37" s="620" t="s">
        <v>318</v>
      </c>
      <c r="C37" s="621"/>
      <c r="D37" s="621"/>
      <c r="E37" s="621"/>
      <c r="F37" s="621"/>
      <c r="G37" s="621"/>
      <c r="H37" s="621"/>
      <c r="I37" s="621"/>
      <c r="J37" s="621"/>
      <c r="K37" s="621"/>
      <c r="L37" s="621"/>
      <c r="M37" s="621"/>
      <c r="N37" s="621"/>
      <c r="O37" s="621"/>
      <c r="P37" s="621"/>
      <c r="Q37" s="622"/>
      <c r="R37" s="623">
        <v>157931</v>
      </c>
      <c r="S37" s="624"/>
      <c r="T37" s="624"/>
      <c r="U37" s="624"/>
      <c r="V37" s="624"/>
      <c r="W37" s="624"/>
      <c r="X37" s="624"/>
      <c r="Y37" s="625"/>
      <c r="Z37" s="626">
        <v>2.2999999999999998</v>
      </c>
      <c r="AA37" s="626"/>
      <c r="AB37" s="626"/>
      <c r="AC37" s="626"/>
      <c r="AD37" s="627">
        <v>171</v>
      </c>
      <c r="AE37" s="627"/>
      <c r="AF37" s="627"/>
      <c r="AG37" s="627"/>
      <c r="AH37" s="627"/>
      <c r="AI37" s="627"/>
      <c r="AJ37" s="627"/>
      <c r="AK37" s="627"/>
      <c r="AL37" s="628">
        <v>0</v>
      </c>
      <c r="AM37" s="629"/>
      <c r="AN37" s="629"/>
      <c r="AO37" s="630"/>
      <c r="AQ37" s="686" t="s">
        <v>319</v>
      </c>
      <c r="AR37" s="687"/>
      <c r="AS37" s="687"/>
      <c r="AT37" s="687"/>
      <c r="AU37" s="687"/>
      <c r="AV37" s="687"/>
      <c r="AW37" s="687"/>
      <c r="AX37" s="687"/>
      <c r="AY37" s="688"/>
      <c r="AZ37" s="623">
        <v>254507</v>
      </c>
      <c r="BA37" s="624"/>
      <c r="BB37" s="624"/>
      <c r="BC37" s="624"/>
      <c r="BD37" s="656"/>
      <c r="BE37" s="656"/>
      <c r="BF37" s="669"/>
      <c r="BG37" s="620" t="s">
        <v>320</v>
      </c>
      <c r="BH37" s="621"/>
      <c r="BI37" s="621"/>
      <c r="BJ37" s="621"/>
      <c r="BK37" s="621"/>
      <c r="BL37" s="621"/>
      <c r="BM37" s="621"/>
      <c r="BN37" s="621"/>
      <c r="BO37" s="621"/>
      <c r="BP37" s="621"/>
      <c r="BQ37" s="621"/>
      <c r="BR37" s="621"/>
      <c r="BS37" s="621"/>
      <c r="BT37" s="621"/>
      <c r="BU37" s="622"/>
      <c r="BV37" s="623">
        <v>90412</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134144</v>
      </c>
      <c r="CS37" s="656"/>
      <c r="CT37" s="656"/>
      <c r="CU37" s="656"/>
      <c r="CV37" s="656"/>
      <c r="CW37" s="656"/>
      <c r="CX37" s="656"/>
      <c r="CY37" s="657"/>
      <c r="CZ37" s="628">
        <v>2</v>
      </c>
      <c r="DA37" s="653"/>
      <c r="DB37" s="653"/>
      <c r="DC37" s="658"/>
      <c r="DD37" s="632">
        <v>102844</v>
      </c>
      <c r="DE37" s="656"/>
      <c r="DF37" s="656"/>
      <c r="DG37" s="656"/>
      <c r="DH37" s="656"/>
      <c r="DI37" s="656"/>
      <c r="DJ37" s="656"/>
      <c r="DK37" s="657"/>
      <c r="DL37" s="632">
        <v>96926</v>
      </c>
      <c r="DM37" s="656"/>
      <c r="DN37" s="656"/>
      <c r="DO37" s="656"/>
      <c r="DP37" s="656"/>
      <c r="DQ37" s="656"/>
      <c r="DR37" s="656"/>
      <c r="DS37" s="656"/>
      <c r="DT37" s="656"/>
      <c r="DU37" s="656"/>
      <c r="DV37" s="657"/>
      <c r="DW37" s="628">
        <v>2.5</v>
      </c>
      <c r="DX37" s="653"/>
      <c r="DY37" s="653"/>
      <c r="DZ37" s="653"/>
      <c r="EA37" s="653"/>
      <c r="EB37" s="653"/>
      <c r="EC37" s="654"/>
    </row>
    <row r="38" spans="2:133" ht="11.25" customHeight="1" x14ac:dyDescent="0.2">
      <c r="B38" s="620" t="s">
        <v>322</v>
      </c>
      <c r="C38" s="621"/>
      <c r="D38" s="621"/>
      <c r="E38" s="621"/>
      <c r="F38" s="621"/>
      <c r="G38" s="621"/>
      <c r="H38" s="621"/>
      <c r="I38" s="621"/>
      <c r="J38" s="621"/>
      <c r="K38" s="621"/>
      <c r="L38" s="621"/>
      <c r="M38" s="621"/>
      <c r="N38" s="621"/>
      <c r="O38" s="621"/>
      <c r="P38" s="621"/>
      <c r="Q38" s="622"/>
      <c r="R38" s="623">
        <v>439558</v>
      </c>
      <c r="S38" s="624"/>
      <c r="T38" s="624"/>
      <c r="U38" s="624"/>
      <c r="V38" s="624"/>
      <c r="W38" s="624"/>
      <c r="X38" s="624"/>
      <c r="Y38" s="625"/>
      <c r="Z38" s="626">
        <v>6.4</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t="s">
        <v>122</v>
      </c>
      <c r="BA38" s="624"/>
      <c r="BB38" s="624"/>
      <c r="BC38" s="624"/>
      <c r="BD38" s="656"/>
      <c r="BE38" s="656"/>
      <c r="BF38" s="669"/>
      <c r="BG38" s="620" t="s">
        <v>324</v>
      </c>
      <c r="BH38" s="621"/>
      <c r="BI38" s="621"/>
      <c r="BJ38" s="621"/>
      <c r="BK38" s="621"/>
      <c r="BL38" s="621"/>
      <c r="BM38" s="621"/>
      <c r="BN38" s="621"/>
      <c r="BO38" s="621"/>
      <c r="BP38" s="621"/>
      <c r="BQ38" s="621"/>
      <c r="BR38" s="621"/>
      <c r="BS38" s="621"/>
      <c r="BT38" s="621"/>
      <c r="BU38" s="622"/>
      <c r="BV38" s="623">
        <v>1605</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575543</v>
      </c>
      <c r="CS38" s="624"/>
      <c r="CT38" s="624"/>
      <c r="CU38" s="624"/>
      <c r="CV38" s="624"/>
      <c r="CW38" s="624"/>
      <c r="CX38" s="624"/>
      <c r="CY38" s="625"/>
      <c r="CZ38" s="628">
        <v>8.6999999999999993</v>
      </c>
      <c r="DA38" s="653"/>
      <c r="DB38" s="653"/>
      <c r="DC38" s="658"/>
      <c r="DD38" s="632">
        <v>447671</v>
      </c>
      <c r="DE38" s="624"/>
      <c r="DF38" s="624"/>
      <c r="DG38" s="624"/>
      <c r="DH38" s="624"/>
      <c r="DI38" s="624"/>
      <c r="DJ38" s="624"/>
      <c r="DK38" s="625"/>
      <c r="DL38" s="632">
        <v>431866</v>
      </c>
      <c r="DM38" s="624"/>
      <c r="DN38" s="624"/>
      <c r="DO38" s="624"/>
      <c r="DP38" s="624"/>
      <c r="DQ38" s="624"/>
      <c r="DR38" s="624"/>
      <c r="DS38" s="624"/>
      <c r="DT38" s="624"/>
      <c r="DU38" s="624"/>
      <c r="DV38" s="625"/>
      <c r="DW38" s="628">
        <v>11.1</v>
      </c>
      <c r="DX38" s="653"/>
      <c r="DY38" s="653"/>
      <c r="DZ38" s="653"/>
      <c r="EA38" s="653"/>
      <c r="EB38" s="653"/>
      <c r="EC38" s="654"/>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t="s">
        <v>122</v>
      </c>
      <c r="BA39" s="624"/>
      <c r="BB39" s="624"/>
      <c r="BC39" s="624"/>
      <c r="BD39" s="656"/>
      <c r="BE39" s="656"/>
      <c r="BF39" s="669"/>
      <c r="BG39" s="620" t="s">
        <v>328</v>
      </c>
      <c r="BH39" s="621"/>
      <c r="BI39" s="621"/>
      <c r="BJ39" s="621"/>
      <c r="BK39" s="621"/>
      <c r="BL39" s="621"/>
      <c r="BM39" s="621"/>
      <c r="BN39" s="621"/>
      <c r="BO39" s="621"/>
      <c r="BP39" s="621"/>
      <c r="BQ39" s="621"/>
      <c r="BR39" s="621"/>
      <c r="BS39" s="621"/>
      <c r="BT39" s="621"/>
      <c r="BU39" s="622"/>
      <c r="BV39" s="623">
        <v>2494</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431467</v>
      </c>
      <c r="CS39" s="656"/>
      <c r="CT39" s="656"/>
      <c r="CU39" s="656"/>
      <c r="CV39" s="656"/>
      <c r="CW39" s="656"/>
      <c r="CX39" s="656"/>
      <c r="CY39" s="657"/>
      <c r="CZ39" s="628">
        <v>6.5</v>
      </c>
      <c r="DA39" s="653"/>
      <c r="DB39" s="653"/>
      <c r="DC39" s="658"/>
      <c r="DD39" s="632">
        <v>314726</v>
      </c>
      <c r="DE39" s="656"/>
      <c r="DF39" s="656"/>
      <c r="DG39" s="656"/>
      <c r="DH39" s="656"/>
      <c r="DI39" s="656"/>
      <c r="DJ39" s="656"/>
      <c r="DK39" s="657"/>
      <c r="DL39" s="632" t="s">
        <v>122</v>
      </c>
      <c r="DM39" s="656"/>
      <c r="DN39" s="656"/>
      <c r="DO39" s="656"/>
      <c r="DP39" s="656"/>
      <c r="DQ39" s="656"/>
      <c r="DR39" s="656"/>
      <c r="DS39" s="656"/>
      <c r="DT39" s="656"/>
      <c r="DU39" s="656"/>
      <c r="DV39" s="657"/>
      <c r="DW39" s="628" t="s">
        <v>122</v>
      </c>
      <c r="DX39" s="653"/>
      <c r="DY39" s="653"/>
      <c r="DZ39" s="653"/>
      <c r="EA39" s="653"/>
      <c r="EB39" s="653"/>
      <c r="EC39" s="654"/>
    </row>
    <row r="40" spans="2:133" ht="11.25" customHeight="1" x14ac:dyDescent="0.2">
      <c r="B40" s="620" t="s">
        <v>330</v>
      </c>
      <c r="C40" s="621"/>
      <c r="D40" s="621"/>
      <c r="E40" s="621"/>
      <c r="F40" s="621"/>
      <c r="G40" s="621"/>
      <c r="H40" s="621"/>
      <c r="I40" s="621"/>
      <c r="J40" s="621"/>
      <c r="K40" s="621"/>
      <c r="L40" s="621"/>
      <c r="M40" s="621"/>
      <c r="N40" s="621"/>
      <c r="O40" s="621"/>
      <c r="P40" s="621"/>
      <c r="Q40" s="622"/>
      <c r="R40" s="623">
        <v>9858</v>
      </c>
      <c r="S40" s="624"/>
      <c r="T40" s="624"/>
      <c r="U40" s="624"/>
      <c r="V40" s="624"/>
      <c r="W40" s="624"/>
      <c r="X40" s="624"/>
      <c r="Y40" s="625"/>
      <c r="Z40" s="626">
        <v>0.1</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56"/>
      <c r="BE40" s="656"/>
      <c r="BF40" s="669"/>
      <c r="BG40" s="673" t="s">
        <v>332</v>
      </c>
      <c r="BH40" s="674"/>
      <c r="BI40" s="674"/>
      <c r="BJ40" s="674"/>
      <c r="BK40" s="674"/>
      <c r="BL40" s="211"/>
      <c r="BM40" s="621" t="s">
        <v>333</v>
      </c>
      <c r="BN40" s="621"/>
      <c r="BO40" s="621"/>
      <c r="BP40" s="621"/>
      <c r="BQ40" s="621"/>
      <c r="BR40" s="621"/>
      <c r="BS40" s="621"/>
      <c r="BT40" s="621"/>
      <c r="BU40" s="622"/>
      <c r="BV40" s="623">
        <v>110</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109507</v>
      </c>
      <c r="CS40" s="624"/>
      <c r="CT40" s="624"/>
      <c r="CU40" s="624"/>
      <c r="CV40" s="624"/>
      <c r="CW40" s="624"/>
      <c r="CX40" s="624"/>
      <c r="CY40" s="625"/>
      <c r="CZ40" s="628">
        <v>1.7</v>
      </c>
      <c r="DA40" s="653"/>
      <c r="DB40" s="653"/>
      <c r="DC40" s="658"/>
      <c r="DD40" s="632">
        <v>109507</v>
      </c>
      <c r="DE40" s="624"/>
      <c r="DF40" s="624"/>
      <c r="DG40" s="624"/>
      <c r="DH40" s="624"/>
      <c r="DI40" s="624"/>
      <c r="DJ40" s="624"/>
      <c r="DK40" s="625"/>
      <c r="DL40" s="632">
        <v>109507</v>
      </c>
      <c r="DM40" s="624"/>
      <c r="DN40" s="624"/>
      <c r="DO40" s="624"/>
      <c r="DP40" s="624"/>
      <c r="DQ40" s="624"/>
      <c r="DR40" s="624"/>
      <c r="DS40" s="624"/>
      <c r="DT40" s="624"/>
      <c r="DU40" s="624"/>
      <c r="DV40" s="625"/>
      <c r="DW40" s="628">
        <v>2.8</v>
      </c>
      <c r="DX40" s="653"/>
      <c r="DY40" s="653"/>
      <c r="DZ40" s="653"/>
      <c r="EA40" s="653"/>
      <c r="EB40" s="653"/>
      <c r="EC40" s="654"/>
    </row>
    <row r="41" spans="2:133" ht="11.25" customHeight="1" x14ac:dyDescent="0.2">
      <c r="B41" s="644" t="s">
        <v>335</v>
      </c>
      <c r="C41" s="645"/>
      <c r="D41" s="645"/>
      <c r="E41" s="645"/>
      <c r="F41" s="645"/>
      <c r="G41" s="645"/>
      <c r="H41" s="645"/>
      <c r="I41" s="645"/>
      <c r="J41" s="645"/>
      <c r="K41" s="645"/>
      <c r="L41" s="645"/>
      <c r="M41" s="645"/>
      <c r="N41" s="645"/>
      <c r="O41" s="645"/>
      <c r="P41" s="645"/>
      <c r="Q41" s="646"/>
      <c r="R41" s="695">
        <v>6857881</v>
      </c>
      <c r="S41" s="696"/>
      <c r="T41" s="696"/>
      <c r="U41" s="696"/>
      <c r="V41" s="696"/>
      <c r="W41" s="696"/>
      <c r="X41" s="696"/>
      <c r="Y41" s="700"/>
      <c r="Z41" s="701">
        <v>100</v>
      </c>
      <c r="AA41" s="701"/>
      <c r="AB41" s="701"/>
      <c r="AC41" s="701"/>
      <c r="AD41" s="702">
        <v>3864268</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148931</v>
      </c>
      <c r="BA41" s="624"/>
      <c r="BB41" s="624"/>
      <c r="BC41" s="624"/>
      <c r="BD41" s="656"/>
      <c r="BE41" s="656"/>
      <c r="BF41" s="669"/>
      <c r="BG41" s="673"/>
      <c r="BH41" s="674"/>
      <c r="BI41" s="674"/>
      <c r="BJ41" s="674"/>
      <c r="BK41" s="674"/>
      <c r="BL41" s="211"/>
      <c r="BM41" s="621" t="s">
        <v>337</v>
      </c>
      <c r="BN41" s="621"/>
      <c r="BO41" s="621"/>
      <c r="BP41" s="621"/>
      <c r="BQ41" s="621"/>
      <c r="BR41" s="621"/>
      <c r="BS41" s="621"/>
      <c r="BT41" s="621"/>
      <c r="BU41" s="622"/>
      <c r="BV41" s="623">
        <v>3</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6"/>
      <c r="CT41" s="656"/>
      <c r="CU41" s="656"/>
      <c r="CV41" s="656"/>
      <c r="CW41" s="656"/>
      <c r="CX41" s="656"/>
      <c r="CY41" s="657"/>
      <c r="CZ41" s="628" t="s">
        <v>122</v>
      </c>
      <c r="DA41" s="653"/>
      <c r="DB41" s="653"/>
      <c r="DC41" s="658"/>
      <c r="DD41" s="632" t="s">
        <v>122</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339</v>
      </c>
      <c r="AR42" s="693"/>
      <c r="AS42" s="693"/>
      <c r="AT42" s="693"/>
      <c r="AU42" s="693"/>
      <c r="AV42" s="693"/>
      <c r="AW42" s="693"/>
      <c r="AX42" s="693"/>
      <c r="AY42" s="694"/>
      <c r="AZ42" s="695">
        <v>426612</v>
      </c>
      <c r="BA42" s="696"/>
      <c r="BB42" s="696"/>
      <c r="BC42" s="696"/>
      <c r="BD42" s="682"/>
      <c r="BE42" s="682"/>
      <c r="BF42" s="684"/>
      <c r="BG42" s="675"/>
      <c r="BH42" s="676"/>
      <c r="BI42" s="676"/>
      <c r="BJ42" s="676"/>
      <c r="BK42" s="676"/>
      <c r="BL42" s="212"/>
      <c r="BM42" s="645" t="s">
        <v>340</v>
      </c>
      <c r="BN42" s="645"/>
      <c r="BO42" s="645"/>
      <c r="BP42" s="645"/>
      <c r="BQ42" s="645"/>
      <c r="BR42" s="645"/>
      <c r="BS42" s="645"/>
      <c r="BT42" s="645"/>
      <c r="BU42" s="646"/>
      <c r="BV42" s="695">
        <v>424</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313297</v>
      </c>
      <c r="CS42" s="656"/>
      <c r="CT42" s="656"/>
      <c r="CU42" s="656"/>
      <c r="CV42" s="656"/>
      <c r="CW42" s="656"/>
      <c r="CX42" s="656"/>
      <c r="CY42" s="657"/>
      <c r="CZ42" s="628">
        <v>4.7</v>
      </c>
      <c r="DA42" s="653"/>
      <c r="DB42" s="653"/>
      <c r="DC42" s="658"/>
      <c r="DD42" s="632">
        <v>123844</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02" t="s">
        <v>342</v>
      </c>
      <c r="CD43" s="620" t="s">
        <v>343</v>
      </c>
      <c r="CE43" s="621"/>
      <c r="CF43" s="621"/>
      <c r="CG43" s="621"/>
      <c r="CH43" s="621"/>
      <c r="CI43" s="621"/>
      <c r="CJ43" s="621"/>
      <c r="CK43" s="621"/>
      <c r="CL43" s="621"/>
      <c r="CM43" s="621"/>
      <c r="CN43" s="621"/>
      <c r="CO43" s="621"/>
      <c r="CP43" s="621"/>
      <c r="CQ43" s="622"/>
      <c r="CR43" s="623">
        <v>57099</v>
      </c>
      <c r="CS43" s="656"/>
      <c r="CT43" s="656"/>
      <c r="CU43" s="656"/>
      <c r="CV43" s="656"/>
      <c r="CW43" s="656"/>
      <c r="CX43" s="656"/>
      <c r="CY43" s="657"/>
      <c r="CZ43" s="628">
        <v>0.9</v>
      </c>
      <c r="DA43" s="653"/>
      <c r="DB43" s="653"/>
      <c r="DC43" s="658"/>
      <c r="DD43" s="632">
        <v>47399</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292</v>
      </c>
      <c r="CE44" s="662"/>
      <c r="CF44" s="620" t="s">
        <v>345</v>
      </c>
      <c r="CG44" s="621"/>
      <c r="CH44" s="621"/>
      <c r="CI44" s="621"/>
      <c r="CJ44" s="621"/>
      <c r="CK44" s="621"/>
      <c r="CL44" s="621"/>
      <c r="CM44" s="621"/>
      <c r="CN44" s="621"/>
      <c r="CO44" s="621"/>
      <c r="CP44" s="621"/>
      <c r="CQ44" s="622"/>
      <c r="CR44" s="623">
        <v>307100</v>
      </c>
      <c r="CS44" s="624"/>
      <c r="CT44" s="624"/>
      <c r="CU44" s="624"/>
      <c r="CV44" s="624"/>
      <c r="CW44" s="624"/>
      <c r="CX44" s="624"/>
      <c r="CY44" s="625"/>
      <c r="CZ44" s="628">
        <v>4.5999999999999996</v>
      </c>
      <c r="DA44" s="629"/>
      <c r="DB44" s="629"/>
      <c r="DC44" s="635"/>
      <c r="DD44" s="632">
        <v>121002</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347</v>
      </c>
      <c r="CG45" s="621"/>
      <c r="CH45" s="621"/>
      <c r="CI45" s="621"/>
      <c r="CJ45" s="621"/>
      <c r="CK45" s="621"/>
      <c r="CL45" s="621"/>
      <c r="CM45" s="621"/>
      <c r="CN45" s="621"/>
      <c r="CO45" s="621"/>
      <c r="CP45" s="621"/>
      <c r="CQ45" s="622"/>
      <c r="CR45" s="623">
        <v>29916</v>
      </c>
      <c r="CS45" s="656"/>
      <c r="CT45" s="656"/>
      <c r="CU45" s="656"/>
      <c r="CV45" s="656"/>
      <c r="CW45" s="656"/>
      <c r="CX45" s="656"/>
      <c r="CY45" s="657"/>
      <c r="CZ45" s="628">
        <v>0.5</v>
      </c>
      <c r="DA45" s="653"/>
      <c r="DB45" s="653"/>
      <c r="DC45" s="658"/>
      <c r="DD45" s="632">
        <v>14073</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13"/>
      <c r="CD46" s="663"/>
      <c r="CE46" s="664"/>
      <c r="CF46" s="620" t="s">
        <v>348</v>
      </c>
      <c r="CG46" s="621"/>
      <c r="CH46" s="621"/>
      <c r="CI46" s="621"/>
      <c r="CJ46" s="621"/>
      <c r="CK46" s="621"/>
      <c r="CL46" s="621"/>
      <c r="CM46" s="621"/>
      <c r="CN46" s="621"/>
      <c r="CO46" s="621"/>
      <c r="CP46" s="621"/>
      <c r="CQ46" s="622"/>
      <c r="CR46" s="623">
        <v>277184</v>
      </c>
      <c r="CS46" s="624"/>
      <c r="CT46" s="624"/>
      <c r="CU46" s="624"/>
      <c r="CV46" s="624"/>
      <c r="CW46" s="624"/>
      <c r="CX46" s="624"/>
      <c r="CY46" s="625"/>
      <c r="CZ46" s="628">
        <v>4.2</v>
      </c>
      <c r="DA46" s="629"/>
      <c r="DB46" s="629"/>
      <c r="DC46" s="635"/>
      <c r="DD46" s="632">
        <v>106929</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13"/>
      <c r="CD47" s="663"/>
      <c r="CE47" s="664"/>
      <c r="CF47" s="620" t="s">
        <v>349</v>
      </c>
      <c r="CG47" s="621"/>
      <c r="CH47" s="621"/>
      <c r="CI47" s="621"/>
      <c r="CJ47" s="621"/>
      <c r="CK47" s="621"/>
      <c r="CL47" s="621"/>
      <c r="CM47" s="621"/>
      <c r="CN47" s="621"/>
      <c r="CO47" s="621"/>
      <c r="CP47" s="621"/>
      <c r="CQ47" s="622"/>
      <c r="CR47" s="623">
        <v>6197</v>
      </c>
      <c r="CS47" s="656"/>
      <c r="CT47" s="656"/>
      <c r="CU47" s="656"/>
      <c r="CV47" s="656"/>
      <c r="CW47" s="656"/>
      <c r="CX47" s="656"/>
      <c r="CY47" s="657"/>
      <c r="CZ47" s="628">
        <v>0.1</v>
      </c>
      <c r="DA47" s="653"/>
      <c r="DB47" s="653"/>
      <c r="DC47" s="658"/>
      <c r="DD47" s="632">
        <v>2842</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13"/>
      <c r="CD48" s="665"/>
      <c r="CE48" s="666"/>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13"/>
      <c r="CD49" s="644" t="s">
        <v>351</v>
      </c>
      <c r="CE49" s="645"/>
      <c r="CF49" s="645"/>
      <c r="CG49" s="645"/>
      <c r="CH49" s="645"/>
      <c r="CI49" s="645"/>
      <c r="CJ49" s="645"/>
      <c r="CK49" s="645"/>
      <c r="CL49" s="645"/>
      <c r="CM49" s="645"/>
      <c r="CN49" s="645"/>
      <c r="CO49" s="645"/>
      <c r="CP49" s="645"/>
      <c r="CQ49" s="646"/>
      <c r="CR49" s="695">
        <v>6623622</v>
      </c>
      <c r="CS49" s="682"/>
      <c r="CT49" s="682"/>
      <c r="CU49" s="682"/>
      <c r="CV49" s="682"/>
      <c r="CW49" s="682"/>
      <c r="CX49" s="682"/>
      <c r="CY49" s="711"/>
      <c r="CZ49" s="703">
        <v>100</v>
      </c>
      <c r="DA49" s="712"/>
      <c r="DB49" s="712"/>
      <c r="DC49" s="713"/>
      <c r="DD49" s="714">
        <v>4620248</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42fZNROC42c7zOo5WaPbl1U/5TdzAMbt/ToDWTll2OtP+gZV1nTTe87UgdxhdpmKL1WJv3qZ992+ZMLheTEbyQ==" saltValue="zwgvXzijHw3d7sqd06SGU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2">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2">
      <c r="A7" s="224">
        <v>1</v>
      </c>
      <c r="B7" s="749" t="s">
        <v>374</v>
      </c>
      <c r="C7" s="750"/>
      <c r="D7" s="750"/>
      <c r="E7" s="750"/>
      <c r="F7" s="750"/>
      <c r="G7" s="750"/>
      <c r="H7" s="750"/>
      <c r="I7" s="750"/>
      <c r="J7" s="750"/>
      <c r="K7" s="750"/>
      <c r="L7" s="750"/>
      <c r="M7" s="750"/>
      <c r="N7" s="750"/>
      <c r="O7" s="750"/>
      <c r="P7" s="751"/>
      <c r="Q7" s="752">
        <v>6858</v>
      </c>
      <c r="R7" s="753"/>
      <c r="S7" s="753"/>
      <c r="T7" s="753"/>
      <c r="U7" s="753"/>
      <c r="V7" s="753">
        <v>6624</v>
      </c>
      <c r="W7" s="753"/>
      <c r="X7" s="753"/>
      <c r="Y7" s="753"/>
      <c r="Z7" s="753"/>
      <c r="AA7" s="753">
        <v>234</v>
      </c>
      <c r="AB7" s="753"/>
      <c r="AC7" s="753"/>
      <c r="AD7" s="753"/>
      <c r="AE7" s="754"/>
      <c r="AF7" s="755">
        <v>206</v>
      </c>
      <c r="AG7" s="756"/>
      <c r="AH7" s="756"/>
      <c r="AI7" s="756"/>
      <c r="AJ7" s="757"/>
      <c r="AK7" s="758">
        <v>341</v>
      </c>
      <c r="AL7" s="759"/>
      <c r="AM7" s="759"/>
      <c r="AN7" s="759"/>
      <c r="AO7" s="759"/>
      <c r="AP7" s="759">
        <v>6509</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551</v>
      </c>
      <c r="BT7" s="747"/>
      <c r="BU7" s="747"/>
      <c r="BV7" s="747"/>
      <c r="BW7" s="747"/>
      <c r="BX7" s="747"/>
      <c r="BY7" s="747"/>
      <c r="BZ7" s="747"/>
      <c r="CA7" s="747"/>
      <c r="CB7" s="747"/>
      <c r="CC7" s="747"/>
      <c r="CD7" s="747"/>
      <c r="CE7" s="747"/>
      <c r="CF7" s="747"/>
      <c r="CG7" s="762"/>
      <c r="CH7" s="743">
        <v>10</v>
      </c>
      <c r="CI7" s="744"/>
      <c r="CJ7" s="744"/>
      <c r="CK7" s="744"/>
      <c r="CL7" s="745"/>
      <c r="CM7" s="743">
        <v>139</v>
      </c>
      <c r="CN7" s="744"/>
      <c r="CO7" s="744"/>
      <c r="CP7" s="744"/>
      <c r="CQ7" s="745"/>
      <c r="CR7" s="743">
        <v>10</v>
      </c>
      <c r="CS7" s="744"/>
      <c r="CT7" s="744"/>
      <c r="CU7" s="744"/>
      <c r="CV7" s="745"/>
      <c r="CW7" s="743">
        <v>2</v>
      </c>
      <c r="CX7" s="744"/>
      <c r="CY7" s="744"/>
      <c r="CZ7" s="744"/>
      <c r="DA7" s="745"/>
      <c r="DB7" s="743" t="s">
        <v>549</v>
      </c>
      <c r="DC7" s="744"/>
      <c r="DD7" s="744"/>
      <c r="DE7" s="744"/>
      <c r="DF7" s="745"/>
      <c r="DG7" s="743" t="s">
        <v>549</v>
      </c>
      <c r="DH7" s="744"/>
      <c r="DI7" s="744"/>
      <c r="DJ7" s="744"/>
      <c r="DK7" s="745"/>
      <c r="DL7" s="743" t="s">
        <v>549</v>
      </c>
      <c r="DM7" s="744"/>
      <c r="DN7" s="744"/>
      <c r="DO7" s="744"/>
      <c r="DP7" s="745"/>
      <c r="DQ7" s="743" t="s">
        <v>549</v>
      </c>
      <c r="DR7" s="744"/>
      <c r="DS7" s="744"/>
      <c r="DT7" s="744"/>
      <c r="DU7" s="745"/>
      <c r="DV7" s="746"/>
      <c r="DW7" s="747"/>
      <c r="DX7" s="747"/>
      <c r="DY7" s="747"/>
      <c r="DZ7" s="748"/>
      <c r="EA7" s="222"/>
    </row>
    <row r="8" spans="1:131" s="223" customFormat="1" ht="26.25" customHeight="1" x14ac:dyDescent="0.2">
      <c r="A8" s="226">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t="s">
        <v>552</v>
      </c>
      <c r="BT8" s="774"/>
      <c r="BU8" s="774"/>
      <c r="BV8" s="774"/>
      <c r="BW8" s="774"/>
      <c r="BX8" s="774"/>
      <c r="BY8" s="774"/>
      <c r="BZ8" s="774"/>
      <c r="CA8" s="774"/>
      <c r="CB8" s="774"/>
      <c r="CC8" s="774"/>
      <c r="CD8" s="774"/>
      <c r="CE8" s="774"/>
      <c r="CF8" s="774"/>
      <c r="CG8" s="775"/>
      <c r="CH8" s="776">
        <v>27</v>
      </c>
      <c r="CI8" s="777"/>
      <c r="CJ8" s="777"/>
      <c r="CK8" s="777"/>
      <c r="CL8" s="778"/>
      <c r="CM8" s="776">
        <v>65</v>
      </c>
      <c r="CN8" s="777"/>
      <c r="CO8" s="777"/>
      <c r="CP8" s="777"/>
      <c r="CQ8" s="778"/>
      <c r="CR8" s="776">
        <v>2</v>
      </c>
      <c r="CS8" s="777"/>
      <c r="CT8" s="777"/>
      <c r="CU8" s="777"/>
      <c r="CV8" s="778"/>
      <c r="CW8" s="776" t="s">
        <v>549</v>
      </c>
      <c r="CX8" s="777"/>
      <c r="CY8" s="777"/>
      <c r="CZ8" s="777"/>
      <c r="DA8" s="778"/>
      <c r="DB8" s="776" t="s">
        <v>549</v>
      </c>
      <c r="DC8" s="777"/>
      <c r="DD8" s="777"/>
      <c r="DE8" s="777"/>
      <c r="DF8" s="778"/>
      <c r="DG8" s="776" t="s">
        <v>549</v>
      </c>
      <c r="DH8" s="777"/>
      <c r="DI8" s="777"/>
      <c r="DJ8" s="777"/>
      <c r="DK8" s="778"/>
      <c r="DL8" s="776" t="s">
        <v>549</v>
      </c>
      <c r="DM8" s="777"/>
      <c r="DN8" s="777"/>
      <c r="DO8" s="777"/>
      <c r="DP8" s="778"/>
      <c r="DQ8" s="776" t="s">
        <v>549</v>
      </c>
      <c r="DR8" s="777"/>
      <c r="DS8" s="777"/>
      <c r="DT8" s="777"/>
      <c r="DU8" s="778"/>
      <c r="DV8" s="773"/>
      <c r="DW8" s="774"/>
      <c r="DX8" s="774"/>
      <c r="DY8" s="774"/>
      <c r="DZ8" s="779"/>
      <c r="EA8" s="222"/>
    </row>
    <row r="9" spans="1:131" s="223" customFormat="1" ht="26.25" customHeight="1" x14ac:dyDescent="0.2">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2">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2">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2">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2">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2">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2">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2">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2">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2">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2">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2">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5">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2">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375</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5">
      <c r="A23" s="228" t="s">
        <v>376</v>
      </c>
      <c r="B23" s="789" t="s">
        <v>377</v>
      </c>
      <c r="C23" s="790"/>
      <c r="D23" s="790"/>
      <c r="E23" s="790"/>
      <c r="F23" s="790"/>
      <c r="G23" s="790"/>
      <c r="H23" s="790"/>
      <c r="I23" s="790"/>
      <c r="J23" s="790"/>
      <c r="K23" s="790"/>
      <c r="L23" s="790"/>
      <c r="M23" s="790"/>
      <c r="N23" s="790"/>
      <c r="O23" s="790"/>
      <c r="P23" s="791"/>
      <c r="Q23" s="792">
        <v>6858</v>
      </c>
      <c r="R23" s="793"/>
      <c r="S23" s="793"/>
      <c r="T23" s="793"/>
      <c r="U23" s="793"/>
      <c r="V23" s="793">
        <v>6624</v>
      </c>
      <c r="W23" s="793"/>
      <c r="X23" s="793"/>
      <c r="Y23" s="793"/>
      <c r="Z23" s="793"/>
      <c r="AA23" s="793">
        <v>234</v>
      </c>
      <c r="AB23" s="793"/>
      <c r="AC23" s="793"/>
      <c r="AD23" s="793"/>
      <c r="AE23" s="794"/>
      <c r="AF23" s="795">
        <v>206</v>
      </c>
      <c r="AG23" s="793"/>
      <c r="AH23" s="793"/>
      <c r="AI23" s="793"/>
      <c r="AJ23" s="796"/>
      <c r="AK23" s="797"/>
      <c r="AL23" s="798"/>
      <c r="AM23" s="798"/>
      <c r="AN23" s="798"/>
      <c r="AO23" s="798"/>
      <c r="AP23" s="793">
        <v>6509</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2">
      <c r="A24" s="808" t="s">
        <v>378</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5">
      <c r="A25" s="725" t="s">
        <v>379</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2">
      <c r="A26" s="727" t="s">
        <v>357</v>
      </c>
      <c r="B26" s="728"/>
      <c r="C26" s="728"/>
      <c r="D26" s="728"/>
      <c r="E26" s="728"/>
      <c r="F26" s="728"/>
      <c r="G26" s="728"/>
      <c r="H26" s="728"/>
      <c r="I26" s="728"/>
      <c r="J26" s="728"/>
      <c r="K26" s="728"/>
      <c r="L26" s="728"/>
      <c r="M26" s="728"/>
      <c r="N26" s="728"/>
      <c r="O26" s="728"/>
      <c r="P26" s="729"/>
      <c r="Q26" s="733" t="s">
        <v>380</v>
      </c>
      <c r="R26" s="734"/>
      <c r="S26" s="734"/>
      <c r="T26" s="734"/>
      <c r="U26" s="735"/>
      <c r="V26" s="733" t="s">
        <v>381</v>
      </c>
      <c r="W26" s="734"/>
      <c r="X26" s="734"/>
      <c r="Y26" s="734"/>
      <c r="Z26" s="735"/>
      <c r="AA26" s="733" t="s">
        <v>382</v>
      </c>
      <c r="AB26" s="734"/>
      <c r="AC26" s="734"/>
      <c r="AD26" s="734"/>
      <c r="AE26" s="734"/>
      <c r="AF26" s="814" t="s">
        <v>383</v>
      </c>
      <c r="AG26" s="815"/>
      <c r="AH26" s="815"/>
      <c r="AI26" s="815"/>
      <c r="AJ26" s="816"/>
      <c r="AK26" s="734" t="s">
        <v>384</v>
      </c>
      <c r="AL26" s="734"/>
      <c r="AM26" s="734"/>
      <c r="AN26" s="734"/>
      <c r="AO26" s="735"/>
      <c r="AP26" s="733" t="s">
        <v>385</v>
      </c>
      <c r="AQ26" s="734"/>
      <c r="AR26" s="734"/>
      <c r="AS26" s="734"/>
      <c r="AT26" s="735"/>
      <c r="AU26" s="733" t="s">
        <v>386</v>
      </c>
      <c r="AV26" s="734"/>
      <c r="AW26" s="734"/>
      <c r="AX26" s="734"/>
      <c r="AY26" s="735"/>
      <c r="AZ26" s="733" t="s">
        <v>387</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2">
      <c r="A28" s="230">
        <v>1</v>
      </c>
      <c r="B28" s="749" t="s">
        <v>388</v>
      </c>
      <c r="C28" s="750"/>
      <c r="D28" s="750"/>
      <c r="E28" s="750"/>
      <c r="F28" s="750"/>
      <c r="G28" s="750"/>
      <c r="H28" s="750"/>
      <c r="I28" s="750"/>
      <c r="J28" s="750"/>
      <c r="K28" s="750"/>
      <c r="L28" s="750"/>
      <c r="M28" s="750"/>
      <c r="N28" s="750"/>
      <c r="O28" s="750"/>
      <c r="P28" s="751"/>
      <c r="Q28" s="822">
        <v>1676</v>
      </c>
      <c r="R28" s="823"/>
      <c r="S28" s="823"/>
      <c r="T28" s="823"/>
      <c r="U28" s="823"/>
      <c r="V28" s="823">
        <v>1573</v>
      </c>
      <c r="W28" s="823"/>
      <c r="X28" s="823"/>
      <c r="Y28" s="823"/>
      <c r="Z28" s="823"/>
      <c r="AA28" s="823">
        <v>103</v>
      </c>
      <c r="AB28" s="823"/>
      <c r="AC28" s="823"/>
      <c r="AD28" s="823"/>
      <c r="AE28" s="824"/>
      <c r="AF28" s="825">
        <v>103</v>
      </c>
      <c r="AG28" s="823"/>
      <c r="AH28" s="823"/>
      <c r="AI28" s="823"/>
      <c r="AJ28" s="826"/>
      <c r="AK28" s="827">
        <v>187</v>
      </c>
      <c r="AL28" s="828"/>
      <c r="AM28" s="828"/>
      <c r="AN28" s="828"/>
      <c r="AO28" s="828"/>
      <c r="AP28" s="828" t="s">
        <v>549</v>
      </c>
      <c r="AQ28" s="828"/>
      <c r="AR28" s="828"/>
      <c r="AS28" s="828"/>
      <c r="AT28" s="828"/>
      <c r="AU28" s="828" t="s">
        <v>549</v>
      </c>
      <c r="AV28" s="828"/>
      <c r="AW28" s="828"/>
      <c r="AX28" s="828"/>
      <c r="AY28" s="828"/>
      <c r="AZ28" s="829" t="s">
        <v>549</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2">
      <c r="A29" s="230">
        <v>2</v>
      </c>
      <c r="B29" s="780" t="s">
        <v>389</v>
      </c>
      <c r="C29" s="781"/>
      <c r="D29" s="781"/>
      <c r="E29" s="781"/>
      <c r="F29" s="781"/>
      <c r="G29" s="781"/>
      <c r="H29" s="781"/>
      <c r="I29" s="781"/>
      <c r="J29" s="781"/>
      <c r="K29" s="781"/>
      <c r="L29" s="781"/>
      <c r="M29" s="781"/>
      <c r="N29" s="781"/>
      <c r="O29" s="781"/>
      <c r="P29" s="782"/>
      <c r="Q29" s="783">
        <v>249</v>
      </c>
      <c r="R29" s="784"/>
      <c r="S29" s="784"/>
      <c r="T29" s="784"/>
      <c r="U29" s="784"/>
      <c r="V29" s="784">
        <v>240</v>
      </c>
      <c r="W29" s="784"/>
      <c r="X29" s="784"/>
      <c r="Y29" s="784"/>
      <c r="Z29" s="784"/>
      <c r="AA29" s="784">
        <v>9</v>
      </c>
      <c r="AB29" s="784"/>
      <c r="AC29" s="784"/>
      <c r="AD29" s="784"/>
      <c r="AE29" s="785"/>
      <c r="AF29" s="786">
        <v>9</v>
      </c>
      <c r="AG29" s="787"/>
      <c r="AH29" s="787"/>
      <c r="AI29" s="787"/>
      <c r="AJ29" s="788"/>
      <c r="AK29" s="834">
        <v>58</v>
      </c>
      <c r="AL29" s="830"/>
      <c r="AM29" s="830"/>
      <c r="AN29" s="830"/>
      <c r="AO29" s="830"/>
      <c r="AP29" s="830" t="s">
        <v>549</v>
      </c>
      <c r="AQ29" s="830"/>
      <c r="AR29" s="830"/>
      <c r="AS29" s="830"/>
      <c r="AT29" s="830"/>
      <c r="AU29" s="830" t="s">
        <v>549</v>
      </c>
      <c r="AV29" s="830"/>
      <c r="AW29" s="830"/>
      <c r="AX29" s="830"/>
      <c r="AY29" s="830"/>
      <c r="AZ29" s="831" t="s">
        <v>549</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2">
      <c r="A30" s="230">
        <v>3</v>
      </c>
      <c r="B30" s="780" t="s">
        <v>390</v>
      </c>
      <c r="C30" s="781"/>
      <c r="D30" s="781"/>
      <c r="E30" s="781"/>
      <c r="F30" s="781"/>
      <c r="G30" s="781"/>
      <c r="H30" s="781"/>
      <c r="I30" s="781"/>
      <c r="J30" s="781"/>
      <c r="K30" s="781"/>
      <c r="L30" s="781"/>
      <c r="M30" s="781"/>
      <c r="N30" s="781"/>
      <c r="O30" s="781"/>
      <c r="P30" s="782"/>
      <c r="Q30" s="783">
        <v>1311</v>
      </c>
      <c r="R30" s="784"/>
      <c r="S30" s="784"/>
      <c r="T30" s="784"/>
      <c r="U30" s="784"/>
      <c r="V30" s="784">
        <v>1290</v>
      </c>
      <c r="W30" s="784"/>
      <c r="X30" s="784"/>
      <c r="Y30" s="784"/>
      <c r="Z30" s="784"/>
      <c r="AA30" s="784">
        <v>21</v>
      </c>
      <c r="AB30" s="784"/>
      <c r="AC30" s="784"/>
      <c r="AD30" s="784"/>
      <c r="AE30" s="785"/>
      <c r="AF30" s="786">
        <v>21</v>
      </c>
      <c r="AG30" s="787"/>
      <c r="AH30" s="787"/>
      <c r="AI30" s="787"/>
      <c r="AJ30" s="788"/>
      <c r="AK30" s="834">
        <v>197</v>
      </c>
      <c r="AL30" s="830"/>
      <c r="AM30" s="830"/>
      <c r="AN30" s="830"/>
      <c r="AO30" s="830"/>
      <c r="AP30" s="830" t="s">
        <v>549</v>
      </c>
      <c r="AQ30" s="830"/>
      <c r="AR30" s="830"/>
      <c r="AS30" s="830"/>
      <c r="AT30" s="830"/>
      <c r="AU30" s="830" t="s">
        <v>549</v>
      </c>
      <c r="AV30" s="830"/>
      <c r="AW30" s="830"/>
      <c r="AX30" s="830"/>
      <c r="AY30" s="830"/>
      <c r="AZ30" s="831" t="s">
        <v>549</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2">
      <c r="A31" s="230">
        <v>4</v>
      </c>
      <c r="B31" s="780" t="s">
        <v>391</v>
      </c>
      <c r="C31" s="781"/>
      <c r="D31" s="781"/>
      <c r="E31" s="781"/>
      <c r="F31" s="781"/>
      <c r="G31" s="781"/>
      <c r="H31" s="781"/>
      <c r="I31" s="781"/>
      <c r="J31" s="781"/>
      <c r="K31" s="781"/>
      <c r="L31" s="781"/>
      <c r="M31" s="781"/>
      <c r="N31" s="781"/>
      <c r="O31" s="781"/>
      <c r="P31" s="782"/>
      <c r="Q31" s="783">
        <v>112</v>
      </c>
      <c r="R31" s="784"/>
      <c r="S31" s="784"/>
      <c r="T31" s="784"/>
      <c r="U31" s="784"/>
      <c r="V31" s="784">
        <v>100</v>
      </c>
      <c r="W31" s="784"/>
      <c r="X31" s="784"/>
      <c r="Y31" s="784"/>
      <c r="Z31" s="784"/>
      <c r="AA31" s="784">
        <v>12</v>
      </c>
      <c r="AB31" s="784"/>
      <c r="AC31" s="784"/>
      <c r="AD31" s="784"/>
      <c r="AE31" s="785"/>
      <c r="AF31" s="786">
        <v>12</v>
      </c>
      <c r="AG31" s="787"/>
      <c r="AH31" s="787"/>
      <c r="AI31" s="787"/>
      <c r="AJ31" s="788"/>
      <c r="AK31" s="834">
        <v>6</v>
      </c>
      <c r="AL31" s="830"/>
      <c r="AM31" s="830"/>
      <c r="AN31" s="830"/>
      <c r="AO31" s="830"/>
      <c r="AP31" s="830">
        <v>8</v>
      </c>
      <c r="AQ31" s="830"/>
      <c r="AR31" s="830"/>
      <c r="AS31" s="830"/>
      <c r="AT31" s="830"/>
      <c r="AU31" s="830">
        <v>6</v>
      </c>
      <c r="AV31" s="830"/>
      <c r="AW31" s="830"/>
      <c r="AX31" s="830"/>
      <c r="AY31" s="830"/>
      <c r="AZ31" s="831" t="s">
        <v>549</v>
      </c>
      <c r="BA31" s="831"/>
      <c r="BB31" s="831"/>
      <c r="BC31" s="831"/>
      <c r="BD31" s="831"/>
      <c r="BE31" s="832"/>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2">
      <c r="A32" s="230">
        <v>5</v>
      </c>
      <c r="B32" s="780" t="s">
        <v>392</v>
      </c>
      <c r="C32" s="781"/>
      <c r="D32" s="781"/>
      <c r="E32" s="781"/>
      <c r="F32" s="781"/>
      <c r="G32" s="781"/>
      <c r="H32" s="781"/>
      <c r="I32" s="781"/>
      <c r="J32" s="781"/>
      <c r="K32" s="781"/>
      <c r="L32" s="781"/>
      <c r="M32" s="781"/>
      <c r="N32" s="781"/>
      <c r="O32" s="781"/>
      <c r="P32" s="782"/>
      <c r="Q32" s="783">
        <v>278</v>
      </c>
      <c r="R32" s="784"/>
      <c r="S32" s="784"/>
      <c r="T32" s="784"/>
      <c r="U32" s="784"/>
      <c r="V32" s="784">
        <v>294</v>
      </c>
      <c r="W32" s="784"/>
      <c r="X32" s="784"/>
      <c r="Y32" s="784"/>
      <c r="Z32" s="784"/>
      <c r="AA32" s="784">
        <v>-16</v>
      </c>
      <c r="AB32" s="784"/>
      <c r="AC32" s="784"/>
      <c r="AD32" s="784"/>
      <c r="AE32" s="785"/>
      <c r="AF32" s="786">
        <v>29</v>
      </c>
      <c r="AG32" s="787"/>
      <c r="AH32" s="787"/>
      <c r="AI32" s="787"/>
      <c r="AJ32" s="788"/>
      <c r="AK32" s="834">
        <v>145</v>
      </c>
      <c r="AL32" s="830"/>
      <c r="AM32" s="830"/>
      <c r="AN32" s="830"/>
      <c r="AO32" s="830"/>
      <c r="AP32" s="830">
        <v>2059</v>
      </c>
      <c r="AQ32" s="830"/>
      <c r="AR32" s="830"/>
      <c r="AS32" s="830"/>
      <c r="AT32" s="830"/>
      <c r="AU32" s="830">
        <v>2059</v>
      </c>
      <c r="AV32" s="830"/>
      <c r="AW32" s="830"/>
      <c r="AX32" s="830"/>
      <c r="AY32" s="830"/>
      <c r="AZ32" s="831" t="s">
        <v>549</v>
      </c>
      <c r="BA32" s="831"/>
      <c r="BB32" s="831"/>
      <c r="BC32" s="831"/>
      <c r="BD32" s="831"/>
      <c r="BE32" s="832" t="s">
        <v>393</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2">
      <c r="A33" s="230">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2">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2">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2">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2">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2">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2">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2">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2">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2">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2">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2">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2">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2">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2">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2">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2">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2">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2">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2">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2">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2">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2">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2">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2">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2">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2">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2">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5">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2">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394</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5">
      <c r="A63" s="228" t="s">
        <v>376</v>
      </c>
      <c r="B63" s="789" t="s">
        <v>395</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174</v>
      </c>
      <c r="AG63" s="844"/>
      <c r="AH63" s="844"/>
      <c r="AI63" s="844"/>
      <c r="AJ63" s="845"/>
      <c r="AK63" s="846"/>
      <c r="AL63" s="841"/>
      <c r="AM63" s="841"/>
      <c r="AN63" s="841"/>
      <c r="AO63" s="841"/>
      <c r="AP63" s="844">
        <v>2067</v>
      </c>
      <c r="AQ63" s="844"/>
      <c r="AR63" s="844"/>
      <c r="AS63" s="844"/>
      <c r="AT63" s="844"/>
      <c r="AU63" s="844">
        <v>2065</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5">
      <c r="A65" s="220" t="s">
        <v>396</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2">
      <c r="A66" s="727" t="s">
        <v>397</v>
      </c>
      <c r="B66" s="728"/>
      <c r="C66" s="728"/>
      <c r="D66" s="728"/>
      <c r="E66" s="728"/>
      <c r="F66" s="728"/>
      <c r="G66" s="728"/>
      <c r="H66" s="728"/>
      <c r="I66" s="728"/>
      <c r="J66" s="728"/>
      <c r="K66" s="728"/>
      <c r="L66" s="728"/>
      <c r="M66" s="728"/>
      <c r="N66" s="728"/>
      <c r="O66" s="728"/>
      <c r="P66" s="729"/>
      <c r="Q66" s="733" t="s">
        <v>380</v>
      </c>
      <c r="R66" s="734"/>
      <c r="S66" s="734"/>
      <c r="T66" s="734"/>
      <c r="U66" s="735"/>
      <c r="V66" s="733" t="s">
        <v>381</v>
      </c>
      <c r="W66" s="734"/>
      <c r="X66" s="734"/>
      <c r="Y66" s="734"/>
      <c r="Z66" s="735"/>
      <c r="AA66" s="733" t="s">
        <v>382</v>
      </c>
      <c r="AB66" s="734"/>
      <c r="AC66" s="734"/>
      <c r="AD66" s="734"/>
      <c r="AE66" s="735"/>
      <c r="AF66" s="854" t="s">
        <v>383</v>
      </c>
      <c r="AG66" s="815"/>
      <c r="AH66" s="815"/>
      <c r="AI66" s="815"/>
      <c r="AJ66" s="855"/>
      <c r="AK66" s="733" t="s">
        <v>384</v>
      </c>
      <c r="AL66" s="728"/>
      <c r="AM66" s="728"/>
      <c r="AN66" s="728"/>
      <c r="AO66" s="729"/>
      <c r="AP66" s="733" t="s">
        <v>385</v>
      </c>
      <c r="AQ66" s="734"/>
      <c r="AR66" s="734"/>
      <c r="AS66" s="734"/>
      <c r="AT66" s="735"/>
      <c r="AU66" s="733" t="s">
        <v>398</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2">
      <c r="A68" s="224">
        <v>1</v>
      </c>
      <c r="B68" s="869" t="s">
        <v>544</v>
      </c>
      <c r="C68" s="870"/>
      <c r="D68" s="870"/>
      <c r="E68" s="870"/>
      <c r="F68" s="870"/>
      <c r="G68" s="870"/>
      <c r="H68" s="870"/>
      <c r="I68" s="870"/>
      <c r="J68" s="870"/>
      <c r="K68" s="870"/>
      <c r="L68" s="870"/>
      <c r="M68" s="870"/>
      <c r="N68" s="870"/>
      <c r="O68" s="870"/>
      <c r="P68" s="871"/>
      <c r="Q68" s="872">
        <v>193</v>
      </c>
      <c r="R68" s="866"/>
      <c r="S68" s="866"/>
      <c r="T68" s="866"/>
      <c r="U68" s="866"/>
      <c r="V68" s="866">
        <v>71</v>
      </c>
      <c r="W68" s="866"/>
      <c r="X68" s="866"/>
      <c r="Y68" s="866"/>
      <c r="Z68" s="866"/>
      <c r="AA68" s="866">
        <v>122</v>
      </c>
      <c r="AB68" s="866"/>
      <c r="AC68" s="866"/>
      <c r="AD68" s="866"/>
      <c r="AE68" s="866"/>
      <c r="AF68" s="866">
        <v>46</v>
      </c>
      <c r="AG68" s="866"/>
      <c r="AH68" s="866"/>
      <c r="AI68" s="866"/>
      <c r="AJ68" s="866"/>
      <c r="AK68" s="866" t="s">
        <v>549</v>
      </c>
      <c r="AL68" s="866"/>
      <c r="AM68" s="866"/>
      <c r="AN68" s="866"/>
      <c r="AO68" s="866"/>
      <c r="AP68" s="866" t="s">
        <v>549</v>
      </c>
      <c r="AQ68" s="866"/>
      <c r="AR68" s="866"/>
      <c r="AS68" s="866"/>
      <c r="AT68" s="866"/>
      <c r="AU68" s="866" t="s">
        <v>549</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2">
      <c r="A69" s="226">
        <v>2</v>
      </c>
      <c r="B69" s="873" t="s">
        <v>545</v>
      </c>
      <c r="C69" s="874"/>
      <c r="D69" s="874"/>
      <c r="E69" s="874"/>
      <c r="F69" s="874"/>
      <c r="G69" s="874"/>
      <c r="H69" s="874"/>
      <c r="I69" s="874"/>
      <c r="J69" s="874"/>
      <c r="K69" s="874"/>
      <c r="L69" s="874"/>
      <c r="M69" s="874"/>
      <c r="N69" s="874"/>
      <c r="O69" s="874"/>
      <c r="P69" s="875"/>
      <c r="Q69" s="876">
        <v>2389</v>
      </c>
      <c r="R69" s="830"/>
      <c r="S69" s="830"/>
      <c r="T69" s="830"/>
      <c r="U69" s="830"/>
      <c r="V69" s="830">
        <v>2264</v>
      </c>
      <c r="W69" s="830"/>
      <c r="X69" s="830"/>
      <c r="Y69" s="830"/>
      <c r="Z69" s="830"/>
      <c r="AA69" s="830">
        <v>125</v>
      </c>
      <c r="AB69" s="830"/>
      <c r="AC69" s="830"/>
      <c r="AD69" s="830"/>
      <c r="AE69" s="830"/>
      <c r="AF69" s="830">
        <v>120</v>
      </c>
      <c r="AG69" s="830"/>
      <c r="AH69" s="830"/>
      <c r="AI69" s="830"/>
      <c r="AJ69" s="830"/>
      <c r="AK69" s="877" t="s">
        <v>549</v>
      </c>
      <c r="AL69" s="878"/>
      <c r="AM69" s="878"/>
      <c r="AN69" s="878"/>
      <c r="AO69" s="834"/>
      <c r="AP69" s="877" t="s">
        <v>549</v>
      </c>
      <c r="AQ69" s="878"/>
      <c r="AR69" s="878"/>
      <c r="AS69" s="878"/>
      <c r="AT69" s="834"/>
      <c r="AU69" s="877" t="s">
        <v>549</v>
      </c>
      <c r="AV69" s="878"/>
      <c r="AW69" s="878"/>
      <c r="AX69" s="878"/>
      <c r="AY69" s="834"/>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2">
      <c r="A70" s="226">
        <v>3</v>
      </c>
      <c r="B70" s="873" t="s">
        <v>546</v>
      </c>
      <c r="C70" s="874"/>
      <c r="D70" s="874"/>
      <c r="E70" s="874"/>
      <c r="F70" s="874"/>
      <c r="G70" s="874"/>
      <c r="H70" s="874"/>
      <c r="I70" s="874"/>
      <c r="J70" s="874"/>
      <c r="K70" s="874"/>
      <c r="L70" s="874"/>
      <c r="M70" s="874"/>
      <c r="N70" s="874"/>
      <c r="O70" s="874"/>
      <c r="P70" s="875"/>
      <c r="Q70" s="876">
        <v>290</v>
      </c>
      <c r="R70" s="830"/>
      <c r="S70" s="830"/>
      <c r="T70" s="830"/>
      <c r="U70" s="830"/>
      <c r="V70" s="830">
        <v>250</v>
      </c>
      <c r="W70" s="830"/>
      <c r="X70" s="830"/>
      <c r="Y70" s="830"/>
      <c r="Z70" s="830"/>
      <c r="AA70" s="830">
        <v>40</v>
      </c>
      <c r="AB70" s="830"/>
      <c r="AC70" s="830"/>
      <c r="AD70" s="830"/>
      <c r="AE70" s="830"/>
      <c r="AF70" s="830">
        <v>40</v>
      </c>
      <c r="AG70" s="830"/>
      <c r="AH70" s="830"/>
      <c r="AI70" s="830"/>
      <c r="AJ70" s="830"/>
      <c r="AK70" s="877" t="s">
        <v>549</v>
      </c>
      <c r="AL70" s="878"/>
      <c r="AM70" s="878"/>
      <c r="AN70" s="878"/>
      <c r="AO70" s="834"/>
      <c r="AP70" s="877" t="s">
        <v>549</v>
      </c>
      <c r="AQ70" s="878"/>
      <c r="AR70" s="878"/>
      <c r="AS70" s="878"/>
      <c r="AT70" s="834"/>
      <c r="AU70" s="877" t="s">
        <v>549</v>
      </c>
      <c r="AV70" s="878"/>
      <c r="AW70" s="878"/>
      <c r="AX70" s="878"/>
      <c r="AY70" s="834"/>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2">
      <c r="A71" s="226">
        <v>4</v>
      </c>
      <c r="B71" s="873" t="s">
        <v>547</v>
      </c>
      <c r="C71" s="874"/>
      <c r="D71" s="874"/>
      <c r="E71" s="874"/>
      <c r="F71" s="874"/>
      <c r="G71" s="874"/>
      <c r="H71" s="874"/>
      <c r="I71" s="874"/>
      <c r="J71" s="874"/>
      <c r="K71" s="874"/>
      <c r="L71" s="874"/>
      <c r="M71" s="874"/>
      <c r="N71" s="874"/>
      <c r="O71" s="874"/>
      <c r="P71" s="875"/>
      <c r="Q71" s="876">
        <v>1428744</v>
      </c>
      <c r="R71" s="830"/>
      <c r="S71" s="830"/>
      <c r="T71" s="830"/>
      <c r="U71" s="830"/>
      <c r="V71" s="830">
        <v>1401874</v>
      </c>
      <c r="W71" s="830"/>
      <c r="X71" s="830"/>
      <c r="Y71" s="830"/>
      <c r="Z71" s="830"/>
      <c r="AA71" s="830">
        <v>26871</v>
      </c>
      <c r="AB71" s="830"/>
      <c r="AC71" s="830"/>
      <c r="AD71" s="830"/>
      <c r="AE71" s="830"/>
      <c r="AF71" s="830">
        <v>26871</v>
      </c>
      <c r="AG71" s="830"/>
      <c r="AH71" s="830"/>
      <c r="AI71" s="830"/>
      <c r="AJ71" s="830"/>
      <c r="AK71" s="830">
        <v>12578</v>
      </c>
      <c r="AL71" s="830"/>
      <c r="AM71" s="830"/>
      <c r="AN71" s="830"/>
      <c r="AO71" s="830"/>
      <c r="AP71" s="877" t="s">
        <v>549</v>
      </c>
      <c r="AQ71" s="878"/>
      <c r="AR71" s="878"/>
      <c r="AS71" s="878"/>
      <c r="AT71" s="834"/>
      <c r="AU71" s="877" t="s">
        <v>549</v>
      </c>
      <c r="AV71" s="878"/>
      <c r="AW71" s="878"/>
      <c r="AX71" s="878"/>
      <c r="AY71" s="834"/>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2">
      <c r="A72" s="226">
        <v>5</v>
      </c>
      <c r="B72" s="879" t="s">
        <v>550</v>
      </c>
      <c r="C72" s="874"/>
      <c r="D72" s="874"/>
      <c r="E72" s="874"/>
      <c r="F72" s="874"/>
      <c r="G72" s="874"/>
      <c r="H72" s="874"/>
      <c r="I72" s="874"/>
      <c r="J72" s="874"/>
      <c r="K72" s="874"/>
      <c r="L72" s="874"/>
      <c r="M72" s="874"/>
      <c r="N72" s="874"/>
      <c r="O72" s="874"/>
      <c r="P72" s="875"/>
      <c r="Q72" s="876">
        <v>1082</v>
      </c>
      <c r="R72" s="830"/>
      <c r="S72" s="830"/>
      <c r="T72" s="830"/>
      <c r="U72" s="830"/>
      <c r="V72" s="830">
        <v>1046</v>
      </c>
      <c r="W72" s="830"/>
      <c r="X72" s="830"/>
      <c r="Y72" s="830"/>
      <c r="Z72" s="830"/>
      <c r="AA72" s="830">
        <v>36</v>
      </c>
      <c r="AB72" s="830"/>
      <c r="AC72" s="830"/>
      <c r="AD72" s="830"/>
      <c r="AE72" s="830"/>
      <c r="AF72" s="830">
        <v>1699</v>
      </c>
      <c r="AG72" s="830"/>
      <c r="AH72" s="830"/>
      <c r="AI72" s="830"/>
      <c r="AJ72" s="830"/>
      <c r="AK72" s="830">
        <v>270</v>
      </c>
      <c r="AL72" s="830"/>
      <c r="AM72" s="830"/>
      <c r="AN72" s="830"/>
      <c r="AO72" s="830"/>
      <c r="AP72" s="830">
        <v>3075</v>
      </c>
      <c r="AQ72" s="830"/>
      <c r="AR72" s="830"/>
      <c r="AS72" s="830"/>
      <c r="AT72" s="830"/>
      <c r="AU72" s="830" t="s">
        <v>549</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2">
      <c r="A73" s="226">
        <v>6</v>
      </c>
      <c r="B73" s="879" t="s">
        <v>548</v>
      </c>
      <c r="C73" s="880"/>
      <c r="D73" s="880"/>
      <c r="E73" s="880"/>
      <c r="F73" s="880"/>
      <c r="G73" s="880"/>
      <c r="H73" s="880"/>
      <c r="I73" s="880"/>
      <c r="J73" s="880"/>
      <c r="K73" s="880"/>
      <c r="L73" s="880"/>
      <c r="M73" s="880"/>
      <c r="N73" s="880"/>
      <c r="O73" s="880"/>
      <c r="P73" s="881"/>
      <c r="Q73" s="876">
        <v>6104</v>
      </c>
      <c r="R73" s="830"/>
      <c r="S73" s="830"/>
      <c r="T73" s="830"/>
      <c r="U73" s="830"/>
      <c r="V73" s="830">
        <v>5983</v>
      </c>
      <c r="W73" s="830"/>
      <c r="X73" s="830"/>
      <c r="Y73" s="830"/>
      <c r="Z73" s="830"/>
      <c r="AA73" s="830">
        <v>121</v>
      </c>
      <c r="AB73" s="830"/>
      <c r="AC73" s="830"/>
      <c r="AD73" s="830"/>
      <c r="AE73" s="830"/>
      <c r="AF73" s="830">
        <v>17694</v>
      </c>
      <c r="AG73" s="830"/>
      <c r="AH73" s="830"/>
      <c r="AI73" s="830"/>
      <c r="AJ73" s="830"/>
      <c r="AK73" s="877" t="s">
        <v>549</v>
      </c>
      <c r="AL73" s="878"/>
      <c r="AM73" s="878"/>
      <c r="AN73" s="878"/>
      <c r="AO73" s="834"/>
      <c r="AP73" s="830">
        <v>24010</v>
      </c>
      <c r="AQ73" s="830"/>
      <c r="AR73" s="830"/>
      <c r="AS73" s="830"/>
      <c r="AT73" s="830"/>
      <c r="AU73" s="877" t="s">
        <v>549</v>
      </c>
      <c r="AV73" s="878"/>
      <c r="AW73" s="878"/>
      <c r="AX73" s="878"/>
      <c r="AY73" s="834"/>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2">
      <c r="A74" s="226">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2">
      <c r="A75" s="226">
        <v>8</v>
      </c>
      <c r="B75" s="873"/>
      <c r="C75" s="874"/>
      <c r="D75" s="874"/>
      <c r="E75" s="874"/>
      <c r="F75" s="874"/>
      <c r="G75" s="874"/>
      <c r="H75" s="874"/>
      <c r="I75" s="874"/>
      <c r="J75" s="874"/>
      <c r="K75" s="874"/>
      <c r="L75" s="874"/>
      <c r="M75" s="874"/>
      <c r="N75" s="874"/>
      <c r="O75" s="874"/>
      <c r="P75" s="875"/>
      <c r="Q75" s="882"/>
      <c r="R75" s="878"/>
      <c r="S75" s="878"/>
      <c r="T75" s="878"/>
      <c r="U75" s="834"/>
      <c r="V75" s="877"/>
      <c r="W75" s="878"/>
      <c r="X75" s="878"/>
      <c r="Y75" s="878"/>
      <c r="Z75" s="834"/>
      <c r="AA75" s="877"/>
      <c r="AB75" s="878"/>
      <c r="AC75" s="878"/>
      <c r="AD75" s="878"/>
      <c r="AE75" s="834"/>
      <c r="AF75" s="877"/>
      <c r="AG75" s="878"/>
      <c r="AH75" s="878"/>
      <c r="AI75" s="878"/>
      <c r="AJ75" s="834"/>
      <c r="AK75" s="877"/>
      <c r="AL75" s="878"/>
      <c r="AM75" s="878"/>
      <c r="AN75" s="878"/>
      <c r="AO75" s="834"/>
      <c r="AP75" s="877"/>
      <c r="AQ75" s="878"/>
      <c r="AR75" s="878"/>
      <c r="AS75" s="878"/>
      <c r="AT75" s="834"/>
      <c r="AU75" s="877"/>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2">
      <c r="A76" s="226">
        <v>9</v>
      </c>
      <c r="B76" s="873"/>
      <c r="C76" s="874"/>
      <c r="D76" s="874"/>
      <c r="E76" s="874"/>
      <c r="F76" s="874"/>
      <c r="G76" s="874"/>
      <c r="H76" s="874"/>
      <c r="I76" s="874"/>
      <c r="J76" s="874"/>
      <c r="K76" s="874"/>
      <c r="L76" s="874"/>
      <c r="M76" s="874"/>
      <c r="N76" s="874"/>
      <c r="O76" s="874"/>
      <c r="P76" s="875"/>
      <c r="Q76" s="882"/>
      <c r="R76" s="878"/>
      <c r="S76" s="878"/>
      <c r="T76" s="878"/>
      <c r="U76" s="834"/>
      <c r="V76" s="877"/>
      <c r="W76" s="878"/>
      <c r="X76" s="878"/>
      <c r="Y76" s="878"/>
      <c r="Z76" s="834"/>
      <c r="AA76" s="877"/>
      <c r="AB76" s="878"/>
      <c r="AC76" s="878"/>
      <c r="AD76" s="878"/>
      <c r="AE76" s="834"/>
      <c r="AF76" s="877"/>
      <c r="AG76" s="878"/>
      <c r="AH76" s="878"/>
      <c r="AI76" s="878"/>
      <c r="AJ76" s="834"/>
      <c r="AK76" s="877"/>
      <c r="AL76" s="878"/>
      <c r="AM76" s="878"/>
      <c r="AN76" s="878"/>
      <c r="AO76" s="834"/>
      <c r="AP76" s="877"/>
      <c r="AQ76" s="878"/>
      <c r="AR76" s="878"/>
      <c r="AS76" s="878"/>
      <c r="AT76" s="834"/>
      <c r="AU76" s="877"/>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2">
      <c r="A77" s="226">
        <v>10</v>
      </c>
      <c r="B77" s="873"/>
      <c r="C77" s="874"/>
      <c r="D77" s="874"/>
      <c r="E77" s="874"/>
      <c r="F77" s="874"/>
      <c r="G77" s="874"/>
      <c r="H77" s="874"/>
      <c r="I77" s="874"/>
      <c r="J77" s="874"/>
      <c r="K77" s="874"/>
      <c r="L77" s="874"/>
      <c r="M77" s="874"/>
      <c r="N77" s="874"/>
      <c r="O77" s="874"/>
      <c r="P77" s="875"/>
      <c r="Q77" s="882"/>
      <c r="R77" s="878"/>
      <c r="S77" s="878"/>
      <c r="T77" s="878"/>
      <c r="U77" s="834"/>
      <c r="V77" s="877"/>
      <c r="W77" s="878"/>
      <c r="X77" s="878"/>
      <c r="Y77" s="878"/>
      <c r="Z77" s="834"/>
      <c r="AA77" s="877"/>
      <c r="AB77" s="878"/>
      <c r="AC77" s="878"/>
      <c r="AD77" s="878"/>
      <c r="AE77" s="834"/>
      <c r="AF77" s="877"/>
      <c r="AG77" s="878"/>
      <c r="AH77" s="878"/>
      <c r="AI77" s="878"/>
      <c r="AJ77" s="834"/>
      <c r="AK77" s="877"/>
      <c r="AL77" s="878"/>
      <c r="AM77" s="878"/>
      <c r="AN77" s="878"/>
      <c r="AO77" s="834"/>
      <c r="AP77" s="877"/>
      <c r="AQ77" s="878"/>
      <c r="AR77" s="878"/>
      <c r="AS77" s="878"/>
      <c r="AT77" s="834"/>
      <c r="AU77" s="877"/>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2">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2">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2">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2">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2">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2">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2">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2">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2">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2">
      <c r="A87" s="232">
        <v>20</v>
      </c>
      <c r="B87" s="883"/>
      <c r="C87" s="884"/>
      <c r="D87" s="884"/>
      <c r="E87" s="884"/>
      <c r="F87" s="884"/>
      <c r="G87" s="884"/>
      <c r="H87" s="884"/>
      <c r="I87" s="884"/>
      <c r="J87" s="884"/>
      <c r="K87" s="884"/>
      <c r="L87" s="884"/>
      <c r="M87" s="884"/>
      <c r="N87" s="884"/>
      <c r="O87" s="884"/>
      <c r="P87" s="885"/>
      <c r="Q87" s="886"/>
      <c r="R87" s="887"/>
      <c r="S87" s="887"/>
      <c r="T87" s="887"/>
      <c r="U87" s="887"/>
      <c r="V87" s="887"/>
      <c r="W87" s="887"/>
      <c r="X87" s="887"/>
      <c r="Y87" s="887"/>
      <c r="Z87" s="887"/>
      <c r="AA87" s="887"/>
      <c r="AB87" s="887"/>
      <c r="AC87" s="887"/>
      <c r="AD87" s="887"/>
      <c r="AE87" s="887"/>
      <c r="AF87" s="887"/>
      <c r="AG87" s="887"/>
      <c r="AH87" s="887"/>
      <c r="AI87" s="887"/>
      <c r="AJ87" s="887"/>
      <c r="AK87" s="887"/>
      <c r="AL87" s="887"/>
      <c r="AM87" s="887"/>
      <c r="AN87" s="887"/>
      <c r="AO87" s="887"/>
      <c r="AP87" s="887"/>
      <c r="AQ87" s="887"/>
      <c r="AR87" s="887"/>
      <c r="AS87" s="887"/>
      <c r="AT87" s="887"/>
      <c r="AU87" s="887"/>
      <c r="AV87" s="887"/>
      <c r="AW87" s="887"/>
      <c r="AX87" s="887"/>
      <c r="AY87" s="887"/>
      <c r="AZ87" s="888"/>
      <c r="BA87" s="888"/>
      <c r="BB87" s="888"/>
      <c r="BC87" s="888"/>
      <c r="BD87" s="889"/>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5">
      <c r="A88" s="228" t="s">
        <v>376</v>
      </c>
      <c r="B88" s="789" t="s">
        <v>399</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46470</v>
      </c>
      <c r="AG88" s="844"/>
      <c r="AH88" s="844"/>
      <c r="AI88" s="844"/>
      <c r="AJ88" s="844"/>
      <c r="AK88" s="841"/>
      <c r="AL88" s="841"/>
      <c r="AM88" s="841"/>
      <c r="AN88" s="841"/>
      <c r="AO88" s="841"/>
      <c r="AP88" s="844">
        <v>27085</v>
      </c>
      <c r="AQ88" s="844"/>
      <c r="AR88" s="844"/>
      <c r="AS88" s="844"/>
      <c r="AT88" s="844"/>
      <c r="AU88" s="844" t="s">
        <v>549</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789" t="s">
        <v>400</v>
      </c>
      <c r="BS102" s="790"/>
      <c r="BT102" s="790"/>
      <c r="BU102" s="790"/>
      <c r="BV102" s="790"/>
      <c r="BW102" s="790"/>
      <c r="BX102" s="790"/>
      <c r="BY102" s="790"/>
      <c r="BZ102" s="790"/>
      <c r="CA102" s="790"/>
      <c r="CB102" s="790"/>
      <c r="CC102" s="790"/>
      <c r="CD102" s="790"/>
      <c r="CE102" s="790"/>
      <c r="CF102" s="790"/>
      <c r="CG102" s="791"/>
      <c r="CH102" s="890"/>
      <c r="CI102" s="891"/>
      <c r="CJ102" s="891"/>
      <c r="CK102" s="891"/>
      <c r="CL102" s="892"/>
      <c r="CM102" s="890"/>
      <c r="CN102" s="891"/>
      <c r="CO102" s="891"/>
      <c r="CP102" s="891"/>
      <c r="CQ102" s="892"/>
      <c r="CR102" s="893">
        <v>12</v>
      </c>
      <c r="CS102" s="852"/>
      <c r="CT102" s="852"/>
      <c r="CU102" s="852"/>
      <c r="CV102" s="894"/>
      <c r="CW102" s="893">
        <v>2</v>
      </c>
      <c r="CX102" s="852"/>
      <c r="CY102" s="852"/>
      <c r="CZ102" s="852"/>
      <c r="DA102" s="894"/>
      <c r="DB102" s="893" t="s">
        <v>549</v>
      </c>
      <c r="DC102" s="852"/>
      <c r="DD102" s="852"/>
      <c r="DE102" s="852"/>
      <c r="DF102" s="894"/>
      <c r="DG102" s="893" t="s">
        <v>549</v>
      </c>
      <c r="DH102" s="852"/>
      <c r="DI102" s="852"/>
      <c r="DJ102" s="852"/>
      <c r="DK102" s="894"/>
      <c r="DL102" s="893" t="s">
        <v>549</v>
      </c>
      <c r="DM102" s="852"/>
      <c r="DN102" s="852"/>
      <c r="DO102" s="852"/>
      <c r="DP102" s="894"/>
      <c r="DQ102" s="893" t="s">
        <v>549</v>
      </c>
      <c r="DR102" s="852"/>
      <c r="DS102" s="852"/>
      <c r="DT102" s="852"/>
      <c r="DU102" s="894"/>
      <c r="DV102" s="789"/>
      <c r="DW102" s="790"/>
      <c r="DX102" s="790"/>
      <c r="DY102" s="790"/>
      <c r="DZ102" s="917"/>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8" t="s">
        <v>401</v>
      </c>
      <c r="BR103" s="918"/>
      <c r="BS103" s="918"/>
      <c r="BT103" s="918"/>
      <c r="BU103" s="918"/>
      <c r="BV103" s="918"/>
      <c r="BW103" s="918"/>
      <c r="BX103" s="918"/>
      <c r="BY103" s="918"/>
      <c r="BZ103" s="918"/>
      <c r="CA103" s="918"/>
      <c r="CB103" s="918"/>
      <c r="CC103" s="918"/>
      <c r="CD103" s="918"/>
      <c r="CE103" s="918"/>
      <c r="CF103" s="918"/>
      <c r="CG103" s="918"/>
      <c r="CH103" s="918"/>
      <c r="CI103" s="918"/>
      <c r="CJ103" s="918"/>
      <c r="CK103" s="918"/>
      <c r="CL103" s="918"/>
      <c r="CM103" s="918"/>
      <c r="CN103" s="918"/>
      <c r="CO103" s="918"/>
      <c r="CP103" s="918"/>
      <c r="CQ103" s="918"/>
      <c r="CR103" s="918"/>
      <c r="CS103" s="918"/>
      <c r="CT103" s="918"/>
      <c r="CU103" s="918"/>
      <c r="CV103" s="918"/>
      <c r="CW103" s="918"/>
      <c r="CX103" s="918"/>
      <c r="CY103" s="918"/>
      <c r="CZ103" s="918"/>
      <c r="DA103" s="918"/>
      <c r="DB103" s="918"/>
      <c r="DC103" s="918"/>
      <c r="DD103" s="918"/>
      <c r="DE103" s="918"/>
      <c r="DF103" s="918"/>
      <c r="DG103" s="918"/>
      <c r="DH103" s="918"/>
      <c r="DI103" s="918"/>
      <c r="DJ103" s="918"/>
      <c r="DK103" s="918"/>
      <c r="DL103" s="918"/>
      <c r="DM103" s="918"/>
      <c r="DN103" s="918"/>
      <c r="DO103" s="918"/>
      <c r="DP103" s="918"/>
      <c r="DQ103" s="918"/>
      <c r="DR103" s="918"/>
      <c r="DS103" s="918"/>
      <c r="DT103" s="918"/>
      <c r="DU103" s="918"/>
      <c r="DV103" s="918"/>
      <c r="DW103" s="918"/>
      <c r="DX103" s="918"/>
      <c r="DY103" s="918"/>
      <c r="DZ103" s="918"/>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9" t="s">
        <v>402</v>
      </c>
      <c r="BR104" s="919"/>
      <c r="BS104" s="919"/>
      <c r="BT104" s="919"/>
      <c r="BU104" s="919"/>
      <c r="BV104" s="919"/>
      <c r="BW104" s="919"/>
      <c r="BX104" s="919"/>
      <c r="BY104" s="919"/>
      <c r="BZ104" s="919"/>
      <c r="CA104" s="919"/>
      <c r="CB104" s="919"/>
      <c r="CC104" s="919"/>
      <c r="CD104" s="919"/>
      <c r="CE104" s="919"/>
      <c r="CF104" s="919"/>
      <c r="CG104" s="919"/>
      <c r="CH104" s="919"/>
      <c r="CI104" s="919"/>
      <c r="CJ104" s="919"/>
      <c r="CK104" s="919"/>
      <c r="CL104" s="919"/>
      <c r="CM104" s="919"/>
      <c r="CN104" s="919"/>
      <c r="CO104" s="919"/>
      <c r="CP104" s="919"/>
      <c r="CQ104" s="919"/>
      <c r="CR104" s="919"/>
      <c r="CS104" s="919"/>
      <c r="CT104" s="919"/>
      <c r="CU104" s="919"/>
      <c r="CV104" s="919"/>
      <c r="CW104" s="919"/>
      <c r="CX104" s="919"/>
      <c r="CY104" s="919"/>
      <c r="CZ104" s="919"/>
      <c r="DA104" s="919"/>
      <c r="DB104" s="919"/>
      <c r="DC104" s="919"/>
      <c r="DD104" s="919"/>
      <c r="DE104" s="919"/>
      <c r="DF104" s="919"/>
      <c r="DG104" s="919"/>
      <c r="DH104" s="919"/>
      <c r="DI104" s="919"/>
      <c r="DJ104" s="919"/>
      <c r="DK104" s="919"/>
      <c r="DL104" s="919"/>
      <c r="DM104" s="919"/>
      <c r="DN104" s="919"/>
      <c r="DO104" s="919"/>
      <c r="DP104" s="919"/>
      <c r="DQ104" s="919"/>
      <c r="DR104" s="919"/>
      <c r="DS104" s="919"/>
      <c r="DT104" s="919"/>
      <c r="DU104" s="919"/>
      <c r="DV104" s="919"/>
      <c r="DW104" s="919"/>
      <c r="DX104" s="919"/>
      <c r="DY104" s="919"/>
      <c r="DZ104" s="919"/>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403</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404</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20" t="s">
        <v>405</v>
      </c>
      <c r="B108" s="921"/>
      <c r="C108" s="921"/>
      <c r="D108" s="921"/>
      <c r="E108" s="921"/>
      <c r="F108" s="921"/>
      <c r="G108" s="921"/>
      <c r="H108" s="921"/>
      <c r="I108" s="921"/>
      <c r="J108" s="921"/>
      <c r="K108" s="921"/>
      <c r="L108" s="921"/>
      <c r="M108" s="921"/>
      <c r="N108" s="921"/>
      <c r="O108" s="921"/>
      <c r="P108" s="921"/>
      <c r="Q108" s="921"/>
      <c r="R108" s="921"/>
      <c r="S108" s="921"/>
      <c r="T108" s="921"/>
      <c r="U108" s="921"/>
      <c r="V108" s="921"/>
      <c r="W108" s="921"/>
      <c r="X108" s="921"/>
      <c r="Y108" s="921"/>
      <c r="Z108" s="921"/>
      <c r="AA108" s="921"/>
      <c r="AB108" s="921"/>
      <c r="AC108" s="921"/>
      <c r="AD108" s="921"/>
      <c r="AE108" s="921"/>
      <c r="AF108" s="921"/>
      <c r="AG108" s="921"/>
      <c r="AH108" s="921"/>
      <c r="AI108" s="921"/>
      <c r="AJ108" s="921"/>
      <c r="AK108" s="921"/>
      <c r="AL108" s="921"/>
      <c r="AM108" s="921"/>
      <c r="AN108" s="921"/>
      <c r="AO108" s="921"/>
      <c r="AP108" s="921"/>
      <c r="AQ108" s="921"/>
      <c r="AR108" s="921"/>
      <c r="AS108" s="921"/>
      <c r="AT108" s="922"/>
      <c r="AU108" s="920" t="s">
        <v>406</v>
      </c>
      <c r="AV108" s="921"/>
      <c r="AW108" s="921"/>
      <c r="AX108" s="921"/>
      <c r="AY108" s="921"/>
      <c r="AZ108" s="921"/>
      <c r="BA108" s="921"/>
      <c r="BB108" s="921"/>
      <c r="BC108" s="921"/>
      <c r="BD108" s="921"/>
      <c r="BE108" s="921"/>
      <c r="BF108" s="921"/>
      <c r="BG108" s="921"/>
      <c r="BH108" s="921"/>
      <c r="BI108" s="921"/>
      <c r="BJ108" s="921"/>
      <c r="BK108" s="921"/>
      <c r="BL108" s="921"/>
      <c r="BM108" s="921"/>
      <c r="BN108" s="921"/>
      <c r="BO108" s="921"/>
      <c r="BP108" s="921"/>
      <c r="BQ108" s="921"/>
      <c r="BR108" s="921"/>
      <c r="BS108" s="921"/>
      <c r="BT108" s="921"/>
      <c r="BU108" s="921"/>
      <c r="BV108" s="921"/>
      <c r="BW108" s="921"/>
      <c r="BX108" s="921"/>
      <c r="BY108" s="921"/>
      <c r="BZ108" s="921"/>
      <c r="CA108" s="921"/>
      <c r="CB108" s="921"/>
      <c r="CC108" s="921"/>
      <c r="CD108" s="921"/>
      <c r="CE108" s="921"/>
      <c r="CF108" s="921"/>
      <c r="CG108" s="921"/>
      <c r="CH108" s="921"/>
      <c r="CI108" s="921"/>
      <c r="CJ108" s="921"/>
      <c r="CK108" s="921"/>
      <c r="CL108" s="921"/>
      <c r="CM108" s="921"/>
      <c r="CN108" s="921"/>
      <c r="CO108" s="921"/>
      <c r="CP108" s="921"/>
      <c r="CQ108" s="921"/>
      <c r="CR108" s="921"/>
      <c r="CS108" s="921"/>
      <c r="CT108" s="921"/>
      <c r="CU108" s="921"/>
      <c r="CV108" s="921"/>
      <c r="CW108" s="921"/>
      <c r="CX108" s="921"/>
      <c r="CY108" s="921"/>
      <c r="CZ108" s="921"/>
      <c r="DA108" s="921"/>
      <c r="DB108" s="921"/>
      <c r="DC108" s="921"/>
      <c r="DD108" s="921"/>
      <c r="DE108" s="921"/>
      <c r="DF108" s="921"/>
      <c r="DG108" s="921"/>
      <c r="DH108" s="921"/>
      <c r="DI108" s="921"/>
      <c r="DJ108" s="921"/>
      <c r="DK108" s="921"/>
      <c r="DL108" s="921"/>
      <c r="DM108" s="921"/>
      <c r="DN108" s="921"/>
      <c r="DO108" s="921"/>
      <c r="DP108" s="921"/>
      <c r="DQ108" s="921"/>
      <c r="DR108" s="921"/>
      <c r="DS108" s="921"/>
      <c r="DT108" s="921"/>
      <c r="DU108" s="921"/>
      <c r="DV108" s="921"/>
      <c r="DW108" s="921"/>
      <c r="DX108" s="921"/>
      <c r="DY108" s="921"/>
      <c r="DZ108" s="922"/>
    </row>
    <row r="109" spans="1:131" s="218" customFormat="1" ht="26.25" customHeight="1" x14ac:dyDescent="0.2">
      <c r="A109" s="915" t="s">
        <v>407</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5" t="s">
        <v>408</v>
      </c>
      <c r="AB109" s="896"/>
      <c r="AC109" s="896"/>
      <c r="AD109" s="896"/>
      <c r="AE109" s="897"/>
      <c r="AF109" s="895" t="s">
        <v>409</v>
      </c>
      <c r="AG109" s="896"/>
      <c r="AH109" s="896"/>
      <c r="AI109" s="896"/>
      <c r="AJ109" s="897"/>
      <c r="AK109" s="895" t="s">
        <v>294</v>
      </c>
      <c r="AL109" s="896"/>
      <c r="AM109" s="896"/>
      <c r="AN109" s="896"/>
      <c r="AO109" s="897"/>
      <c r="AP109" s="895" t="s">
        <v>410</v>
      </c>
      <c r="AQ109" s="896"/>
      <c r="AR109" s="896"/>
      <c r="AS109" s="896"/>
      <c r="AT109" s="898"/>
      <c r="AU109" s="915" t="s">
        <v>407</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5" t="s">
        <v>408</v>
      </c>
      <c r="BR109" s="896"/>
      <c r="BS109" s="896"/>
      <c r="BT109" s="896"/>
      <c r="BU109" s="897"/>
      <c r="BV109" s="895" t="s">
        <v>409</v>
      </c>
      <c r="BW109" s="896"/>
      <c r="BX109" s="896"/>
      <c r="BY109" s="896"/>
      <c r="BZ109" s="897"/>
      <c r="CA109" s="895" t="s">
        <v>294</v>
      </c>
      <c r="CB109" s="896"/>
      <c r="CC109" s="896"/>
      <c r="CD109" s="896"/>
      <c r="CE109" s="897"/>
      <c r="CF109" s="916" t="s">
        <v>410</v>
      </c>
      <c r="CG109" s="916"/>
      <c r="CH109" s="916"/>
      <c r="CI109" s="916"/>
      <c r="CJ109" s="916"/>
      <c r="CK109" s="895" t="s">
        <v>411</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5" t="s">
        <v>408</v>
      </c>
      <c r="DH109" s="896"/>
      <c r="DI109" s="896"/>
      <c r="DJ109" s="896"/>
      <c r="DK109" s="897"/>
      <c r="DL109" s="895" t="s">
        <v>409</v>
      </c>
      <c r="DM109" s="896"/>
      <c r="DN109" s="896"/>
      <c r="DO109" s="896"/>
      <c r="DP109" s="897"/>
      <c r="DQ109" s="895" t="s">
        <v>294</v>
      </c>
      <c r="DR109" s="896"/>
      <c r="DS109" s="896"/>
      <c r="DT109" s="896"/>
      <c r="DU109" s="897"/>
      <c r="DV109" s="895" t="s">
        <v>410</v>
      </c>
      <c r="DW109" s="896"/>
      <c r="DX109" s="896"/>
      <c r="DY109" s="896"/>
      <c r="DZ109" s="898"/>
    </row>
    <row r="110" spans="1:131" s="218" customFormat="1" ht="26.25" customHeight="1" x14ac:dyDescent="0.2">
      <c r="A110" s="899" t="s">
        <v>412</v>
      </c>
      <c r="B110" s="900"/>
      <c r="C110" s="900"/>
      <c r="D110" s="900"/>
      <c r="E110" s="900"/>
      <c r="F110" s="900"/>
      <c r="G110" s="900"/>
      <c r="H110" s="900"/>
      <c r="I110" s="900"/>
      <c r="J110" s="900"/>
      <c r="K110" s="900"/>
      <c r="L110" s="900"/>
      <c r="M110" s="900"/>
      <c r="N110" s="900"/>
      <c r="O110" s="900"/>
      <c r="P110" s="900"/>
      <c r="Q110" s="900"/>
      <c r="R110" s="900"/>
      <c r="S110" s="900"/>
      <c r="T110" s="900"/>
      <c r="U110" s="900"/>
      <c r="V110" s="900"/>
      <c r="W110" s="900"/>
      <c r="X110" s="900"/>
      <c r="Y110" s="900"/>
      <c r="Z110" s="901"/>
      <c r="AA110" s="902">
        <v>588095</v>
      </c>
      <c r="AB110" s="903"/>
      <c r="AC110" s="903"/>
      <c r="AD110" s="903"/>
      <c r="AE110" s="904"/>
      <c r="AF110" s="905">
        <v>600306</v>
      </c>
      <c r="AG110" s="903"/>
      <c r="AH110" s="903"/>
      <c r="AI110" s="903"/>
      <c r="AJ110" s="904"/>
      <c r="AK110" s="905">
        <v>575991</v>
      </c>
      <c r="AL110" s="903"/>
      <c r="AM110" s="903"/>
      <c r="AN110" s="903"/>
      <c r="AO110" s="904"/>
      <c r="AP110" s="906">
        <v>17.399999999999999</v>
      </c>
      <c r="AQ110" s="907"/>
      <c r="AR110" s="907"/>
      <c r="AS110" s="907"/>
      <c r="AT110" s="908"/>
      <c r="AU110" s="909" t="s">
        <v>69</v>
      </c>
      <c r="AV110" s="910"/>
      <c r="AW110" s="910"/>
      <c r="AX110" s="910"/>
      <c r="AY110" s="910"/>
      <c r="AZ110" s="932" t="s">
        <v>413</v>
      </c>
      <c r="BA110" s="900"/>
      <c r="BB110" s="900"/>
      <c r="BC110" s="900"/>
      <c r="BD110" s="900"/>
      <c r="BE110" s="900"/>
      <c r="BF110" s="900"/>
      <c r="BG110" s="900"/>
      <c r="BH110" s="900"/>
      <c r="BI110" s="900"/>
      <c r="BJ110" s="900"/>
      <c r="BK110" s="900"/>
      <c r="BL110" s="900"/>
      <c r="BM110" s="900"/>
      <c r="BN110" s="900"/>
      <c r="BO110" s="900"/>
      <c r="BP110" s="901"/>
      <c r="BQ110" s="933">
        <v>6953092</v>
      </c>
      <c r="BR110" s="934"/>
      <c r="BS110" s="934"/>
      <c r="BT110" s="934"/>
      <c r="BU110" s="934"/>
      <c r="BV110" s="934">
        <v>6610397</v>
      </c>
      <c r="BW110" s="934"/>
      <c r="BX110" s="934"/>
      <c r="BY110" s="934"/>
      <c r="BZ110" s="934"/>
      <c r="CA110" s="934">
        <v>6509180</v>
      </c>
      <c r="CB110" s="934"/>
      <c r="CC110" s="934"/>
      <c r="CD110" s="934"/>
      <c r="CE110" s="934"/>
      <c r="CF110" s="947">
        <v>197.1</v>
      </c>
      <c r="CG110" s="948"/>
      <c r="CH110" s="948"/>
      <c r="CI110" s="948"/>
      <c r="CJ110" s="948"/>
      <c r="CK110" s="949" t="s">
        <v>414</v>
      </c>
      <c r="CL110" s="950"/>
      <c r="CM110" s="932" t="s">
        <v>415</v>
      </c>
      <c r="CN110" s="900"/>
      <c r="CO110" s="900"/>
      <c r="CP110" s="900"/>
      <c r="CQ110" s="900"/>
      <c r="CR110" s="900"/>
      <c r="CS110" s="900"/>
      <c r="CT110" s="900"/>
      <c r="CU110" s="900"/>
      <c r="CV110" s="900"/>
      <c r="CW110" s="900"/>
      <c r="CX110" s="900"/>
      <c r="CY110" s="900"/>
      <c r="CZ110" s="900"/>
      <c r="DA110" s="900"/>
      <c r="DB110" s="900"/>
      <c r="DC110" s="900"/>
      <c r="DD110" s="900"/>
      <c r="DE110" s="900"/>
      <c r="DF110" s="901"/>
      <c r="DG110" s="933" t="s">
        <v>122</v>
      </c>
      <c r="DH110" s="934"/>
      <c r="DI110" s="934"/>
      <c r="DJ110" s="934"/>
      <c r="DK110" s="934"/>
      <c r="DL110" s="934" t="s">
        <v>122</v>
      </c>
      <c r="DM110" s="934"/>
      <c r="DN110" s="934"/>
      <c r="DO110" s="934"/>
      <c r="DP110" s="934"/>
      <c r="DQ110" s="934" t="s">
        <v>122</v>
      </c>
      <c r="DR110" s="934"/>
      <c r="DS110" s="934"/>
      <c r="DT110" s="934"/>
      <c r="DU110" s="934"/>
      <c r="DV110" s="935" t="s">
        <v>122</v>
      </c>
      <c r="DW110" s="935"/>
      <c r="DX110" s="935"/>
      <c r="DY110" s="935"/>
      <c r="DZ110" s="936"/>
    </row>
    <row r="111" spans="1:131" s="218" customFormat="1" ht="26.25" customHeight="1" x14ac:dyDescent="0.2">
      <c r="A111" s="937" t="s">
        <v>416</v>
      </c>
      <c r="B111" s="938"/>
      <c r="C111" s="938"/>
      <c r="D111" s="938"/>
      <c r="E111" s="938"/>
      <c r="F111" s="938"/>
      <c r="G111" s="938"/>
      <c r="H111" s="938"/>
      <c r="I111" s="938"/>
      <c r="J111" s="938"/>
      <c r="K111" s="938"/>
      <c r="L111" s="938"/>
      <c r="M111" s="938"/>
      <c r="N111" s="938"/>
      <c r="O111" s="938"/>
      <c r="P111" s="938"/>
      <c r="Q111" s="938"/>
      <c r="R111" s="938"/>
      <c r="S111" s="938"/>
      <c r="T111" s="938"/>
      <c r="U111" s="938"/>
      <c r="V111" s="938"/>
      <c r="W111" s="938"/>
      <c r="X111" s="938"/>
      <c r="Y111" s="938"/>
      <c r="Z111" s="939"/>
      <c r="AA111" s="940" t="s">
        <v>122</v>
      </c>
      <c r="AB111" s="941"/>
      <c r="AC111" s="941"/>
      <c r="AD111" s="941"/>
      <c r="AE111" s="942"/>
      <c r="AF111" s="943" t="s">
        <v>122</v>
      </c>
      <c r="AG111" s="941"/>
      <c r="AH111" s="941"/>
      <c r="AI111" s="941"/>
      <c r="AJ111" s="942"/>
      <c r="AK111" s="943" t="s">
        <v>122</v>
      </c>
      <c r="AL111" s="941"/>
      <c r="AM111" s="941"/>
      <c r="AN111" s="941"/>
      <c r="AO111" s="942"/>
      <c r="AP111" s="944" t="s">
        <v>122</v>
      </c>
      <c r="AQ111" s="945"/>
      <c r="AR111" s="945"/>
      <c r="AS111" s="945"/>
      <c r="AT111" s="946"/>
      <c r="AU111" s="911"/>
      <c r="AV111" s="912"/>
      <c r="AW111" s="912"/>
      <c r="AX111" s="912"/>
      <c r="AY111" s="912"/>
      <c r="AZ111" s="925" t="s">
        <v>417</v>
      </c>
      <c r="BA111" s="926"/>
      <c r="BB111" s="926"/>
      <c r="BC111" s="926"/>
      <c r="BD111" s="926"/>
      <c r="BE111" s="926"/>
      <c r="BF111" s="926"/>
      <c r="BG111" s="926"/>
      <c r="BH111" s="926"/>
      <c r="BI111" s="926"/>
      <c r="BJ111" s="926"/>
      <c r="BK111" s="926"/>
      <c r="BL111" s="926"/>
      <c r="BM111" s="926"/>
      <c r="BN111" s="926"/>
      <c r="BO111" s="926"/>
      <c r="BP111" s="927"/>
      <c r="BQ111" s="928" t="s">
        <v>122</v>
      </c>
      <c r="BR111" s="929"/>
      <c r="BS111" s="929"/>
      <c r="BT111" s="929"/>
      <c r="BU111" s="929"/>
      <c r="BV111" s="929" t="s">
        <v>122</v>
      </c>
      <c r="BW111" s="929"/>
      <c r="BX111" s="929"/>
      <c r="BY111" s="929"/>
      <c r="BZ111" s="929"/>
      <c r="CA111" s="929" t="s">
        <v>122</v>
      </c>
      <c r="CB111" s="929"/>
      <c r="CC111" s="929"/>
      <c r="CD111" s="929"/>
      <c r="CE111" s="929"/>
      <c r="CF111" s="923" t="s">
        <v>122</v>
      </c>
      <c r="CG111" s="924"/>
      <c r="CH111" s="924"/>
      <c r="CI111" s="924"/>
      <c r="CJ111" s="924"/>
      <c r="CK111" s="951"/>
      <c r="CL111" s="952"/>
      <c r="CM111" s="925" t="s">
        <v>418</v>
      </c>
      <c r="CN111" s="926"/>
      <c r="CO111" s="926"/>
      <c r="CP111" s="926"/>
      <c r="CQ111" s="926"/>
      <c r="CR111" s="926"/>
      <c r="CS111" s="926"/>
      <c r="CT111" s="926"/>
      <c r="CU111" s="926"/>
      <c r="CV111" s="926"/>
      <c r="CW111" s="926"/>
      <c r="CX111" s="926"/>
      <c r="CY111" s="926"/>
      <c r="CZ111" s="926"/>
      <c r="DA111" s="926"/>
      <c r="DB111" s="926"/>
      <c r="DC111" s="926"/>
      <c r="DD111" s="926"/>
      <c r="DE111" s="926"/>
      <c r="DF111" s="927"/>
      <c r="DG111" s="928" t="s">
        <v>122</v>
      </c>
      <c r="DH111" s="929"/>
      <c r="DI111" s="929"/>
      <c r="DJ111" s="929"/>
      <c r="DK111" s="929"/>
      <c r="DL111" s="929" t="s">
        <v>122</v>
      </c>
      <c r="DM111" s="929"/>
      <c r="DN111" s="929"/>
      <c r="DO111" s="929"/>
      <c r="DP111" s="929"/>
      <c r="DQ111" s="929" t="s">
        <v>122</v>
      </c>
      <c r="DR111" s="929"/>
      <c r="DS111" s="929"/>
      <c r="DT111" s="929"/>
      <c r="DU111" s="929"/>
      <c r="DV111" s="930" t="s">
        <v>122</v>
      </c>
      <c r="DW111" s="930"/>
      <c r="DX111" s="930"/>
      <c r="DY111" s="930"/>
      <c r="DZ111" s="931"/>
    </row>
    <row r="112" spans="1:131" s="218" customFormat="1" ht="26.25" customHeight="1" x14ac:dyDescent="0.2">
      <c r="A112" s="955" t="s">
        <v>419</v>
      </c>
      <c r="B112" s="956"/>
      <c r="C112" s="926" t="s">
        <v>420</v>
      </c>
      <c r="D112" s="926"/>
      <c r="E112" s="926"/>
      <c r="F112" s="926"/>
      <c r="G112" s="926"/>
      <c r="H112" s="926"/>
      <c r="I112" s="926"/>
      <c r="J112" s="926"/>
      <c r="K112" s="926"/>
      <c r="L112" s="926"/>
      <c r="M112" s="926"/>
      <c r="N112" s="926"/>
      <c r="O112" s="926"/>
      <c r="P112" s="926"/>
      <c r="Q112" s="926"/>
      <c r="R112" s="926"/>
      <c r="S112" s="926"/>
      <c r="T112" s="926"/>
      <c r="U112" s="926"/>
      <c r="V112" s="926"/>
      <c r="W112" s="926"/>
      <c r="X112" s="926"/>
      <c r="Y112" s="926"/>
      <c r="Z112" s="927"/>
      <c r="AA112" s="961" t="s">
        <v>122</v>
      </c>
      <c r="AB112" s="962"/>
      <c r="AC112" s="962"/>
      <c r="AD112" s="962"/>
      <c r="AE112" s="963"/>
      <c r="AF112" s="964" t="s">
        <v>122</v>
      </c>
      <c r="AG112" s="962"/>
      <c r="AH112" s="962"/>
      <c r="AI112" s="962"/>
      <c r="AJ112" s="963"/>
      <c r="AK112" s="964" t="s">
        <v>122</v>
      </c>
      <c r="AL112" s="962"/>
      <c r="AM112" s="962"/>
      <c r="AN112" s="962"/>
      <c r="AO112" s="963"/>
      <c r="AP112" s="965" t="s">
        <v>122</v>
      </c>
      <c r="AQ112" s="966"/>
      <c r="AR112" s="966"/>
      <c r="AS112" s="966"/>
      <c r="AT112" s="967"/>
      <c r="AU112" s="911"/>
      <c r="AV112" s="912"/>
      <c r="AW112" s="912"/>
      <c r="AX112" s="912"/>
      <c r="AY112" s="912"/>
      <c r="AZ112" s="925" t="s">
        <v>421</v>
      </c>
      <c r="BA112" s="926"/>
      <c r="BB112" s="926"/>
      <c r="BC112" s="926"/>
      <c r="BD112" s="926"/>
      <c r="BE112" s="926"/>
      <c r="BF112" s="926"/>
      <c r="BG112" s="926"/>
      <c r="BH112" s="926"/>
      <c r="BI112" s="926"/>
      <c r="BJ112" s="926"/>
      <c r="BK112" s="926"/>
      <c r="BL112" s="926"/>
      <c r="BM112" s="926"/>
      <c r="BN112" s="926"/>
      <c r="BO112" s="926"/>
      <c r="BP112" s="927"/>
      <c r="BQ112" s="928">
        <v>3920803</v>
      </c>
      <c r="BR112" s="929"/>
      <c r="BS112" s="929"/>
      <c r="BT112" s="929"/>
      <c r="BU112" s="929"/>
      <c r="BV112" s="929">
        <v>3751515</v>
      </c>
      <c r="BW112" s="929"/>
      <c r="BX112" s="929"/>
      <c r="BY112" s="929"/>
      <c r="BZ112" s="929"/>
      <c r="CA112" s="929">
        <v>2058992</v>
      </c>
      <c r="CB112" s="929"/>
      <c r="CC112" s="929"/>
      <c r="CD112" s="929"/>
      <c r="CE112" s="929"/>
      <c r="CF112" s="923">
        <v>62.3</v>
      </c>
      <c r="CG112" s="924"/>
      <c r="CH112" s="924"/>
      <c r="CI112" s="924"/>
      <c r="CJ112" s="924"/>
      <c r="CK112" s="951"/>
      <c r="CL112" s="952"/>
      <c r="CM112" s="925" t="s">
        <v>422</v>
      </c>
      <c r="CN112" s="926"/>
      <c r="CO112" s="926"/>
      <c r="CP112" s="926"/>
      <c r="CQ112" s="926"/>
      <c r="CR112" s="926"/>
      <c r="CS112" s="926"/>
      <c r="CT112" s="926"/>
      <c r="CU112" s="926"/>
      <c r="CV112" s="926"/>
      <c r="CW112" s="926"/>
      <c r="CX112" s="926"/>
      <c r="CY112" s="926"/>
      <c r="CZ112" s="926"/>
      <c r="DA112" s="926"/>
      <c r="DB112" s="926"/>
      <c r="DC112" s="926"/>
      <c r="DD112" s="926"/>
      <c r="DE112" s="926"/>
      <c r="DF112" s="927"/>
      <c r="DG112" s="928" t="s">
        <v>122</v>
      </c>
      <c r="DH112" s="929"/>
      <c r="DI112" s="929"/>
      <c r="DJ112" s="929"/>
      <c r="DK112" s="929"/>
      <c r="DL112" s="929" t="s">
        <v>122</v>
      </c>
      <c r="DM112" s="929"/>
      <c r="DN112" s="929"/>
      <c r="DO112" s="929"/>
      <c r="DP112" s="929"/>
      <c r="DQ112" s="929" t="s">
        <v>122</v>
      </c>
      <c r="DR112" s="929"/>
      <c r="DS112" s="929"/>
      <c r="DT112" s="929"/>
      <c r="DU112" s="929"/>
      <c r="DV112" s="930" t="s">
        <v>122</v>
      </c>
      <c r="DW112" s="930"/>
      <c r="DX112" s="930"/>
      <c r="DY112" s="930"/>
      <c r="DZ112" s="931"/>
    </row>
    <row r="113" spans="1:130" s="218" customFormat="1" ht="26.25" customHeight="1" x14ac:dyDescent="0.2">
      <c r="A113" s="957"/>
      <c r="B113" s="958"/>
      <c r="C113" s="926" t="s">
        <v>423</v>
      </c>
      <c r="D113" s="926"/>
      <c r="E113" s="926"/>
      <c r="F113" s="926"/>
      <c r="G113" s="926"/>
      <c r="H113" s="926"/>
      <c r="I113" s="926"/>
      <c r="J113" s="926"/>
      <c r="K113" s="926"/>
      <c r="L113" s="926"/>
      <c r="M113" s="926"/>
      <c r="N113" s="926"/>
      <c r="O113" s="926"/>
      <c r="P113" s="926"/>
      <c r="Q113" s="926"/>
      <c r="R113" s="926"/>
      <c r="S113" s="926"/>
      <c r="T113" s="926"/>
      <c r="U113" s="926"/>
      <c r="V113" s="926"/>
      <c r="W113" s="926"/>
      <c r="X113" s="926"/>
      <c r="Y113" s="926"/>
      <c r="Z113" s="927"/>
      <c r="AA113" s="940">
        <v>355443</v>
      </c>
      <c r="AB113" s="941"/>
      <c r="AC113" s="941"/>
      <c r="AD113" s="941"/>
      <c r="AE113" s="942"/>
      <c r="AF113" s="943">
        <v>358611</v>
      </c>
      <c r="AG113" s="941"/>
      <c r="AH113" s="941"/>
      <c r="AI113" s="941"/>
      <c r="AJ113" s="942"/>
      <c r="AK113" s="943">
        <v>175873</v>
      </c>
      <c r="AL113" s="941"/>
      <c r="AM113" s="941"/>
      <c r="AN113" s="941"/>
      <c r="AO113" s="942"/>
      <c r="AP113" s="944">
        <v>5.3</v>
      </c>
      <c r="AQ113" s="945"/>
      <c r="AR113" s="945"/>
      <c r="AS113" s="945"/>
      <c r="AT113" s="946"/>
      <c r="AU113" s="911"/>
      <c r="AV113" s="912"/>
      <c r="AW113" s="912"/>
      <c r="AX113" s="912"/>
      <c r="AY113" s="912"/>
      <c r="AZ113" s="925" t="s">
        <v>424</v>
      </c>
      <c r="BA113" s="926"/>
      <c r="BB113" s="926"/>
      <c r="BC113" s="926"/>
      <c r="BD113" s="926"/>
      <c r="BE113" s="926"/>
      <c r="BF113" s="926"/>
      <c r="BG113" s="926"/>
      <c r="BH113" s="926"/>
      <c r="BI113" s="926"/>
      <c r="BJ113" s="926"/>
      <c r="BK113" s="926"/>
      <c r="BL113" s="926"/>
      <c r="BM113" s="926"/>
      <c r="BN113" s="926"/>
      <c r="BO113" s="926"/>
      <c r="BP113" s="927"/>
      <c r="BQ113" s="928">
        <v>14045</v>
      </c>
      <c r="BR113" s="929"/>
      <c r="BS113" s="929"/>
      <c r="BT113" s="929"/>
      <c r="BU113" s="929"/>
      <c r="BV113" s="929" t="s">
        <v>122</v>
      </c>
      <c r="BW113" s="929"/>
      <c r="BX113" s="929"/>
      <c r="BY113" s="929"/>
      <c r="BZ113" s="929"/>
      <c r="CA113" s="929">
        <v>1010907</v>
      </c>
      <c r="CB113" s="929"/>
      <c r="CC113" s="929"/>
      <c r="CD113" s="929"/>
      <c r="CE113" s="929"/>
      <c r="CF113" s="923">
        <v>30.6</v>
      </c>
      <c r="CG113" s="924"/>
      <c r="CH113" s="924"/>
      <c r="CI113" s="924"/>
      <c r="CJ113" s="924"/>
      <c r="CK113" s="951"/>
      <c r="CL113" s="952"/>
      <c r="CM113" s="925" t="s">
        <v>425</v>
      </c>
      <c r="CN113" s="926"/>
      <c r="CO113" s="926"/>
      <c r="CP113" s="926"/>
      <c r="CQ113" s="926"/>
      <c r="CR113" s="926"/>
      <c r="CS113" s="926"/>
      <c r="CT113" s="926"/>
      <c r="CU113" s="926"/>
      <c r="CV113" s="926"/>
      <c r="CW113" s="926"/>
      <c r="CX113" s="926"/>
      <c r="CY113" s="926"/>
      <c r="CZ113" s="926"/>
      <c r="DA113" s="926"/>
      <c r="DB113" s="926"/>
      <c r="DC113" s="926"/>
      <c r="DD113" s="926"/>
      <c r="DE113" s="926"/>
      <c r="DF113" s="927"/>
      <c r="DG113" s="961" t="s">
        <v>122</v>
      </c>
      <c r="DH113" s="962"/>
      <c r="DI113" s="962"/>
      <c r="DJ113" s="962"/>
      <c r="DK113" s="963"/>
      <c r="DL113" s="964" t="s">
        <v>122</v>
      </c>
      <c r="DM113" s="962"/>
      <c r="DN113" s="962"/>
      <c r="DO113" s="962"/>
      <c r="DP113" s="963"/>
      <c r="DQ113" s="964" t="s">
        <v>122</v>
      </c>
      <c r="DR113" s="962"/>
      <c r="DS113" s="962"/>
      <c r="DT113" s="962"/>
      <c r="DU113" s="963"/>
      <c r="DV113" s="965" t="s">
        <v>122</v>
      </c>
      <c r="DW113" s="966"/>
      <c r="DX113" s="966"/>
      <c r="DY113" s="966"/>
      <c r="DZ113" s="967"/>
    </row>
    <row r="114" spans="1:130" s="218" customFormat="1" ht="26.25" customHeight="1" x14ac:dyDescent="0.2">
      <c r="A114" s="957"/>
      <c r="B114" s="958"/>
      <c r="C114" s="926" t="s">
        <v>426</v>
      </c>
      <c r="D114" s="926"/>
      <c r="E114" s="926"/>
      <c r="F114" s="926"/>
      <c r="G114" s="926"/>
      <c r="H114" s="926"/>
      <c r="I114" s="926"/>
      <c r="J114" s="926"/>
      <c r="K114" s="926"/>
      <c r="L114" s="926"/>
      <c r="M114" s="926"/>
      <c r="N114" s="926"/>
      <c r="O114" s="926"/>
      <c r="P114" s="926"/>
      <c r="Q114" s="926"/>
      <c r="R114" s="926"/>
      <c r="S114" s="926"/>
      <c r="T114" s="926"/>
      <c r="U114" s="926"/>
      <c r="V114" s="926"/>
      <c r="W114" s="926"/>
      <c r="X114" s="926"/>
      <c r="Y114" s="926"/>
      <c r="Z114" s="927"/>
      <c r="AA114" s="961">
        <v>45822</v>
      </c>
      <c r="AB114" s="962"/>
      <c r="AC114" s="962"/>
      <c r="AD114" s="962"/>
      <c r="AE114" s="963"/>
      <c r="AF114" s="964">
        <v>14203</v>
      </c>
      <c r="AG114" s="962"/>
      <c r="AH114" s="962"/>
      <c r="AI114" s="962"/>
      <c r="AJ114" s="963"/>
      <c r="AK114" s="964">
        <v>194109</v>
      </c>
      <c r="AL114" s="962"/>
      <c r="AM114" s="962"/>
      <c r="AN114" s="962"/>
      <c r="AO114" s="963"/>
      <c r="AP114" s="965">
        <v>5.9</v>
      </c>
      <c r="AQ114" s="966"/>
      <c r="AR114" s="966"/>
      <c r="AS114" s="966"/>
      <c r="AT114" s="967"/>
      <c r="AU114" s="911"/>
      <c r="AV114" s="912"/>
      <c r="AW114" s="912"/>
      <c r="AX114" s="912"/>
      <c r="AY114" s="912"/>
      <c r="AZ114" s="925" t="s">
        <v>427</v>
      </c>
      <c r="BA114" s="926"/>
      <c r="BB114" s="926"/>
      <c r="BC114" s="926"/>
      <c r="BD114" s="926"/>
      <c r="BE114" s="926"/>
      <c r="BF114" s="926"/>
      <c r="BG114" s="926"/>
      <c r="BH114" s="926"/>
      <c r="BI114" s="926"/>
      <c r="BJ114" s="926"/>
      <c r="BK114" s="926"/>
      <c r="BL114" s="926"/>
      <c r="BM114" s="926"/>
      <c r="BN114" s="926"/>
      <c r="BO114" s="926"/>
      <c r="BP114" s="927"/>
      <c r="BQ114" s="928">
        <v>855347</v>
      </c>
      <c r="BR114" s="929"/>
      <c r="BS114" s="929"/>
      <c r="BT114" s="929"/>
      <c r="BU114" s="929"/>
      <c r="BV114" s="929">
        <v>863727</v>
      </c>
      <c r="BW114" s="929"/>
      <c r="BX114" s="929"/>
      <c r="BY114" s="929"/>
      <c r="BZ114" s="929"/>
      <c r="CA114" s="929">
        <v>849314</v>
      </c>
      <c r="CB114" s="929"/>
      <c r="CC114" s="929"/>
      <c r="CD114" s="929"/>
      <c r="CE114" s="929"/>
      <c r="CF114" s="923">
        <v>25.7</v>
      </c>
      <c r="CG114" s="924"/>
      <c r="CH114" s="924"/>
      <c r="CI114" s="924"/>
      <c r="CJ114" s="924"/>
      <c r="CK114" s="951"/>
      <c r="CL114" s="952"/>
      <c r="CM114" s="925" t="s">
        <v>428</v>
      </c>
      <c r="CN114" s="926"/>
      <c r="CO114" s="926"/>
      <c r="CP114" s="926"/>
      <c r="CQ114" s="926"/>
      <c r="CR114" s="926"/>
      <c r="CS114" s="926"/>
      <c r="CT114" s="926"/>
      <c r="CU114" s="926"/>
      <c r="CV114" s="926"/>
      <c r="CW114" s="926"/>
      <c r="CX114" s="926"/>
      <c r="CY114" s="926"/>
      <c r="CZ114" s="926"/>
      <c r="DA114" s="926"/>
      <c r="DB114" s="926"/>
      <c r="DC114" s="926"/>
      <c r="DD114" s="926"/>
      <c r="DE114" s="926"/>
      <c r="DF114" s="927"/>
      <c r="DG114" s="961" t="s">
        <v>122</v>
      </c>
      <c r="DH114" s="962"/>
      <c r="DI114" s="962"/>
      <c r="DJ114" s="962"/>
      <c r="DK114" s="963"/>
      <c r="DL114" s="964" t="s">
        <v>122</v>
      </c>
      <c r="DM114" s="962"/>
      <c r="DN114" s="962"/>
      <c r="DO114" s="962"/>
      <c r="DP114" s="963"/>
      <c r="DQ114" s="964" t="s">
        <v>122</v>
      </c>
      <c r="DR114" s="962"/>
      <c r="DS114" s="962"/>
      <c r="DT114" s="962"/>
      <c r="DU114" s="963"/>
      <c r="DV114" s="965" t="s">
        <v>122</v>
      </c>
      <c r="DW114" s="966"/>
      <c r="DX114" s="966"/>
      <c r="DY114" s="966"/>
      <c r="DZ114" s="967"/>
    </row>
    <row r="115" spans="1:130" s="218" customFormat="1" ht="26.25" customHeight="1" x14ac:dyDescent="0.2">
      <c r="A115" s="957"/>
      <c r="B115" s="958"/>
      <c r="C115" s="926" t="s">
        <v>429</v>
      </c>
      <c r="D115" s="926"/>
      <c r="E115" s="926"/>
      <c r="F115" s="926"/>
      <c r="G115" s="926"/>
      <c r="H115" s="926"/>
      <c r="I115" s="926"/>
      <c r="J115" s="926"/>
      <c r="K115" s="926"/>
      <c r="L115" s="926"/>
      <c r="M115" s="926"/>
      <c r="N115" s="926"/>
      <c r="O115" s="926"/>
      <c r="P115" s="926"/>
      <c r="Q115" s="926"/>
      <c r="R115" s="926"/>
      <c r="S115" s="926"/>
      <c r="T115" s="926"/>
      <c r="U115" s="926"/>
      <c r="V115" s="926"/>
      <c r="W115" s="926"/>
      <c r="X115" s="926"/>
      <c r="Y115" s="926"/>
      <c r="Z115" s="927"/>
      <c r="AA115" s="940" t="s">
        <v>122</v>
      </c>
      <c r="AB115" s="941"/>
      <c r="AC115" s="941"/>
      <c r="AD115" s="941"/>
      <c r="AE115" s="942"/>
      <c r="AF115" s="943" t="s">
        <v>122</v>
      </c>
      <c r="AG115" s="941"/>
      <c r="AH115" s="941"/>
      <c r="AI115" s="941"/>
      <c r="AJ115" s="942"/>
      <c r="AK115" s="943" t="s">
        <v>122</v>
      </c>
      <c r="AL115" s="941"/>
      <c r="AM115" s="941"/>
      <c r="AN115" s="941"/>
      <c r="AO115" s="942"/>
      <c r="AP115" s="944" t="s">
        <v>122</v>
      </c>
      <c r="AQ115" s="945"/>
      <c r="AR115" s="945"/>
      <c r="AS115" s="945"/>
      <c r="AT115" s="946"/>
      <c r="AU115" s="911"/>
      <c r="AV115" s="912"/>
      <c r="AW115" s="912"/>
      <c r="AX115" s="912"/>
      <c r="AY115" s="912"/>
      <c r="AZ115" s="925" t="s">
        <v>430</v>
      </c>
      <c r="BA115" s="926"/>
      <c r="BB115" s="926"/>
      <c r="BC115" s="926"/>
      <c r="BD115" s="926"/>
      <c r="BE115" s="926"/>
      <c r="BF115" s="926"/>
      <c r="BG115" s="926"/>
      <c r="BH115" s="926"/>
      <c r="BI115" s="926"/>
      <c r="BJ115" s="926"/>
      <c r="BK115" s="926"/>
      <c r="BL115" s="926"/>
      <c r="BM115" s="926"/>
      <c r="BN115" s="926"/>
      <c r="BO115" s="926"/>
      <c r="BP115" s="927"/>
      <c r="BQ115" s="928" t="s">
        <v>122</v>
      </c>
      <c r="BR115" s="929"/>
      <c r="BS115" s="929"/>
      <c r="BT115" s="929"/>
      <c r="BU115" s="929"/>
      <c r="BV115" s="929" t="s">
        <v>122</v>
      </c>
      <c r="BW115" s="929"/>
      <c r="BX115" s="929"/>
      <c r="BY115" s="929"/>
      <c r="BZ115" s="929"/>
      <c r="CA115" s="929" t="s">
        <v>122</v>
      </c>
      <c r="CB115" s="929"/>
      <c r="CC115" s="929"/>
      <c r="CD115" s="929"/>
      <c r="CE115" s="929"/>
      <c r="CF115" s="923" t="s">
        <v>122</v>
      </c>
      <c r="CG115" s="924"/>
      <c r="CH115" s="924"/>
      <c r="CI115" s="924"/>
      <c r="CJ115" s="924"/>
      <c r="CK115" s="951"/>
      <c r="CL115" s="952"/>
      <c r="CM115" s="925" t="s">
        <v>431</v>
      </c>
      <c r="CN115" s="926"/>
      <c r="CO115" s="926"/>
      <c r="CP115" s="926"/>
      <c r="CQ115" s="926"/>
      <c r="CR115" s="926"/>
      <c r="CS115" s="926"/>
      <c r="CT115" s="926"/>
      <c r="CU115" s="926"/>
      <c r="CV115" s="926"/>
      <c r="CW115" s="926"/>
      <c r="CX115" s="926"/>
      <c r="CY115" s="926"/>
      <c r="CZ115" s="926"/>
      <c r="DA115" s="926"/>
      <c r="DB115" s="926"/>
      <c r="DC115" s="926"/>
      <c r="DD115" s="926"/>
      <c r="DE115" s="926"/>
      <c r="DF115" s="927"/>
      <c r="DG115" s="961" t="s">
        <v>122</v>
      </c>
      <c r="DH115" s="962"/>
      <c r="DI115" s="962"/>
      <c r="DJ115" s="962"/>
      <c r="DK115" s="963"/>
      <c r="DL115" s="964" t="s">
        <v>122</v>
      </c>
      <c r="DM115" s="962"/>
      <c r="DN115" s="962"/>
      <c r="DO115" s="962"/>
      <c r="DP115" s="963"/>
      <c r="DQ115" s="964" t="s">
        <v>122</v>
      </c>
      <c r="DR115" s="962"/>
      <c r="DS115" s="962"/>
      <c r="DT115" s="962"/>
      <c r="DU115" s="963"/>
      <c r="DV115" s="965" t="s">
        <v>122</v>
      </c>
      <c r="DW115" s="966"/>
      <c r="DX115" s="966"/>
      <c r="DY115" s="966"/>
      <c r="DZ115" s="967"/>
    </row>
    <row r="116" spans="1:130" s="218" customFormat="1" ht="26.25" customHeight="1" x14ac:dyDescent="0.2">
      <c r="A116" s="959"/>
      <c r="B116" s="960"/>
      <c r="C116" s="968" t="s">
        <v>432</v>
      </c>
      <c r="D116" s="968"/>
      <c r="E116" s="968"/>
      <c r="F116" s="968"/>
      <c r="G116" s="968"/>
      <c r="H116" s="968"/>
      <c r="I116" s="968"/>
      <c r="J116" s="968"/>
      <c r="K116" s="968"/>
      <c r="L116" s="968"/>
      <c r="M116" s="968"/>
      <c r="N116" s="968"/>
      <c r="O116" s="968"/>
      <c r="P116" s="968"/>
      <c r="Q116" s="968"/>
      <c r="R116" s="968"/>
      <c r="S116" s="968"/>
      <c r="T116" s="968"/>
      <c r="U116" s="968"/>
      <c r="V116" s="968"/>
      <c r="W116" s="968"/>
      <c r="X116" s="968"/>
      <c r="Y116" s="968"/>
      <c r="Z116" s="969"/>
      <c r="AA116" s="961" t="s">
        <v>122</v>
      </c>
      <c r="AB116" s="962"/>
      <c r="AC116" s="962"/>
      <c r="AD116" s="962"/>
      <c r="AE116" s="963"/>
      <c r="AF116" s="964" t="s">
        <v>122</v>
      </c>
      <c r="AG116" s="962"/>
      <c r="AH116" s="962"/>
      <c r="AI116" s="962"/>
      <c r="AJ116" s="963"/>
      <c r="AK116" s="964" t="s">
        <v>122</v>
      </c>
      <c r="AL116" s="962"/>
      <c r="AM116" s="962"/>
      <c r="AN116" s="962"/>
      <c r="AO116" s="963"/>
      <c r="AP116" s="965" t="s">
        <v>122</v>
      </c>
      <c r="AQ116" s="966"/>
      <c r="AR116" s="966"/>
      <c r="AS116" s="966"/>
      <c r="AT116" s="967"/>
      <c r="AU116" s="911"/>
      <c r="AV116" s="912"/>
      <c r="AW116" s="912"/>
      <c r="AX116" s="912"/>
      <c r="AY116" s="912"/>
      <c r="AZ116" s="970" t="s">
        <v>433</v>
      </c>
      <c r="BA116" s="971"/>
      <c r="BB116" s="971"/>
      <c r="BC116" s="971"/>
      <c r="BD116" s="971"/>
      <c r="BE116" s="971"/>
      <c r="BF116" s="971"/>
      <c r="BG116" s="971"/>
      <c r="BH116" s="971"/>
      <c r="BI116" s="971"/>
      <c r="BJ116" s="971"/>
      <c r="BK116" s="971"/>
      <c r="BL116" s="971"/>
      <c r="BM116" s="971"/>
      <c r="BN116" s="971"/>
      <c r="BO116" s="971"/>
      <c r="BP116" s="972"/>
      <c r="BQ116" s="928" t="s">
        <v>122</v>
      </c>
      <c r="BR116" s="929"/>
      <c r="BS116" s="929"/>
      <c r="BT116" s="929"/>
      <c r="BU116" s="929"/>
      <c r="BV116" s="929" t="s">
        <v>122</v>
      </c>
      <c r="BW116" s="929"/>
      <c r="BX116" s="929"/>
      <c r="BY116" s="929"/>
      <c r="BZ116" s="929"/>
      <c r="CA116" s="929" t="s">
        <v>122</v>
      </c>
      <c r="CB116" s="929"/>
      <c r="CC116" s="929"/>
      <c r="CD116" s="929"/>
      <c r="CE116" s="929"/>
      <c r="CF116" s="923" t="s">
        <v>122</v>
      </c>
      <c r="CG116" s="924"/>
      <c r="CH116" s="924"/>
      <c r="CI116" s="924"/>
      <c r="CJ116" s="924"/>
      <c r="CK116" s="951"/>
      <c r="CL116" s="952"/>
      <c r="CM116" s="925" t="s">
        <v>434</v>
      </c>
      <c r="CN116" s="926"/>
      <c r="CO116" s="926"/>
      <c r="CP116" s="926"/>
      <c r="CQ116" s="926"/>
      <c r="CR116" s="926"/>
      <c r="CS116" s="926"/>
      <c r="CT116" s="926"/>
      <c r="CU116" s="926"/>
      <c r="CV116" s="926"/>
      <c r="CW116" s="926"/>
      <c r="CX116" s="926"/>
      <c r="CY116" s="926"/>
      <c r="CZ116" s="926"/>
      <c r="DA116" s="926"/>
      <c r="DB116" s="926"/>
      <c r="DC116" s="926"/>
      <c r="DD116" s="926"/>
      <c r="DE116" s="926"/>
      <c r="DF116" s="927"/>
      <c r="DG116" s="961" t="s">
        <v>122</v>
      </c>
      <c r="DH116" s="962"/>
      <c r="DI116" s="962"/>
      <c r="DJ116" s="962"/>
      <c r="DK116" s="963"/>
      <c r="DL116" s="964" t="s">
        <v>122</v>
      </c>
      <c r="DM116" s="962"/>
      <c r="DN116" s="962"/>
      <c r="DO116" s="962"/>
      <c r="DP116" s="963"/>
      <c r="DQ116" s="964" t="s">
        <v>122</v>
      </c>
      <c r="DR116" s="962"/>
      <c r="DS116" s="962"/>
      <c r="DT116" s="962"/>
      <c r="DU116" s="963"/>
      <c r="DV116" s="965" t="s">
        <v>122</v>
      </c>
      <c r="DW116" s="966"/>
      <c r="DX116" s="966"/>
      <c r="DY116" s="966"/>
      <c r="DZ116" s="967"/>
    </row>
    <row r="117" spans="1:130" s="218" customFormat="1" ht="26.25" customHeight="1" x14ac:dyDescent="0.2">
      <c r="A117" s="91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980" t="s">
        <v>435</v>
      </c>
      <c r="Z117" s="897"/>
      <c r="AA117" s="981">
        <v>989360</v>
      </c>
      <c r="AB117" s="982"/>
      <c r="AC117" s="982"/>
      <c r="AD117" s="982"/>
      <c r="AE117" s="983"/>
      <c r="AF117" s="984">
        <v>973120</v>
      </c>
      <c r="AG117" s="982"/>
      <c r="AH117" s="982"/>
      <c r="AI117" s="982"/>
      <c r="AJ117" s="983"/>
      <c r="AK117" s="984">
        <v>945973</v>
      </c>
      <c r="AL117" s="982"/>
      <c r="AM117" s="982"/>
      <c r="AN117" s="982"/>
      <c r="AO117" s="983"/>
      <c r="AP117" s="985"/>
      <c r="AQ117" s="986"/>
      <c r="AR117" s="986"/>
      <c r="AS117" s="986"/>
      <c r="AT117" s="987"/>
      <c r="AU117" s="911"/>
      <c r="AV117" s="912"/>
      <c r="AW117" s="912"/>
      <c r="AX117" s="912"/>
      <c r="AY117" s="912"/>
      <c r="AZ117" s="977" t="s">
        <v>436</v>
      </c>
      <c r="BA117" s="978"/>
      <c r="BB117" s="978"/>
      <c r="BC117" s="978"/>
      <c r="BD117" s="978"/>
      <c r="BE117" s="978"/>
      <c r="BF117" s="978"/>
      <c r="BG117" s="978"/>
      <c r="BH117" s="978"/>
      <c r="BI117" s="978"/>
      <c r="BJ117" s="978"/>
      <c r="BK117" s="978"/>
      <c r="BL117" s="978"/>
      <c r="BM117" s="978"/>
      <c r="BN117" s="978"/>
      <c r="BO117" s="978"/>
      <c r="BP117" s="979"/>
      <c r="BQ117" s="928" t="s">
        <v>122</v>
      </c>
      <c r="BR117" s="929"/>
      <c r="BS117" s="929"/>
      <c r="BT117" s="929"/>
      <c r="BU117" s="929"/>
      <c r="BV117" s="929" t="s">
        <v>122</v>
      </c>
      <c r="BW117" s="929"/>
      <c r="BX117" s="929"/>
      <c r="BY117" s="929"/>
      <c r="BZ117" s="929"/>
      <c r="CA117" s="929" t="s">
        <v>122</v>
      </c>
      <c r="CB117" s="929"/>
      <c r="CC117" s="929"/>
      <c r="CD117" s="929"/>
      <c r="CE117" s="929"/>
      <c r="CF117" s="923" t="s">
        <v>122</v>
      </c>
      <c r="CG117" s="924"/>
      <c r="CH117" s="924"/>
      <c r="CI117" s="924"/>
      <c r="CJ117" s="924"/>
      <c r="CK117" s="951"/>
      <c r="CL117" s="952"/>
      <c r="CM117" s="925" t="s">
        <v>437</v>
      </c>
      <c r="CN117" s="926"/>
      <c r="CO117" s="926"/>
      <c r="CP117" s="926"/>
      <c r="CQ117" s="926"/>
      <c r="CR117" s="926"/>
      <c r="CS117" s="926"/>
      <c r="CT117" s="926"/>
      <c r="CU117" s="926"/>
      <c r="CV117" s="926"/>
      <c r="CW117" s="926"/>
      <c r="CX117" s="926"/>
      <c r="CY117" s="926"/>
      <c r="CZ117" s="926"/>
      <c r="DA117" s="926"/>
      <c r="DB117" s="926"/>
      <c r="DC117" s="926"/>
      <c r="DD117" s="926"/>
      <c r="DE117" s="926"/>
      <c r="DF117" s="927"/>
      <c r="DG117" s="961" t="s">
        <v>122</v>
      </c>
      <c r="DH117" s="962"/>
      <c r="DI117" s="962"/>
      <c r="DJ117" s="962"/>
      <c r="DK117" s="963"/>
      <c r="DL117" s="964" t="s">
        <v>122</v>
      </c>
      <c r="DM117" s="962"/>
      <c r="DN117" s="962"/>
      <c r="DO117" s="962"/>
      <c r="DP117" s="963"/>
      <c r="DQ117" s="964" t="s">
        <v>122</v>
      </c>
      <c r="DR117" s="962"/>
      <c r="DS117" s="962"/>
      <c r="DT117" s="962"/>
      <c r="DU117" s="963"/>
      <c r="DV117" s="965" t="s">
        <v>122</v>
      </c>
      <c r="DW117" s="966"/>
      <c r="DX117" s="966"/>
      <c r="DY117" s="966"/>
      <c r="DZ117" s="967"/>
    </row>
    <row r="118" spans="1:130" s="218" customFormat="1" ht="26.25" customHeight="1" x14ac:dyDescent="0.2">
      <c r="A118" s="915" t="s">
        <v>411</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5" t="s">
        <v>408</v>
      </c>
      <c r="AB118" s="896"/>
      <c r="AC118" s="896"/>
      <c r="AD118" s="896"/>
      <c r="AE118" s="897"/>
      <c r="AF118" s="895" t="s">
        <v>409</v>
      </c>
      <c r="AG118" s="896"/>
      <c r="AH118" s="896"/>
      <c r="AI118" s="896"/>
      <c r="AJ118" s="897"/>
      <c r="AK118" s="895" t="s">
        <v>294</v>
      </c>
      <c r="AL118" s="896"/>
      <c r="AM118" s="896"/>
      <c r="AN118" s="896"/>
      <c r="AO118" s="897"/>
      <c r="AP118" s="973" t="s">
        <v>410</v>
      </c>
      <c r="AQ118" s="974"/>
      <c r="AR118" s="974"/>
      <c r="AS118" s="974"/>
      <c r="AT118" s="975"/>
      <c r="AU118" s="911"/>
      <c r="AV118" s="912"/>
      <c r="AW118" s="912"/>
      <c r="AX118" s="912"/>
      <c r="AY118" s="912"/>
      <c r="AZ118" s="976" t="s">
        <v>438</v>
      </c>
      <c r="BA118" s="968"/>
      <c r="BB118" s="968"/>
      <c r="BC118" s="968"/>
      <c r="BD118" s="968"/>
      <c r="BE118" s="968"/>
      <c r="BF118" s="968"/>
      <c r="BG118" s="968"/>
      <c r="BH118" s="968"/>
      <c r="BI118" s="968"/>
      <c r="BJ118" s="968"/>
      <c r="BK118" s="968"/>
      <c r="BL118" s="968"/>
      <c r="BM118" s="968"/>
      <c r="BN118" s="968"/>
      <c r="BO118" s="968"/>
      <c r="BP118" s="969"/>
      <c r="BQ118" s="1002" t="s">
        <v>122</v>
      </c>
      <c r="BR118" s="1003"/>
      <c r="BS118" s="1003"/>
      <c r="BT118" s="1003"/>
      <c r="BU118" s="1003"/>
      <c r="BV118" s="1003" t="s">
        <v>122</v>
      </c>
      <c r="BW118" s="1003"/>
      <c r="BX118" s="1003"/>
      <c r="BY118" s="1003"/>
      <c r="BZ118" s="1003"/>
      <c r="CA118" s="1003" t="s">
        <v>122</v>
      </c>
      <c r="CB118" s="1003"/>
      <c r="CC118" s="1003"/>
      <c r="CD118" s="1003"/>
      <c r="CE118" s="1003"/>
      <c r="CF118" s="923" t="s">
        <v>122</v>
      </c>
      <c r="CG118" s="924"/>
      <c r="CH118" s="924"/>
      <c r="CI118" s="924"/>
      <c r="CJ118" s="924"/>
      <c r="CK118" s="951"/>
      <c r="CL118" s="952"/>
      <c r="CM118" s="925" t="s">
        <v>439</v>
      </c>
      <c r="CN118" s="926"/>
      <c r="CO118" s="926"/>
      <c r="CP118" s="926"/>
      <c r="CQ118" s="926"/>
      <c r="CR118" s="926"/>
      <c r="CS118" s="926"/>
      <c r="CT118" s="926"/>
      <c r="CU118" s="926"/>
      <c r="CV118" s="926"/>
      <c r="CW118" s="926"/>
      <c r="CX118" s="926"/>
      <c r="CY118" s="926"/>
      <c r="CZ118" s="926"/>
      <c r="DA118" s="926"/>
      <c r="DB118" s="926"/>
      <c r="DC118" s="926"/>
      <c r="DD118" s="926"/>
      <c r="DE118" s="926"/>
      <c r="DF118" s="927"/>
      <c r="DG118" s="961" t="s">
        <v>122</v>
      </c>
      <c r="DH118" s="962"/>
      <c r="DI118" s="962"/>
      <c r="DJ118" s="962"/>
      <c r="DK118" s="963"/>
      <c r="DL118" s="964" t="s">
        <v>122</v>
      </c>
      <c r="DM118" s="962"/>
      <c r="DN118" s="962"/>
      <c r="DO118" s="962"/>
      <c r="DP118" s="963"/>
      <c r="DQ118" s="964" t="s">
        <v>122</v>
      </c>
      <c r="DR118" s="962"/>
      <c r="DS118" s="962"/>
      <c r="DT118" s="962"/>
      <c r="DU118" s="963"/>
      <c r="DV118" s="965" t="s">
        <v>122</v>
      </c>
      <c r="DW118" s="966"/>
      <c r="DX118" s="966"/>
      <c r="DY118" s="966"/>
      <c r="DZ118" s="967"/>
    </row>
    <row r="119" spans="1:130" s="218" customFormat="1" ht="26.25" customHeight="1" x14ac:dyDescent="0.2">
      <c r="A119" s="1059" t="s">
        <v>414</v>
      </c>
      <c r="B119" s="950"/>
      <c r="C119" s="932" t="s">
        <v>415</v>
      </c>
      <c r="D119" s="900"/>
      <c r="E119" s="900"/>
      <c r="F119" s="900"/>
      <c r="G119" s="900"/>
      <c r="H119" s="900"/>
      <c r="I119" s="900"/>
      <c r="J119" s="900"/>
      <c r="K119" s="900"/>
      <c r="L119" s="900"/>
      <c r="M119" s="900"/>
      <c r="N119" s="900"/>
      <c r="O119" s="900"/>
      <c r="P119" s="900"/>
      <c r="Q119" s="900"/>
      <c r="R119" s="900"/>
      <c r="S119" s="900"/>
      <c r="T119" s="900"/>
      <c r="U119" s="900"/>
      <c r="V119" s="900"/>
      <c r="W119" s="900"/>
      <c r="X119" s="900"/>
      <c r="Y119" s="900"/>
      <c r="Z119" s="901"/>
      <c r="AA119" s="902" t="s">
        <v>122</v>
      </c>
      <c r="AB119" s="903"/>
      <c r="AC119" s="903"/>
      <c r="AD119" s="903"/>
      <c r="AE119" s="904"/>
      <c r="AF119" s="905" t="s">
        <v>122</v>
      </c>
      <c r="AG119" s="903"/>
      <c r="AH119" s="903"/>
      <c r="AI119" s="903"/>
      <c r="AJ119" s="904"/>
      <c r="AK119" s="905" t="s">
        <v>122</v>
      </c>
      <c r="AL119" s="903"/>
      <c r="AM119" s="903"/>
      <c r="AN119" s="903"/>
      <c r="AO119" s="904"/>
      <c r="AP119" s="906" t="s">
        <v>122</v>
      </c>
      <c r="AQ119" s="907"/>
      <c r="AR119" s="907"/>
      <c r="AS119" s="907"/>
      <c r="AT119" s="908"/>
      <c r="AU119" s="913"/>
      <c r="AV119" s="914"/>
      <c r="AW119" s="914"/>
      <c r="AX119" s="914"/>
      <c r="AY119" s="914"/>
      <c r="AZ119" s="239" t="s">
        <v>177</v>
      </c>
      <c r="BA119" s="239"/>
      <c r="BB119" s="239"/>
      <c r="BC119" s="239"/>
      <c r="BD119" s="239"/>
      <c r="BE119" s="239"/>
      <c r="BF119" s="239"/>
      <c r="BG119" s="239"/>
      <c r="BH119" s="239"/>
      <c r="BI119" s="239"/>
      <c r="BJ119" s="239"/>
      <c r="BK119" s="239"/>
      <c r="BL119" s="239"/>
      <c r="BM119" s="239"/>
      <c r="BN119" s="239"/>
      <c r="BO119" s="980" t="s">
        <v>440</v>
      </c>
      <c r="BP119" s="1008"/>
      <c r="BQ119" s="1002">
        <v>11743287</v>
      </c>
      <c r="BR119" s="1003"/>
      <c r="BS119" s="1003"/>
      <c r="BT119" s="1003"/>
      <c r="BU119" s="1003"/>
      <c r="BV119" s="1003">
        <v>11225639</v>
      </c>
      <c r="BW119" s="1003"/>
      <c r="BX119" s="1003"/>
      <c r="BY119" s="1003"/>
      <c r="BZ119" s="1003"/>
      <c r="CA119" s="1003">
        <v>10428393</v>
      </c>
      <c r="CB119" s="1003"/>
      <c r="CC119" s="1003"/>
      <c r="CD119" s="1003"/>
      <c r="CE119" s="1003"/>
      <c r="CF119" s="1004"/>
      <c r="CG119" s="1005"/>
      <c r="CH119" s="1005"/>
      <c r="CI119" s="1005"/>
      <c r="CJ119" s="1006"/>
      <c r="CK119" s="953"/>
      <c r="CL119" s="954"/>
      <c r="CM119" s="976" t="s">
        <v>441</v>
      </c>
      <c r="CN119" s="968"/>
      <c r="CO119" s="968"/>
      <c r="CP119" s="968"/>
      <c r="CQ119" s="968"/>
      <c r="CR119" s="968"/>
      <c r="CS119" s="968"/>
      <c r="CT119" s="968"/>
      <c r="CU119" s="968"/>
      <c r="CV119" s="968"/>
      <c r="CW119" s="968"/>
      <c r="CX119" s="968"/>
      <c r="CY119" s="968"/>
      <c r="CZ119" s="968"/>
      <c r="DA119" s="968"/>
      <c r="DB119" s="968"/>
      <c r="DC119" s="968"/>
      <c r="DD119" s="968"/>
      <c r="DE119" s="968"/>
      <c r="DF119" s="969"/>
      <c r="DG119" s="1007" t="s">
        <v>122</v>
      </c>
      <c r="DH119" s="989"/>
      <c r="DI119" s="989"/>
      <c r="DJ119" s="989"/>
      <c r="DK119" s="990"/>
      <c r="DL119" s="988" t="s">
        <v>122</v>
      </c>
      <c r="DM119" s="989"/>
      <c r="DN119" s="989"/>
      <c r="DO119" s="989"/>
      <c r="DP119" s="990"/>
      <c r="DQ119" s="988" t="s">
        <v>122</v>
      </c>
      <c r="DR119" s="989"/>
      <c r="DS119" s="989"/>
      <c r="DT119" s="989"/>
      <c r="DU119" s="990"/>
      <c r="DV119" s="991" t="s">
        <v>122</v>
      </c>
      <c r="DW119" s="992"/>
      <c r="DX119" s="992"/>
      <c r="DY119" s="992"/>
      <c r="DZ119" s="993"/>
    </row>
    <row r="120" spans="1:130" s="218" customFormat="1" ht="26.25" customHeight="1" x14ac:dyDescent="0.2">
      <c r="A120" s="1060"/>
      <c r="B120" s="952"/>
      <c r="C120" s="925" t="s">
        <v>418</v>
      </c>
      <c r="D120" s="926"/>
      <c r="E120" s="926"/>
      <c r="F120" s="926"/>
      <c r="G120" s="926"/>
      <c r="H120" s="926"/>
      <c r="I120" s="926"/>
      <c r="J120" s="926"/>
      <c r="K120" s="926"/>
      <c r="L120" s="926"/>
      <c r="M120" s="926"/>
      <c r="N120" s="926"/>
      <c r="O120" s="926"/>
      <c r="P120" s="926"/>
      <c r="Q120" s="926"/>
      <c r="R120" s="926"/>
      <c r="S120" s="926"/>
      <c r="T120" s="926"/>
      <c r="U120" s="926"/>
      <c r="V120" s="926"/>
      <c r="W120" s="926"/>
      <c r="X120" s="926"/>
      <c r="Y120" s="926"/>
      <c r="Z120" s="927"/>
      <c r="AA120" s="961" t="s">
        <v>122</v>
      </c>
      <c r="AB120" s="962"/>
      <c r="AC120" s="962"/>
      <c r="AD120" s="962"/>
      <c r="AE120" s="963"/>
      <c r="AF120" s="964" t="s">
        <v>122</v>
      </c>
      <c r="AG120" s="962"/>
      <c r="AH120" s="962"/>
      <c r="AI120" s="962"/>
      <c r="AJ120" s="963"/>
      <c r="AK120" s="964" t="s">
        <v>122</v>
      </c>
      <c r="AL120" s="962"/>
      <c r="AM120" s="962"/>
      <c r="AN120" s="962"/>
      <c r="AO120" s="963"/>
      <c r="AP120" s="965" t="s">
        <v>122</v>
      </c>
      <c r="AQ120" s="966"/>
      <c r="AR120" s="966"/>
      <c r="AS120" s="966"/>
      <c r="AT120" s="967"/>
      <c r="AU120" s="994" t="s">
        <v>442</v>
      </c>
      <c r="AV120" s="995"/>
      <c r="AW120" s="995"/>
      <c r="AX120" s="995"/>
      <c r="AY120" s="996"/>
      <c r="AZ120" s="932" t="s">
        <v>443</v>
      </c>
      <c r="BA120" s="900"/>
      <c r="BB120" s="900"/>
      <c r="BC120" s="900"/>
      <c r="BD120" s="900"/>
      <c r="BE120" s="900"/>
      <c r="BF120" s="900"/>
      <c r="BG120" s="900"/>
      <c r="BH120" s="900"/>
      <c r="BI120" s="900"/>
      <c r="BJ120" s="900"/>
      <c r="BK120" s="900"/>
      <c r="BL120" s="900"/>
      <c r="BM120" s="900"/>
      <c r="BN120" s="900"/>
      <c r="BO120" s="900"/>
      <c r="BP120" s="901"/>
      <c r="BQ120" s="933">
        <v>2518098</v>
      </c>
      <c r="BR120" s="934"/>
      <c r="BS120" s="934"/>
      <c r="BT120" s="934"/>
      <c r="BU120" s="934"/>
      <c r="BV120" s="934">
        <v>2779003</v>
      </c>
      <c r="BW120" s="934"/>
      <c r="BX120" s="934"/>
      <c r="BY120" s="934"/>
      <c r="BZ120" s="934"/>
      <c r="CA120" s="934">
        <v>2830923</v>
      </c>
      <c r="CB120" s="934"/>
      <c r="CC120" s="934"/>
      <c r="CD120" s="934"/>
      <c r="CE120" s="934"/>
      <c r="CF120" s="947">
        <v>85.7</v>
      </c>
      <c r="CG120" s="948"/>
      <c r="CH120" s="948"/>
      <c r="CI120" s="948"/>
      <c r="CJ120" s="948"/>
      <c r="CK120" s="1009" t="s">
        <v>444</v>
      </c>
      <c r="CL120" s="1010"/>
      <c r="CM120" s="1010"/>
      <c r="CN120" s="1010"/>
      <c r="CO120" s="1011"/>
      <c r="CP120" s="1017" t="s">
        <v>392</v>
      </c>
      <c r="CQ120" s="1018"/>
      <c r="CR120" s="1018"/>
      <c r="CS120" s="1018"/>
      <c r="CT120" s="1018"/>
      <c r="CU120" s="1018"/>
      <c r="CV120" s="1018"/>
      <c r="CW120" s="1018"/>
      <c r="CX120" s="1018"/>
      <c r="CY120" s="1018"/>
      <c r="CZ120" s="1018"/>
      <c r="DA120" s="1018"/>
      <c r="DB120" s="1018"/>
      <c r="DC120" s="1018"/>
      <c r="DD120" s="1018"/>
      <c r="DE120" s="1018"/>
      <c r="DF120" s="1019"/>
      <c r="DG120" s="933" t="s">
        <v>122</v>
      </c>
      <c r="DH120" s="934"/>
      <c r="DI120" s="934"/>
      <c r="DJ120" s="934"/>
      <c r="DK120" s="934"/>
      <c r="DL120" s="934">
        <v>1948245</v>
      </c>
      <c r="DM120" s="934"/>
      <c r="DN120" s="934"/>
      <c r="DO120" s="934"/>
      <c r="DP120" s="934"/>
      <c r="DQ120" s="934">
        <v>2058992</v>
      </c>
      <c r="DR120" s="934"/>
      <c r="DS120" s="934"/>
      <c r="DT120" s="934"/>
      <c r="DU120" s="934"/>
      <c r="DV120" s="935">
        <v>62.3</v>
      </c>
      <c r="DW120" s="935"/>
      <c r="DX120" s="935"/>
      <c r="DY120" s="935"/>
      <c r="DZ120" s="936"/>
    </row>
    <row r="121" spans="1:130" s="218" customFormat="1" ht="26.25" customHeight="1" x14ac:dyDescent="0.2">
      <c r="A121" s="1060"/>
      <c r="B121" s="952"/>
      <c r="C121" s="977" t="s">
        <v>445</v>
      </c>
      <c r="D121" s="978"/>
      <c r="E121" s="978"/>
      <c r="F121" s="978"/>
      <c r="G121" s="978"/>
      <c r="H121" s="978"/>
      <c r="I121" s="978"/>
      <c r="J121" s="978"/>
      <c r="K121" s="978"/>
      <c r="L121" s="978"/>
      <c r="M121" s="978"/>
      <c r="N121" s="978"/>
      <c r="O121" s="978"/>
      <c r="P121" s="978"/>
      <c r="Q121" s="978"/>
      <c r="R121" s="978"/>
      <c r="S121" s="978"/>
      <c r="T121" s="978"/>
      <c r="U121" s="978"/>
      <c r="V121" s="978"/>
      <c r="W121" s="978"/>
      <c r="X121" s="978"/>
      <c r="Y121" s="978"/>
      <c r="Z121" s="979"/>
      <c r="AA121" s="961" t="s">
        <v>122</v>
      </c>
      <c r="AB121" s="962"/>
      <c r="AC121" s="962"/>
      <c r="AD121" s="962"/>
      <c r="AE121" s="963"/>
      <c r="AF121" s="964" t="s">
        <v>122</v>
      </c>
      <c r="AG121" s="962"/>
      <c r="AH121" s="962"/>
      <c r="AI121" s="962"/>
      <c r="AJ121" s="963"/>
      <c r="AK121" s="964" t="s">
        <v>122</v>
      </c>
      <c r="AL121" s="962"/>
      <c r="AM121" s="962"/>
      <c r="AN121" s="962"/>
      <c r="AO121" s="963"/>
      <c r="AP121" s="965" t="s">
        <v>122</v>
      </c>
      <c r="AQ121" s="966"/>
      <c r="AR121" s="966"/>
      <c r="AS121" s="966"/>
      <c r="AT121" s="967"/>
      <c r="AU121" s="997"/>
      <c r="AV121" s="998"/>
      <c r="AW121" s="998"/>
      <c r="AX121" s="998"/>
      <c r="AY121" s="999"/>
      <c r="AZ121" s="925" t="s">
        <v>446</v>
      </c>
      <c r="BA121" s="926"/>
      <c r="BB121" s="926"/>
      <c r="BC121" s="926"/>
      <c r="BD121" s="926"/>
      <c r="BE121" s="926"/>
      <c r="BF121" s="926"/>
      <c r="BG121" s="926"/>
      <c r="BH121" s="926"/>
      <c r="BI121" s="926"/>
      <c r="BJ121" s="926"/>
      <c r="BK121" s="926"/>
      <c r="BL121" s="926"/>
      <c r="BM121" s="926"/>
      <c r="BN121" s="926"/>
      <c r="BO121" s="926"/>
      <c r="BP121" s="927"/>
      <c r="BQ121" s="928" t="s">
        <v>122</v>
      </c>
      <c r="BR121" s="929"/>
      <c r="BS121" s="929"/>
      <c r="BT121" s="929"/>
      <c r="BU121" s="929"/>
      <c r="BV121" s="929" t="s">
        <v>122</v>
      </c>
      <c r="BW121" s="929"/>
      <c r="BX121" s="929"/>
      <c r="BY121" s="929"/>
      <c r="BZ121" s="929"/>
      <c r="CA121" s="929" t="s">
        <v>122</v>
      </c>
      <c r="CB121" s="929"/>
      <c r="CC121" s="929"/>
      <c r="CD121" s="929"/>
      <c r="CE121" s="929"/>
      <c r="CF121" s="923" t="s">
        <v>122</v>
      </c>
      <c r="CG121" s="924"/>
      <c r="CH121" s="924"/>
      <c r="CI121" s="924"/>
      <c r="CJ121" s="924"/>
      <c r="CK121" s="1012"/>
      <c r="CL121" s="1013"/>
      <c r="CM121" s="1013"/>
      <c r="CN121" s="1013"/>
      <c r="CO121" s="1014"/>
      <c r="CP121" s="1022" t="s">
        <v>390</v>
      </c>
      <c r="CQ121" s="1023"/>
      <c r="CR121" s="1023"/>
      <c r="CS121" s="1023"/>
      <c r="CT121" s="1023"/>
      <c r="CU121" s="1023"/>
      <c r="CV121" s="1023"/>
      <c r="CW121" s="1023"/>
      <c r="CX121" s="1023"/>
      <c r="CY121" s="1023"/>
      <c r="CZ121" s="1023"/>
      <c r="DA121" s="1023"/>
      <c r="DB121" s="1023"/>
      <c r="DC121" s="1023"/>
      <c r="DD121" s="1023"/>
      <c r="DE121" s="1023"/>
      <c r="DF121" s="1024"/>
      <c r="DG121" s="928" t="s">
        <v>122</v>
      </c>
      <c r="DH121" s="929"/>
      <c r="DI121" s="929"/>
      <c r="DJ121" s="929"/>
      <c r="DK121" s="929"/>
      <c r="DL121" s="929" t="s">
        <v>122</v>
      </c>
      <c r="DM121" s="929"/>
      <c r="DN121" s="929"/>
      <c r="DO121" s="929"/>
      <c r="DP121" s="929"/>
      <c r="DQ121" s="929" t="s">
        <v>122</v>
      </c>
      <c r="DR121" s="929"/>
      <c r="DS121" s="929"/>
      <c r="DT121" s="929"/>
      <c r="DU121" s="929"/>
      <c r="DV121" s="930" t="s">
        <v>122</v>
      </c>
      <c r="DW121" s="930"/>
      <c r="DX121" s="930"/>
      <c r="DY121" s="930"/>
      <c r="DZ121" s="931"/>
    </row>
    <row r="122" spans="1:130" s="218" customFormat="1" ht="26.25" customHeight="1" x14ac:dyDescent="0.2">
      <c r="A122" s="1060"/>
      <c r="B122" s="952"/>
      <c r="C122" s="925" t="s">
        <v>428</v>
      </c>
      <c r="D122" s="926"/>
      <c r="E122" s="926"/>
      <c r="F122" s="926"/>
      <c r="G122" s="926"/>
      <c r="H122" s="926"/>
      <c r="I122" s="926"/>
      <c r="J122" s="926"/>
      <c r="K122" s="926"/>
      <c r="L122" s="926"/>
      <c r="M122" s="926"/>
      <c r="N122" s="926"/>
      <c r="O122" s="926"/>
      <c r="P122" s="926"/>
      <c r="Q122" s="926"/>
      <c r="R122" s="926"/>
      <c r="S122" s="926"/>
      <c r="T122" s="926"/>
      <c r="U122" s="926"/>
      <c r="V122" s="926"/>
      <c r="W122" s="926"/>
      <c r="X122" s="926"/>
      <c r="Y122" s="926"/>
      <c r="Z122" s="927"/>
      <c r="AA122" s="961" t="s">
        <v>122</v>
      </c>
      <c r="AB122" s="962"/>
      <c r="AC122" s="962"/>
      <c r="AD122" s="962"/>
      <c r="AE122" s="963"/>
      <c r="AF122" s="964" t="s">
        <v>122</v>
      </c>
      <c r="AG122" s="962"/>
      <c r="AH122" s="962"/>
      <c r="AI122" s="962"/>
      <c r="AJ122" s="963"/>
      <c r="AK122" s="964" t="s">
        <v>122</v>
      </c>
      <c r="AL122" s="962"/>
      <c r="AM122" s="962"/>
      <c r="AN122" s="962"/>
      <c r="AO122" s="963"/>
      <c r="AP122" s="965" t="s">
        <v>122</v>
      </c>
      <c r="AQ122" s="966"/>
      <c r="AR122" s="966"/>
      <c r="AS122" s="966"/>
      <c r="AT122" s="967"/>
      <c r="AU122" s="997"/>
      <c r="AV122" s="998"/>
      <c r="AW122" s="998"/>
      <c r="AX122" s="998"/>
      <c r="AY122" s="999"/>
      <c r="AZ122" s="976" t="s">
        <v>447</v>
      </c>
      <c r="BA122" s="968"/>
      <c r="BB122" s="968"/>
      <c r="BC122" s="968"/>
      <c r="BD122" s="968"/>
      <c r="BE122" s="968"/>
      <c r="BF122" s="968"/>
      <c r="BG122" s="968"/>
      <c r="BH122" s="968"/>
      <c r="BI122" s="968"/>
      <c r="BJ122" s="968"/>
      <c r="BK122" s="968"/>
      <c r="BL122" s="968"/>
      <c r="BM122" s="968"/>
      <c r="BN122" s="968"/>
      <c r="BO122" s="968"/>
      <c r="BP122" s="969"/>
      <c r="BQ122" s="1002">
        <v>5791029</v>
      </c>
      <c r="BR122" s="1003"/>
      <c r="BS122" s="1003"/>
      <c r="BT122" s="1003"/>
      <c r="BU122" s="1003"/>
      <c r="BV122" s="1003">
        <v>5703290</v>
      </c>
      <c r="BW122" s="1003"/>
      <c r="BX122" s="1003"/>
      <c r="BY122" s="1003"/>
      <c r="BZ122" s="1003"/>
      <c r="CA122" s="1003">
        <v>5560390</v>
      </c>
      <c r="CB122" s="1003"/>
      <c r="CC122" s="1003"/>
      <c r="CD122" s="1003"/>
      <c r="CE122" s="1003"/>
      <c r="CF122" s="1020">
        <v>168.4</v>
      </c>
      <c r="CG122" s="1021"/>
      <c r="CH122" s="1021"/>
      <c r="CI122" s="1021"/>
      <c r="CJ122" s="1021"/>
      <c r="CK122" s="1012"/>
      <c r="CL122" s="1013"/>
      <c r="CM122" s="1013"/>
      <c r="CN122" s="1013"/>
      <c r="CO122" s="1014"/>
      <c r="CP122" s="1022" t="s">
        <v>389</v>
      </c>
      <c r="CQ122" s="1023"/>
      <c r="CR122" s="1023"/>
      <c r="CS122" s="1023"/>
      <c r="CT122" s="1023"/>
      <c r="CU122" s="1023"/>
      <c r="CV122" s="1023"/>
      <c r="CW122" s="1023"/>
      <c r="CX122" s="1023"/>
      <c r="CY122" s="1023"/>
      <c r="CZ122" s="1023"/>
      <c r="DA122" s="1023"/>
      <c r="DB122" s="1023"/>
      <c r="DC122" s="1023"/>
      <c r="DD122" s="1023"/>
      <c r="DE122" s="1023"/>
      <c r="DF122" s="1024"/>
      <c r="DG122" s="928" t="s">
        <v>122</v>
      </c>
      <c r="DH122" s="929"/>
      <c r="DI122" s="929"/>
      <c r="DJ122" s="929"/>
      <c r="DK122" s="929"/>
      <c r="DL122" s="929" t="s">
        <v>122</v>
      </c>
      <c r="DM122" s="929"/>
      <c r="DN122" s="929"/>
      <c r="DO122" s="929"/>
      <c r="DP122" s="929"/>
      <c r="DQ122" s="929" t="s">
        <v>122</v>
      </c>
      <c r="DR122" s="929"/>
      <c r="DS122" s="929"/>
      <c r="DT122" s="929"/>
      <c r="DU122" s="929"/>
      <c r="DV122" s="930" t="s">
        <v>122</v>
      </c>
      <c r="DW122" s="930"/>
      <c r="DX122" s="930"/>
      <c r="DY122" s="930"/>
      <c r="DZ122" s="931"/>
    </row>
    <row r="123" spans="1:130" s="218" customFormat="1" ht="26.25" customHeight="1" x14ac:dyDescent="0.2">
      <c r="A123" s="1060"/>
      <c r="B123" s="952"/>
      <c r="C123" s="925" t="s">
        <v>434</v>
      </c>
      <c r="D123" s="926"/>
      <c r="E123" s="926"/>
      <c r="F123" s="926"/>
      <c r="G123" s="926"/>
      <c r="H123" s="926"/>
      <c r="I123" s="926"/>
      <c r="J123" s="926"/>
      <c r="K123" s="926"/>
      <c r="L123" s="926"/>
      <c r="M123" s="926"/>
      <c r="N123" s="926"/>
      <c r="O123" s="926"/>
      <c r="P123" s="926"/>
      <c r="Q123" s="926"/>
      <c r="R123" s="926"/>
      <c r="S123" s="926"/>
      <c r="T123" s="926"/>
      <c r="U123" s="926"/>
      <c r="V123" s="926"/>
      <c r="W123" s="926"/>
      <c r="X123" s="926"/>
      <c r="Y123" s="926"/>
      <c r="Z123" s="927"/>
      <c r="AA123" s="961" t="s">
        <v>122</v>
      </c>
      <c r="AB123" s="962"/>
      <c r="AC123" s="962"/>
      <c r="AD123" s="962"/>
      <c r="AE123" s="963"/>
      <c r="AF123" s="964" t="s">
        <v>122</v>
      </c>
      <c r="AG123" s="962"/>
      <c r="AH123" s="962"/>
      <c r="AI123" s="962"/>
      <c r="AJ123" s="963"/>
      <c r="AK123" s="964" t="s">
        <v>122</v>
      </c>
      <c r="AL123" s="962"/>
      <c r="AM123" s="962"/>
      <c r="AN123" s="962"/>
      <c r="AO123" s="963"/>
      <c r="AP123" s="965" t="s">
        <v>122</v>
      </c>
      <c r="AQ123" s="966"/>
      <c r="AR123" s="966"/>
      <c r="AS123" s="966"/>
      <c r="AT123" s="967"/>
      <c r="AU123" s="1000"/>
      <c r="AV123" s="1001"/>
      <c r="AW123" s="1001"/>
      <c r="AX123" s="1001"/>
      <c r="AY123" s="1001"/>
      <c r="AZ123" s="239" t="s">
        <v>177</v>
      </c>
      <c r="BA123" s="239"/>
      <c r="BB123" s="239"/>
      <c r="BC123" s="239"/>
      <c r="BD123" s="239"/>
      <c r="BE123" s="239"/>
      <c r="BF123" s="239"/>
      <c r="BG123" s="239"/>
      <c r="BH123" s="239"/>
      <c r="BI123" s="239"/>
      <c r="BJ123" s="239"/>
      <c r="BK123" s="239"/>
      <c r="BL123" s="239"/>
      <c r="BM123" s="239"/>
      <c r="BN123" s="239"/>
      <c r="BO123" s="980" t="s">
        <v>448</v>
      </c>
      <c r="BP123" s="1008"/>
      <c r="BQ123" s="1066">
        <v>8309127</v>
      </c>
      <c r="BR123" s="1067"/>
      <c r="BS123" s="1067"/>
      <c r="BT123" s="1067"/>
      <c r="BU123" s="1067"/>
      <c r="BV123" s="1067">
        <v>8482293</v>
      </c>
      <c r="BW123" s="1067"/>
      <c r="BX123" s="1067"/>
      <c r="BY123" s="1067"/>
      <c r="BZ123" s="1067"/>
      <c r="CA123" s="1067">
        <v>8391313</v>
      </c>
      <c r="CB123" s="1067"/>
      <c r="CC123" s="1067"/>
      <c r="CD123" s="1067"/>
      <c r="CE123" s="1067"/>
      <c r="CF123" s="1004"/>
      <c r="CG123" s="1005"/>
      <c r="CH123" s="1005"/>
      <c r="CI123" s="1005"/>
      <c r="CJ123" s="1006"/>
      <c r="CK123" s="1012"/>
      <c r="CL123" s="1013"/>
      <c r="CM123" s="1013"/>
      <c r="CN123" s="1013"/>
      <c r="CO123" s="1014"/>
      <c r="CP123" s="1022" t="s">
        <v>391</v>
      </c>
      <c r="CQ123" s="1023"/>
      <c r="CR123" s="1023"/>
      <c r="CS123" s="1023"/>
      <c r="CT123" s="1023"/>
      <c r="CU123" s="1023"/>
      <c r="CV123" s="1023"/>
      <c r="CW123" s="1023"/>
      <c r="CX123" s="1023"/>
      <c r="CY123" s="1023"/>
      <c r="CZ123" s="1023"/>
      <c r="DA123" s="1023"/>
      <c r="DB123" s="1023"/>
      <c r="DC123" s="1023"/>
      <c r="DD123" s="1023"/>
      <c r="DE123" s="1023"/>
      <c r="DF123" s="1024"/>
      <c r="DG123" s="961" t="s">
        <v>122</v>
      </c>
      <c r="DH123" s="962"/>
      <c r="DI123" s="962"/>
      <c r="DJ123" s="962"/>
      <c r="DK123" s="963"/>
      <c r="DL123" s="964" t="s">
        <v>122</v>
      </c>
      <c r="DM123" s="962"/>
      <c r="DN123" s="962"/>
      <c r="DO123" s="962"/>
      <c r="DP123" s="963"/>
      <c r="DQ123" s="964" t="s">
        <v>122</v>
      </c>
      <c r="DR123" s="962"/>
      <c r="DS123" s="962"/>
      <c r="DT123" s="962"/>
      <c r="DU123" s="963"/>
      <c r="DV123" s="965" t="s">
        <v>122</v>
      </c>
      <c r="DW123" s="966"/>
      <c r="DX123" s="966"/>
      <c r="DY123" s="966"/>
      <c r="DZ123" s="967"/>
    </row>
    <row r="124" spans="1:130" s="218" customFormat="1" ht="26.25" customHeight="1" thickBot="1" x14ac:dyDescent="0.25">
      <c r="A124" s="1060"/>
      <c r="B124" s="952"/>
      <c r="C124" s="925" t="s">
        <v>437</v>
      </c>
      <c r="D124" s="926"/>
      <c r="E124" s="926"/>
      <c r="F124" s="926"/>
      <c r="G124" s="926"/>
      <c r="H124" s="926"/>
      <c r="I124" s="926"/>
      <c r="J124" s="926"/>
      <c r="K124" s="926"/>
      <c r="L124" s="926"/>
      <c r="M124" s="926"/>
      <c r="N124" s="926"/>
      <c r="O124" s="926"/>
      <c r="P124" s="926"/>
      <c r="Q124" s="926"/>
      <c r="R124" s="926"/>
      <c r="S124" s="926"/>
      <c r="T124" s="926"/>
      <c r="U124" s="926"/>
      <c r="V124" s="926"/>
      <c r="W124" s="926"/>
      <c r="X124" s="926"/>
      <c r="Y124" s="926"/>
      <c r="Z124" s="927"/>
      <c r="AA124" s="961" t="s">
        <v>122</v>
      </c>
      <c r="AB124" s="962"/>
      <c r="AC124" s="962"/>
      <c r="AD124" s="962"/>
      <c r="AE124" s="963"/>
      <c r="AF124" s="964" t="s">
        <v>122</v>
      </c>
      <c r="AG124" s="962"/>
      <c r="AH124" s="962"/>
      <c r="AI124" s="962"/>
      <c r="AJ124" s="963"/>
      <c r="AK124" s="964" t="s">
        <v>122</v>
      </c>
      <c r="AL124" s="962"/>
      <c r="AM124" s="962"/>
      <c r="AN124" s="962"/>
      <c r="AO124" s="963"/>
      <c r="AP124" s="965" t="s">
        <v>122</v>
      </c>
      <c r="AQ124" s="966"/>
      <c r="AR124" s="966"/>
      <c r="AS124" s="966"/>
      <c r="AT124" s="967"/>
      <c r="AU124" s="1062" t="s">
        <v>449</v>
      </c>
      <c r="AV124" s="1063"/>
      <c r="AW124" s="1063"/>
      <c r="AX124" s="1063"/>
      <c r="AY124" s="1063"/>
      <c r="AZ124" s="1063"/>
      <c r="BA124" s="1063"/>
      <c r="BB124" s="1063"/>
      <c r="BC124" s="1063"/>
      <c r="BD124" s="1063"/>
      <c r="BE124" s="1063"/>
      <c r="BF124" s="1063"/>
      <c r="BG124" s="1063"/>
      <c r="BH124" s="1063"/>
      <c r="BI124" s="1063"/>
      <c r="BJ124" s="1063"/>
      <c r="BK124" s="1063"/>
      <c r="BL124" s="1063"/>
      <c r="BM124" s="1063"/>
      <c r="BN124" s="1063"/>
      <c r="BO124" s="1063"/>
      <c r="BP124" s="1064"/>
      <c r="BQ124" s="1065">
        <v>109.2</v>
      </c>
      <c r="BR124" s="1030"/>
      <c r="BS124" s="1030"/>
      <c r="BT124" s="1030"/>
      <c r="BU124" s="1030"/>
      <c r="BV124" s="1030">
        <v>84.2</v>
      </c>
      <c r="BW124" s="1030"/>
      <c r="BX124" s="1030"/>
      <c r="BY124" s="1030"/>
      <c r="BZ124" s="1030"/>
      <c r="CA124" s="1030">
        <v>61.6</v>
      </c>
      <c r="CB124" s="1030"/>
      <c r="CC124" s="1030"/>
      <c r="CD124" s="1030"/>
      <c r="CE124" s="1030"/>
      <c r="CF124" s="1031"/>
      <c r="CG124" s="1032"/>
      <c r="CH124" s="1032"/>
      <c r="CI124" s="1032"/>
      <c r="CJ124" s="1033"/>
      <c r="CK124" s="1015"/>
      <c r="CL124" s="1015"/>
      <c r="CM124" s="1015"/>
      <c r="CN124" s="1015"/>
      <c r="CO124" s="1016"/>
      <c r="CP124" s="1022" t="s">
        <v>450</v>
      </c>
      <c r="CQ124" s="1023"/>
      <c r="CR124" s="1023"/>
      <c r="CS124" s="1023"/>
      <c r="CT124" s="1023"/>
      <c r="CU124" s="1023"/>
      <c r="CV124" s="1023"/>
      <c r="CW124" s="1023"/>
      <c r="CX124" s="1023"/>
      <c r="CY124" s="1023"/>
      <c r="CZ124" s="1023"/>
      <c r="DA124" s="1023"/>
      <c r="DB124" s="1023"/>
      <c r="DC124" s="1023"/>
      <c r="DD124" s="1023"/>
      <c r="DE124" s="1023"/>
      <c r="DF124" s="1024"/>
      <c r="DG124" s="1007">
        <v>3920803</v>
      </c>
      <c r="DH124" s="989"/>
      <c r="DI124" s="989"/>
      <c r="DJ124" s="989"/>
      <c r="DK124" s="990"/>
      <c r="DL124" s="988">
        <v>1803270</v>
      </c>
      <c r="DM124" s="989"/>
      <c r="DN124" s="989"/>
      <c r="DO124" s="989"/>
      <c r="DP124" s="990"/>
      <c r="DQ124" s="988" t="s">
        <v>122</v>
      </c>
      <c r="DR124" s="989"/>
      <c r="DS124" s="989"/>
      <c r="DT124" s="989"/>
      <c r="DU124" s="990"/>
      <c r="DV124" s="991" t="s">
        <v>122</v>
      </c>
      <c r="DW124" s="992"/>
      <c r="DX124" s="992"/>
      <c r="DY124" s="992"/>
      <c r="DZ124" s="993"/>
    </row>
    <row r="125" spans="1:130" s="218" customFormat="1" ht="26.25" customHeight="1" x14ac:dyDescent="0.2">
      <c r="A125" s="1060"/>
      <c r="B125" s="952"/>
      <c r="C125" s="925" t="s">
        <v>439</v>
      </c>
      <c r="D125" s="926"/>
      <c r="E125" s="926"/>
      <c r="F125" s="926"/>
      <c r="G125" s="926"/>
      <c r="H125" s="926"/>
      <c r="I125" s="926"/>
      <c r="J125" s="926"/>
      <c r="K125" s="926"/>
      <c r="L125" s="926"/>
      <c r="M125" s="926"/>
      <c r="N125" s="926"/>
      <c r="O125" s="926"/>
      <c r="P125" s="926"/>
      <c r="Q125" s="926"/>
      <c r="R125" s="926"/>
      <c r="S125" s="926"/>
      <c r="T125" s="926"/>
      <c r="U125" s="926"/>
      <c r="V125" s="926"/>
      <c r="W125" s="926"/>
      <c r="X125" s="926"/>
      <c r="Y125" s="926"/>
      <c r="Z125" s="927"/>
      <c r="AA125" s="961" t="s">
        <v>122</v>
      </c>
      <c r="AB125" s="962"/>
      <c r="AC125" s="962"/>
      <c r="AD125" s="962"/>
      <c r="AE125" s="963"/>
      <c r="AF125" s="964" t="s">
        <v>122</v>
      </c>
      <c r="AG125" s="962"/>
      <c r="AH125" s="962"/>
      <c r="AI125" s="962"/>
      <c r="AJ125" s="963"/>
      <c r="AK125" s="964" t="s">
        <v>122</v>
      </c>
      <c r="AL125" s="962"/>
      <c r="AM125" s="962"/>
      <c r="AN125" s="962"/>
      <c r="AO125" s="963"/>
      <c r="AP125" s="965" t="s">
        <v>122</v>
      </c>
      <c r="AQ125" s="966"/>
      <c r="AR125" s="966"/>
      <c r="AS125" s="966"/>
      <c r="AT125" s="967"/>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5" t="s">
        <v>451</v>
      </c>
      <c r="CL125" s="1010"/>
      <c r="CM125" s="1010"/>
      <c r="CN125" s="1010"/>
      <c r="CO125" s="1011"/>
      <c r="CP125" s="932" t="s">
        <v>452</v>
      </c>
      <c r="CQ125" s="900"/>
      <c r="CR125" s="900"/>
      <c r="CS125" s="900"/>
      <c r="CT125" s="900"/>
      <c r="CU125" s="900"/>
      <c r="CV125" s="900"/>
      <c r="CW125" s="900"/>
      <c r="CX125" s="900"/>
      <c r="CY125" s="900"/>
      <c r="CZ125" s="900"/>
      <c r="DA125" s="900"/>
      <c r="DB125" s="900"/>
      <c r="DC125" s="900"/>
      <c r="DD125" s="900"/>
      <c r="DE125" s="900"/>
      <c r="DF125" s="901"/>
      <c r="DG125" s="933" t="s">
        <v>122</v>
      </c>
      <c r="DH125" s="934"/>
      <c r="DI125" s="934"/>
      <c r="DJ125" s="934"/>
      <c r="DK125" s="934"/>
      <c r="DL125" s="934" t="s">
        <v>122</v>
      </c>
      <c r="DM125" s="934"/>
      <c r="DN125" s="934"/>
      <c r="DO125" s="934"/>
      <c r="DP125" s="934"/>
      <c r="DQ125" s="934" t="s">
        <v>122</v>
      </c>
      <c r="DR125" s="934"/>
      <c r="DS125" s="934"/>
      <c r="DT125" s="934"/>
      <c r="DU125" s="934"/>
      <c r="DV125" s="935" t="s">
        <v>122</v>
      </c>
      <c r="DW125" s="935"/>
      <c r="DX125" s="935"/>
      <c r="DY125" s="935"/>
      <c r="DZ125" s="936"/>
    </row>
    <row r="126" spans="1:130" s="218" customFormat="1" ht="26.25" customHeight="1" thickBot="1" x14ac:dyDescent="0.25">
      <c r="A126" s="1060"/>
      <c r="B126" s="952"/>
      <c r="C126" s="925" t="s">
        <v>441</v>
      </c>
      <c r="D126" s="926"/>
      <c r="E126" s="926"/>
      <c r="F126" s="926"/>
      <c r="G126" s="926"/>
      <c r="H126" s="926"/>
      <c r="I126" s="926"/>
      <c r="J126" s="926"/>
      <c r="K126" s="926"/>
      <c r="L126" s="926"/>
      <c r="M126" s="926"/>
      <c r="N126" s="926"/>
      <c r="O126" s="926"/>
      <c r="P126" s="926"/>
      <c r="Q126" s="926"/>
      <c r="R126" s="926"/>
      <c r="S126" s="926"/>
      <c r="T126" s="926"/>
      <c r="U126" s="926"/>
      <c r="V126" s="926"/>
      <c r="W126" s="926"/>
      <c r="X126" s="926"/>
      <c r="Y126" s="926"/>
      <c r="Z126" s="927"/>
      <c r="AA126" s="961" t="s">
        <v>122</v>
      </c>
      <c r="AB126" s="962"/>
      <c r="AC126" s="962"/>
      <c r="AD126" s="962"/>
      <c r="AE126" s="963"/>
      <c r="AF126" s="964" t="s">
        <v>122</v>
      </c>
      <c r="AG126" s="962"/>
      <c r="AH126" s="962"/>
      <c r="AI126" s="962"/>
      <c r="AJ126" s="963"/>
      <c r="AK126" s="964" t="s">
        <v>122</v>
      </c>
      <c r="AL126" s="962"/>
      <c r="AM126" s="962"/>
      <c r="AN126" s="962"/>
      <c r="AO126" s="963"/>
      <c r="AP126" s="965" t="s">
        <v>122</v>
      </c>
      <c r="AQ126" s="966"/>
      <c r="AR126" s="966"/>
      <c r="AS126" s="966"/>
      <c r="AT126" s="967"/>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6"/>
      <c r="CL126" s="1013"/>
      <c r="CM126" s="1013"/>
      <c r="CN126" s="1013"/>
      <c r="CO126" s="1014"/>
      <c r="CP126" s="925" t="s">
        <v>453</v>
      </c>
      <c r="CQ126" s="926"/>
      <c r="CR126" s="926"/>
      <c r="CS126" s="926"/>
      <c r="CT126" s="926"/>
      <c r="CU126" s="926"/>
      <c r="CV126" s="926"/>
      <c r="CW126" s="926"/>
      <c r="CX126" s="926"/>
      <c r="CY126" s="926"/>
      <c r="CZ126" s="926"/>
      <c r="DA126" s="926"/>
      <c r="DB126" s="926"/>
      <c r="DC126" s="926"/>
      <c r="DD126" s="926"/>
      <c r="DE126" s="926"/>
      <c r="DF126" s="927"/>
      <c r="DG126" s="928" t="s">
        <v>122</v>
      </c>
      <c r="DH126" s="929"/>
      <c r="DI126" s="929"/>
      <c r="DJ126" s="929"/>
      <c r="DK126" s="929"/>
      <c r="DL126" s="929" t="s">
        <v>122</v>
      </c>
      <c r="DM126" s="929"/>
      <c r="DN126" s="929"/>
      <c r="DO126" s="929"/>
      <c r="DP126" s="929"/>
      <c r="DQ126" s="929" t="s">
        <v>122</v>
      </c>
      <c r="DR126" s="929"/>
      <c r="DS126" s="929"/>
      <c r="DT126" s="929"/>
      <c r="DU126" s="929"/>
      <c r="DV126" s="930" t="s">
        <v>122</v>
      </c>
      <c r="DW126" s="930"/>
      <c r="DX126" s="930"/>
      <c r="DY126" s="930"/>
      <c r="DZ126" s="931"/>
    </row>
    <row r="127" spans="1:130" s="218" customFormat="1" ht="26.25" customHeight="1" x14ac:dyDescent="0.2">
      <c r="A127" s="1061"/>
      <c r="B127" s="954"/>
      <c r="C127" s="976" t="s">
        <v>454</v>
      </c>
      <c r="D127" s="968"/>
      <c r="E127" s="968"/>
      <c r="F127" s="968"/>
      <c r="G127" s="968"/>
      <c r="H127" s="968"/>
      <c r="I127" s="968"/>
      <c r="J127" s="968"/>
      <c r="K127" s="968"/>
      <c r="L127" s="968"/>
      <c r="M127" s="968"/>
      <c r="N127" s="968"/>
      <c r="O127" s="968"/>
      <c r="P127" s="968"/>
      <c r="Q127" s="968"/>
      <c r="R127" s="968"/>
      <c r="S127" s="968"/>
      <c r="T127" s="968"/>
      <c r="U127" s="968"/>
      <c r="V127" s="968"/>
      <c r="W127" s="968"/>
      <c r="X127" s="968"/>
      <c r="Y127" s="968"/>
      <c r="Z127" s="969"/>
      <c r="AA127" s="961" t="s">
        <v>122</v>
      </c>
      <c r="AB127" s="962"/>
      <c r="AC127" s="962"/>
      <c r="AD127" s="962"/>
      <c r="AE127" s="963"/>
      <c r="AF127" s="964" t="s">
        <v>122</v>
      </c>
      <c r="AG127" s="962"/>
      <c r="AH127" s="962"/>
      <c r="AI127" s="962"/>
      <c r="AJ127" s="963"/>
      <c r="AK127" s="964" t="s">
        <v>122</v>
      </c>
      <c r="AL127" s="962"/>
      <c r="AM127" s="962"/>
      <c r="AN127" s="962"/>
      <c r="AO127" s="963"/>
      <c r="AP127" s="965" t="s">
        <v>122</v>
      </c>
      <c r="AQ127" s="966"/>
      <c r="AR127" s="966"/>
      <c r="AS127" s="966"/>
      <c r="AT127" s="967"/>
      <c r="AU127" s="220"/>
      <c r="AV127" s="220"/>
      <c r="AW127" s="220"/>
      <c r="AX127" s="1034" t="s">
        <v>455</v>
      </c>
      <c r="AY127" s="1035"/>
      <c r="AZ127" s="1035"/>
      <c r="BA127" s="1035"/>
      <c r="BB127" s="1035"/>
      <c r="BC127" s="1035"/>
      <c r="BD127" s="1035"/>
      <c r="BE127" s="1036"/>
      <c r="BF127" s="1037" t="s">
        <v>456</v>
      </c>
      <c r="BG127" s="1035"/>
      <c r="BH127" s="1035"/>
      <c r="BI127" s="1035"/>
      <c r="BJ127" s="1035"/>
      <c r="BK127" s="1035"/>
      <c r="BL127" s="1036"/>
      <c r="BM127" s="1037" t="s">
        <v>457</v>
      </c>
      <c r="BN127" s="1035"/>
      <c r="BO127" s="1035"/>
      <c r="BP127" s="1035"/>
      <c r="BQ127" s="1035"/>
      <c r="BR127" s="1035"/>
      <c r="BS127" s="1036"/>
      <c r="BT127" s="1037" t="s">
        <v>458</v>
      </c>
      <c r="BU127" s="1035"/>
      <c r="BV127" s="1035"/>
      <c r="BW127" s="1035"/>
      <c r="BX127" s="1035"/>
      <c r="BY127" s="1035"/>
      <c r="BZ127" s="1058"/>
      <c r="CA127" s="220"/>
      <c r="CB127" s="220"/>
      <c r="CC127" s="220"/>
      <c r="CD127" s="243"/>
      <c r="CE127" s="243"/>
      <c r="CF127" s="243"/>
      <c r="CG127" s="220"/>
      <c r="CH127" s="220"/>
      <c r="CI127" s="220"/>
      <c r="CJ127" s="242"/>
      <c r="CK127" s="1026"/>
      <c r="CL127" s="1013"/>
      <c r="CM127" s="1013"/>
      <c r="CN127" s="1013"/>
      <c r="CO127" s="1014"/>
      <c r="CP127" s="925" t="s">
        <v>459</v>
      </c>
      <c r="CQ127" s="926"/>
      <c r="CR127" s="926"/>
      <c r="CS127" s="926"/>
      <c r="CT127" s="926"/>
      <c r="CU127" s="926"/>
      <c r="CV127" s="926"/>
      <c r="CW127" s="926"/>
      <c r="CX127" s="926"/>
      <c r="CY127" s="926"/>
      <c r="CZ127" s="926"/>
      <c r="DA127" s="926"/>
      <c r="DB127" s="926"/>
      <c r="DC127" s="926"/>
      <c r="DD127" s="926"/>
      <c r="DE127" s="926"/>
      <c r="DF127" s="927"/>
      <c r="DG127" s="928" t="s">
        <v>122</v>
      </c>
      <c r="DH127" s="929"/>
      <c r="DI127" s="929"/>
      <c r="DJ127" s="929"/>
      <c r="DK127" s="929"/>
      <c r="DL127" s="929" t="s">
        <v>122</v>
      </c>
      <c r="DM127" s="929"/>
      <c r="DN127" s="929"/>
      <c r="DO127" s="929"/>
      <c r="DP127" s="929"/>
      <c r="DQ127" s="929" t="s">
        <v>122</v>
      </c>
      <c r="DR127" s="929"/>
      <c r="DS127" s="929"/>
      <c r="DT127" s="929"/>
      <c r="DU127" s="929"/>
      <c r="DV127" s="930" t="s">
        <v>122</v>
      </c>
      <c r="DW127" s="930"/>
      <c r="DX127" s="930"/>
      <c r="DY127" s="930"/>
      <c r="DZ127" s="931"/>
    </row>
    <row r="128" spans="1:130" s="218" customFormat="1" ht="26.25" customHeight="1" thickBot="1" x14ac:dyDescent="0.25">
      <c r="A128" s="1044" t="s">
        <v>460</v>
      </c>
      <c r="B128" s="1045"/>
      <c r="C128" s="1045"/>
      <c r="D128" s="1045"/>
      <c r="E128" s="1045"/>
      <c r="F128" s="1045"/>
      <c r="G128" s="1045"/>
      <c r="H128" s="1045"/>
      <c r="I128" s="1045"/>
      <c r="J128" s="1045"/>
      <c r="K128" s="1045"/>
      <c r="L128" s="1045"/>
      <c r="M128" s="1045"/>
      <c r="N128" s="1045"/>
      <c r="O128" s="1045"/>
      <c r="P128" s="1045"/>
      <c r="Q128" s="1045"/>
      <c r="R128" s="1045"/>
      <c r="S128" s="1045"/>
      <c r="T128" s="1045"/>
      <c r="U128" s="1045"/>
      <c r="V128" s="1045"/>
      <c r="W128" s="1046" t="s">
        <v>461</v>
      </c>
      <c r="X128" s="1046"/>
      <c r="Y128" s="1046"/>
      <c r="Z128" s="1047"/>
      <c r="AA128" s="1048" t="s">
        <v>122</v>
      </c>
      <c r="AB128" s="1049"/>
      <c r="AC128" s="1049"/>
      <c r="AD128" s="1049"/>
      <c r="AE128" s="1050"/>
      <c r="AF128" s="1051" t="s">
        <v>122</v>
      </c>
      <c r="AG128" s="1049"/>
      <c r="AH128" s="1049"/>
      <c r="AI128" s="1049"/>
      <c r="AJ128" s="1050"/>
      <c r="AK128" s="1051">
        <v>8360</v>
      </c>
      <c r="AL128" s="1049"/>
      <c r="AM128" s="1049"/>
      <c r="AN128" s="1049"/>
      <c r="AO128" s="1050"/>
      <c r="AP128" s="1052"/>
      <c r="AQ128" s="1053"/>
      <c r="AR128" s="1053"/>
      <c r="AS128" s="1053"/>
      <c r="AT128" s="1054"/>
      <c r="AU128" s="220"/>
      <c r="AV128" s="220"/>
      <c r="AW128" s="220"/>
      <c r="AX128" s="899" t="s">
        <v>462</v>
      </c>
      <c r="AY128" s="900"/>
      <c r="AZ128" s="900"/>
      <c r="BA128" s="900"/>
      <c r="BB128" s="900"/>
      <c r="BC128" s="900"/>
      <c r="BD128" s="900"/>
      <c r="BE128" s="901"/>
      <c r="BF128" s="1055" t="s">
        <v>122</v>
      </c>
      <c r="BG128" s="1056"/>
      <c r="BH128" s="1056"/>
      <c r="BI128" s="1056"/>
      <c r="BJ128" s="1056"/>
      <c r="BK128" s="1056"/>
      <c r="BL128" s="1057"/>
      <c r="BM128" s="1055">
        <v>15</v>
      </c>
      <c r="BN128" s="1056"/>
      <c r="BO128" s="1056"/>
      <c r="BP128" s="1056"/>
      <c r="BQ128" s="1056"/>
      <c r="BR128" s="1056"/>
      <c r="BS128" s="1057"/>
      <c r="BT128" s="1055">
        <v>20</v>
      </c>
      <c r="BU128" s="1056"/>
      <c r="BV128" s="1056"/>
      <c r="BW128" s="1056"/>
      <c r="BX128" s="1056"/>
      <c r="BY128" s="1056"/>
      <c r="BZ128" s="1079"/>
      <c r="CA128" s="243"/>
      <c r="CB128" s="243"/>
      <c r="CC128" s="243"/>
      <c r="CD128" s="243"/>
      <c r="CE128" s="243"/>
      <c r="CF128" s="243"/>
      <c r="CG128" s="220"/>
      <c r="CH128" s="220"/>
      <c r="CI128" s="220"/>
      <c r="CJ128" s="242"/>
      <c r="CK128" s="1027"/>
      <c r="CL128" s="1028"/>
      <c r="CM128" s="1028"/>
      <c r="CN128" s="1028"/>
      <c r="CO128" s="1029"/>
      <c r="CP128" s="1038" t="s">
        <v>463</v>
      </c>
      <c r="CQ128" s="726"/>
      <c r="CR128" s="726"/>
      <c r="CS128" s="726"/>
      <c r="CT128" s="726"/>
      <c r="CU128" s="726"/>
      <c r="CV128" s="726"/>
      <c r="CW128" s="726"/>
      <c r="CX128" s="726"/>
      <c r="CY128" s="726"/>
      <c r="CZ128" s="726"/>
      <c r="DA128" s="726"/>
      <c r="DB128" s="726"/>
      <c r="DC128" s="726"/>
      <c r="DD128" s="726"/>
      <c r="DE128" s="726"/>
      <c r="DF128" s="1039"/>
      <c r="DG128" s="1040" t="s">
        <v>122</v>
      </c>
      <c r="DH128" s="1041"/>
      <c r="DI128" s="1041"/>
      <c r="DJ128" s="1041"/>
      <c r="DK128" s="1041"/>
      <c r="DL128" s="1041" t="s">
        <v>122</v>
      </c>
      <c r="DM128" s="1041"/>
      <c r="DN128" s="1041"/>
      <c r="DO128" s="1041"/>
      <c r="DP128" s="1041"/>
      <c r="DQ128" s="1041" t="s">
        <v>122</v>
      </c>
      <c r="DR128" s="1041"/>
      <c r="DS128" s="1041"/>
      <c r="DT128" s="1041"/>
      <c r="DU128" s="1041"/>
      <c r="DV128" s="1042" t="s">
        <v>122</v>
      </c>
      <c r="DW128" s="1042"/>
      <c r="DX128" s="1042"/>
      <c r="DY128" s="1042"/>
      <c r="DZ128" s="1043"/>
    </row>
    <row r="129" spans="1:131" s="218" customFormat="1" ht="26.25" customHeight="1" x14ac:dyDescent="0.2">
      <c r="A129" s="937" t="s">
        <v>102</v>
      </c>
      <c r="B129" s="938"/>
      <c r="C129" s="938"/>
      <c r="D129" s="938"/>
      <c r="E129" s="938"/>
      <c r="F129" s="938"/>
      <c r="G129" s="938"/>
      <c r="H129" s="938"/>
      <c r="I129" s="938"/>
      <c r="J129" s="938"/>
      <c r="K129" s="938"/>
      <c r="L129" s="938"/>
      <c r="M129" s="938"/>
      <c r="N129" s="938"/>
      <c r="O129" s="938"/>
      <c r="P129" s="938"/>
      <c r="Q129" s="938"/>
      <c r="R129" s="938"/>
      <c r="S129" s="938"/>
      <c r="T129" s="938"/>
      <c r="U129" s="938"/>
      <c r="V129" s="938"/>
      <c r="W129" s="1073" t="s">
        <v>464</v>
      </c>
      <c r="X129" s="1074"/>
      <c r="Y129" s="1074"/>
      <c r="Z129" s="1075"/>
      <c r="AA129" s="961">
        <v>3643073</v>
      </c>
      <c r="AB129" s="962"/>
      <c r="AC129" s="962"/>
      <c r="AD129" s="962"/>
      <c r="AE129" s="963"/>
      <c r="AF129" s="964">
        <v>3781871</v>
      </c>
      <c r="AG129" s="962"/>
      <c r="AH129" s="962"/>
      <c r="AI129" s="962"/>
      <c r="AJ129" s="963"/>
      <c r="AK129" s="964">
        <v>3817096</v>
      </c>
      <c r="AL129" s="962"/>
      <c r="AM129" s="962"/>
      <c r="AN129" s="962"/>
      <c r="AO129" s="963"/>
      <c r="AP129" s="1076"/>
      <c r="AQ129" s="1077"/>
      <c r="AR129" s="1077"/>
      <c r="AS129" s="1077"/>
      <c r="AT129" s="1078"/>
      <c r="AU129" s="221"/>
      <c r="AV129" s="221"/>
      <c r="AW129" s="221"/>
      <c r="AX129" s="1068" t="s">
        <v>465</v>
      </c>
      <c r="AY129" s="926"/>
      <c r="AZ129" s="926"/>
      <c r="BA129" s="926"/>
      <c r="BB129" s="926"/>
      <c r="BC129" s="926"/>
      <c r="BD129" s="926"/>
      <c r="BE129" s="927"/>
      <c r="BF129" s="1069" t="s">
        <v>122</v>
      </c>
      <c r="BG129" s="1070"/>
      <c r="BH129" s="1070"/>
      <c r="BI129" s="1070"/>
      <c r="BJ129" s="1070"/>
      <c r="BK129" s="1070"/>
      <c r="BL129" s="1071"/>
      <c r="BM129" s="1069">
        <v>20</v>
      </c>
      <c r="BN129" s="1070"/>
      <c r="BO129" s="1070"/>
      <c r="BP129" s="1070"/>
      <c r="BQ129" s="1070"/>
      <c r="BR129" s="1070"/>
      <c r="BS129" s="1071"/>
      <c r="BT129" s="1069">
        <v>30</v>
      </c>
      <c r="BU129" s="1070"/>
      <c r="BV129" s="1070"/>
      <c r="BW129" s="1070"/>
      <c r="BX129" s="1070"/>
      <c r="BY129" s="1070"/>
      <c r="BZ129" s="1072"/>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937" t="s">
        <v>466</v>
      </c>
      <c r="B130" s="938"/>
      <c r="C130" s="938"/>
      <c r="D130" s="938"/>
      <c r="E130" s="938"/>
      <c r="F130" s="938"/>
      <c r="G130" s="938"/>
      <c r="H130" s="938"/>
      <c r="I130" s="938"/>
      <c r="J130" s="938"/>
      <c r="K130" s="938"/>
      <c r="L130" s="938"/>
      <c r="M130" s="938"/>
      <c r="N130" s="938"/>
      <c r="O130" s="938"/>
      <c r="P130" s="938"/>
      <c r="Q130" s="938"/>
      <c r="R130" s="938"/>
      <c r="S130" s="938"/>
      <c r="T130" s="938"/>
      <c r="U130" s="938"/>
      <c r="V130" s="938"/>
      <c r="W130" s="1073" t="s">
        <v>467</v>
      </c>
      <c r="X130" s="1074"/>
      <c r="Y130" s="1074"/>
      <c r="Z130" s="1075"/>
      <c r="AA130" s="961">
        <v>500556</v>
      </c>
      <c r="AB130" s="962"/>
      <c r="AC130" s="962"/>
      <c r="AD130" s="962"/>
      <c r="AE130" s="963"/>
      <c r="AF130" s="964">
        <v>523870</v>
      </c>
      <c r="AG130" s="962"/>
      <c r="AH130" s="962"/>
      <c r="AI130" s="962"/>
      <c r="AJ130" s="963"/>
      <c r="AK130" s="964">
        <v>514373</v>
      </c>
      <c r="AL130" s="962"/>
      <c r="AM130" s="962"/>
      <c r="AN130" s="962"/>
      <c r="AO130" s="963"/>
      <c r="AP130" s="1076"/>
      <c r="AQ130" s="1077"/>
      <c r="AR130" s="1077"/>
      <c r="AS130" s="1077"/>
      <c r="AT130" s="1078"/>
      <c r="AU130" s="221"/>
      <c r="AV130" s="221"/>
      <c r="AW130" s="221"/>
      <c r="AX130" s="1068" t="s">
        <v>468</v>
      </c>
      <c r="AY130" s="926"/>
      <c r="AZ130" s="926"/>
      <c r="BA130" s="926"/>
      <c r="BB130" s="926"/>
      <c r="BC130" s="926"/>
      <c r="BD130" s="926"/>
      <c r="BE130" s="927"/>
      <c r="BF130" s="1104">
        <v>14</v>
      </c>
      <c r="BG130" s="1105"/>
      <c r="BH130" s="1105"/>
      <c r="BI130" s="1105"/>
      <c r="BJ130" s="1105"/>
      <c r="BK130" s="1105"/>
      <c r="BL130" s="1106"/>
      <c r="BM130" s="1104">
        <v>25</v>
      </c>
      <c r="BN130" s="1105"/>
      <c r="BO130" s="1105"/>
      <c r="BP130" s="1105"/>
      <c r="BQ130" s="1105"/>
      <c r="BR130" s="1105"/>
      <c r="BS130" s="1106"/>
      <c r="BT130" s="1104">
        <v>35</v>
      </c>
      <c r="BU130" s="1105"/>
      <c r="BV130" s="1105"/>
      <c r="BW130" s="1105"/>
      <c r="BX130" s="1105"/>
      <c r="BY130" s="1105"/>
      <c r="BZ130" s="110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1108"/>
      <c r="B131" s="1109"/>
      <c r="C131" s="1109"/>
      <c r="D131" s="1109"/>
      <c r="E131" s="1109"/>
      <c r="F131" s="1109"/>
      <c r="G131" s="1109"/>
      <c r="H131" s="1109"/>
      <c r="I131" s="1109"/>
      <c r="J131" s="1109"/>
      <c r="K131" s="1109"/>
      <c r="L131" s="1109"/>
      <c r="M131" s="1109"/>
      <c r="N131" s="1109"/>
      <c r="O131" s="1109"/>
      <c r="P131" s="1109"/>
      <c r="Q131" s="1109"/>
      <c r="R131" s="1109"/>
      <c r="S131" s="1109"/>
      <c r="T131" s="1109"/>
      <c r="U131" s="1109"/>
      <c r="V131" s="1109"/>
      <c r="W131" s="1110" t="s">
        <v>469</v>
      </c>
      <c r="X131" s="1111"/>
      <c r="Y131" s="1111"/>
      <c r="Z131" s="1112"/>
      <c r="AA131" s="1007">
        <v>3142517</v>
      </c>
      <c r="AB131" s="989"/>
      <c r="AC131" s="989"/>
      <c r="AD131" s="989"/>
      <c r="AE131" s="990"/>
      <c r="AF131" s="988">
        <v>3258001</v>
      </c>
      <c r="AG131" s="989"/>
      <c r="AH131" s="989"/>
      <c r="AI131" s="989"/>
      <c r="AJ131" s="990"/>
      <c r="AK131" s="988">
        <v>3302723</v>
      </c>
      <c r="AL131" s="989"/>
      <c r="AM131" s="989"/>
      <c r="AN131" s="989"/>
      <c r="AO131" s="990"/>
      <c r="AP131" s="1113"/>
      <c r="AQ131" s="1114"/>
      <c r="AR131" s="1114"/>
      <c r="AS131" s="1114"/>
      <c r="AT131" s="1115"/>
      <c r="AU131" s="221"/>
      <c r="AV131" s="221"/>
      <c r="AW131" s="221"/>
      <c r="AX131" s="1086" t="s">
        <v>470</v>
      </c>
      <c r="AY131" s="726"/>
      <c r="AZ131" s="726"/>
      <c r="BA131" s="726"/>
      <c r="BB131" s="726"/>
      <c r="BC131" s="726"/>
      <c r="BD131" s="726"/>
      <c r="BE131" s="1039"/>
      <c r="BF131" s="1087">
        <v>61.6</v>
      </c>
      <c r="BG131" s="1088"/>
      <c r="BH131" s="1088"/>
      <c r="BI131" s="1088"/>
      <c r="BJ131" s="1088"/>
      <c r="BK131" s="1088"/>
      <c r="BL131" s="1089"/>
      <c r="BM131" s="1087">
        <v>350</v>
      </c>
      <c r="BN131" s="1088"/>
      <c r="BO131" s="1088"/>
      <c r="BP131" s="1088"/>
      <c r="BQ131" s="1088"/>
      <c r="BR131" s="1088"/>
      <c r="BS131" s="1089"/>
      <c r="BT131" s="1090"/>
      <c r="BU131" s="1091"/>
      <c r="BV131" s="1091"/>
      <c r="BW131" s="1091"/>
      <c r="BX131" s="1091"/>
      <c r="BY131" s="1091"/>
      <c r="BZ131" s="1092"/>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1093" t="s">
        <v>471</v>
      </c>
      <c r="B132" s="1094"/>
      <c r="C132" s="1094"/>
      <c r="D132" s="1094"/>
      <c r="E132" s="1094"/>
      <c r="F132" s="1094"/>
      <c r="G132" s="1094"/>
      <c r="H132" s="1094"/>
      <c r="I132" s="1094"/>
      <c r="J132" s="1094"/>
      <c r="K132" s="1094"/>
      <c r="L132" s="1094"/>
      <c r="M132" s="1094"/>
      <c r="N132" s="1094"/>
      <c r="O132" s="1094"/>
      <c r="P132" s="1094"/>
      <c r="Q132" s="1094"/>
      <c r="R132" s="1094"/>
      <c r="S132" s="1094"/>
      <c r="T132" s="1094"/>
      <c r="U132" s="1094"/>
      <c r="V132" s="1097" t="s">
        <v>472</v>
      </c>
      <c r="W132" s="1097"/>
      <c r="X132" s="1097"/>
      <c r="Y132" s="1097"/>
      <c r="Z132" s="1098"/>
      <c r="AA132" s="1099">
        <v>15.55453797</v>
      </c>
      <c r="AB132" s="1100"/>
      <c r="AC132" s="1100"/>
      <c r="AD132" s="1100"/>
      <c r="AE132" s="1101"/>
      <c r="AF132" s="1102">
        <v>13.78913021</v>
      </c>
      <c r="AG132" s="1100"/>
      <c r="AH132" s="1100"/>
      <c r="AI132" s="1100"/>
      <c r="AJ132" s="1101"/>
      <c r="AK132" s="1102">
        <v>12.814880329999999</v>
      </c>
      <c r="AL132" s="1100"/>
      <c r="AM132" s="1100"/>
      <c r="AN132" s="1100"/>
      <c r="AO132" s="1101"/>
      <c r="AP132" s="1004"/>
      <c r="AQ132" s="1005"/>
      <c r="AR132" s="1005"/>
      <c r="AS132" s="1005"/>
      <c r="AT132" s="1103"/>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1095"/>
      <c r="B133" s="1096"/>
      <c r="C133" s="1096"/>
      <c r="D133" s="1096"/>
      <c r="E133" s="1096"/>
      <c r="F133" s="1096"/>
      <c r="G133" s="1096"/>
      <c r="H133" s="1096"/>
      <c r="I133" s="1096"/>
      <c r="J133" s="1096"/>
      <c r="K133" s="1096"/>
      <c r="L133" s="1096"/>
      <c r="M133" s="1096"/>
      <c r="N133" s="1096"/>
      <c r="O133" s="1096"/>
      <c r="P133" s="1096"/>
      <c r="Q133" s="1096"/>
      <c r="R133" s="1096"/>
      <c r="S133" s="1096"/>
      <c r="T133" s="1096"/>
      <c r="U133" s="1096"/>
      <c r="V133" s="1080" t="s">
        <v>473</v>
      </c>
      <c r="W133" s="1080"/>
      <c r="X133" s="1080"/>
      <c r="Y133" s="1080"/>
      <c r="Z133" s="1081"/>
      <c r="AA133" s="1082">
        <v>15.1</v>
      </c>
      <c r="AB133" s="1083"/>
      <c r="AC133" s="1083"/>
      <c r="AD133" s="1083"/>
      <c r="AE133" s="1084"/>
      <c r="AF133" s="1082">
        <v>14.7</v>
      </c>
      <c r="AG133" s="1083"/>
      <c r="AH133" s="1083"/>
      <c r="AI133" s="1083"/>
      <c r="AJ133" s="1084"/>
      <c r="AK133" s="1082">
        <v>14</v>
      </c>
      <c r="AL133" s="1083"/>
      <c r="AM133" s="1083"/>
      <c r="AN133" s="1083"/>
      <c r="AO133" s="1084"/>
      <c r="AP133" s="1031"/>
      <c r="AQ133" s="1032"/>
      <c r="AR133" s="1032"/>
      <c r="AS133" s="1032"/>
      <c r="AT133" s="1085"/>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jNoXuHt0hVZJnCc18nCzXed7gckjXlHUM4HqpalK18vqKjc2HIUvyoftQpuciEZ+6GV1cFhe42wxI+ZRy6QCyQ==" saltValue="5RyVjgNyBTgXcjIeuhlNt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474</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mSjke7F9yVy1utdB7mR6s3BKblnQ9Z0tLqN4EF0MJCIgl/rlsBKuvZIUgOlZX8VqE0wjhHxzZ/zhNlAUz2PcVg==" saltValue="zsyUHi+pNQkQ80yKS806uQ==" spinCount="100000" sheet="1" objects="1" scenarios="1"/>
  <dataConsolidate/>
  <phoneticPr fontId="2"/>
  <printOptions horizontalCentered="1" verticalCentered="1"/>
  <pageMargins left="0" right="0" top="0" bottom="0" header="0" footer="0"/>
  <pageSetup paperSize="9" scale="4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zDi87tr2/jMkEKPdtyg8SRGytkwSyuTMF6POjpZFwuWZ7CyR1jNz9eZOIwf2pFO9XlW8uUwrHNj0b052yNU/EQ==" saltValue="eIHM/Kr6UDq8y16PPYHRAg=="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475</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476</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7" t="s">
        <v>477</v>
      </c>
      <c r="AP7" s="260"/>
      <c r="AQ7" s="261" t="s">
        <v>478</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8"/>
      <c r="AP8" s="266" t="s">
        <v>479</v>
      </c>
      <c r="AQ8" s="267" t="s">
        <v>480</v>
      </c>
      <c r="AR8" s="268" t="s">
        <v>481</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9" t="s">
        <v>482</v>
      </c>
      <c r="AL9" s="1120"/>
      <c r="AM9" s="1120"/>
      <c r="AN9" s="1121"/>
      <c r="AO9" s="269">
        <v>1082674</v>
      </c>
      <c r="AP9" s="269">
        <v>121104</v>
      </c>
      <c r="AQ9" s="270">
        <v>156369</v>
      </c>
      <c r="AR9" s="271">
        <v>-22.6</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9" t="s">
        <v>483</v>
      </c>
      <c r="AL10" s="1120"/>
      <c r="AM10" s="1120"/>
      <c r="AN10" s="1121"/>
      <c r="AO10" s="272">
        <v>6318</v>
      </c>
      <c r="AP10" s="272">
        <v>707</v>
      </c>
      <c r="AQ10" s="273">
        <v>21449</v>
      </c>
      <c r="AR10" s="274">
        <v>-96.7</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9" t="s">
        <v>484</v>
      </c>
      <c r="AL11" s="1120"/>
      <c r="AM11" s="1120"/>
      <c r="AN11" s="1121"/>
      <c r="AO11" s="272">
        <v>5676</v>
      </c>
      <c r="AP11" s="272">
        <v>635</v>
      </c>
      <c r="AQ11" s="273">
        <v>1663</v>
      </c>
      <c r="AR11" s="274">
        <v>-61.8</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9" t="s">
        <v>485</v>
      </c>
      <c r="AL12" s="1120"/>
      <c r="AM12" s="1120"/>
      <c r="AN12" s="1121"/>
      <c r="AO12" s="272" t="s">
        <v>486</v>
      </c>
      <c r="AP12" s="272" t="s">
        <v>486</v>
      </c>
      <c r="AQ12" s="273">
        <v>34</v>
      </c>
      <c r="AR12" s="274" t="s">
        <v>486</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9" t="s">
        <v>487</v>
      </c>
      <c r="AL13" s="1120"/>
      <c r="AM13" s="1120"/>
      <c r="AN13" s="1121"/>
      <c r="AO13" s="272">
        <v>36775</v>
      </c>
      <c r="AP13" s="272">
        <v>4114</v>
      </c>
      <c r="AQ13" s="273">
        <v>5566</v>
      </c>
      <c r="AR13" s="274">
        <v>-26.1</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9" t="s">
        <v>488</v>
      </c>
      <c r="AL14" s="1120"/>
      <c r="AM14" s="1120"/>
      <c r="AN14" s="1121"/>
      <c r="AO14" s="272">
        <v>57099</v>
      </c>
      <c r="AP14" s="272">
        <v>6387</v>
      </c>
      <c r="AQ14" s="273">
        <v>3589</v>
      </c>
      <c r="AR14" s="274">
        <v>78</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22" t="s">
        <v>489</v>
      </c>
      <c r="AL15" s="1123"/>
      <c r="AM15" s="1123"/>
      <c r="AN15" s="1124"/>
      <c r="AO15" s="272">
        <v>-76511</v>
      </c>
      <c r="AP15" s="272">
        <v>-8558</v>
      </c>
      <c r="AQ15" s="273">
        <v>-10547</v>
      </c>
      <c r="AR15" s="274">
        <v>-18.899999999999999</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22" t="s">
        <v>177</v>
      </c>
      <c r="AL16" s="1123"/>
      <c r="AM16" s="1123"/>
      <c r="AN16" s="1124"/>
      <c r="AO16" s="272">
        <v>1112031</v>
      </c>
      <c r="AP16" s="272">
        <v>124388</v>
      </c>
      <c r="AQ16" s="273">
        <v>178125</v>
      </c>
      <c r="AR16" s="274">
        <v>-30.2</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490</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491</v>
      </c>
      <c r="AP20" s="281" t="s">
        <v>492</v>
      </c>
      <c r="AQ20" s="282" t="s">
        <v>493</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5" t="s">
        <v>494</v>
      </c>
      <c r="AL21" s="1126"/>
      <c r="AM21" s="1126"/>
      <c r="AN21" s="1127"/>
      <c r="AO21" s="285">
        <v>9.9600000000000009</v>
      </c>
      <c r="AP21" s="286">
        <v>14.51</v>
      </c>
      <c r="AQ21" s="287">
        <v>-4.55</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5" t="s">
        <v>495</v>
      </c>
      <c r="AL22" s="1126"/>
      <c r="AM22" s="1126"/>
      <c r="AN22" s="1127"/>
      <c r="AO22" s="290">
        <v>96.5</v>
      </c>
      <c r="AP22" s="291">
        <v>95.5</v>
      </c>
      <c r="AQ22" s="292">
        <v>1</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16" t="s">
        <v>496</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c r="AT26" s="255"/>
    </row>
    <row r="27" spans="1:46" ht="13.2" x14ac:dyDescent="0.2">
      <c r="A27" s="297"/>
      <c r="AO27" s="250"/>
      <c r="AP27" s="250"/>
      <c r="AQ27" s="250"/>
      <c r="AR27" s="250"/>
      <c r="AS27" s="250"/>
      <c r="AT27" s="250"/>
    </row>
    <row r="28" spans="1:46" ht="16.2" x14ac:dyDescent="0.2">
      <c r="A28" s="251" t="s">
        <v>497</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498</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7" t="s">
        <v>477</v>
      </c>
      <c r="AP30" s="260"/>
      <c r="AQ30" s="261" t="s">
        <v>478</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8"/>
      <c r="AP31" s="266" t="s">
        <v>479</v>
      </c>
      <c r="AQ31" s="267" t="s">
        <v>480</v>
      </c>
      <c r="AR31" s="268" t="s">
        <v>481</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3" t="s">
        <v>499</v>
      </c>
      <c r="AL32" s="1134"/>
      <c r="AM32" s="1134"/>
      <c r="AN32" s="1135"/>
      <c r="AO32" s="300">
        <v>575991</v>
      </c>
      <c r="AP32" s="300">
        <v>64429</v>
      </c>
      <c r="AQ32" s="301">
        <v>89268</v>
      </c>
      <c r="AR32" s="302">
        <v>-27.8</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3" t="s">
        <v>500</v>
      </c>
      <c r="AL33" s="1134"/>
      <c r="AM33" s="1134"/>
      <c r="AN33" s="1135"/>
      <c r="AO33" s="300" t="s">
        <v>486</v>
      </c>
      <c r="AP33" s="300" t="s">
        <v>486</v>
      </c>
      <c r="AQ33" s="301" t="s">
        <v>486</v>
      </c>
      <c r="AR33" s="302" t="s">
        <v>486</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3" t="s">
        <v>501</v>
      </c>
      <c r="AL34" s="1134"/>
      <c r="AM34" s="1134"/>
      <c r="AN34" s="1135"/>
      <c r="AO34" s="300" t="s">
        <v>486</v>
      </c>
      <c r="AP34" s="300" t="s">
        <v>486</v>
      </c>
      <c r="AQ34" s="301" t="s">
        <v>486</v>
      </c>
      <c r="AR34" s="302" t="s">
        <v>486</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3" t="s">
        <v>502</v>
      </c>
      <c r="AL35" s="1134"/>
      <c r="AM35" s="1134"/>
      <c r="AN35" s="1135"/>
      <c r="AO35" s="300">
        <v>175873</v>
      </c>
      <c r="AP35" s="300">
        <v>19673</v>
      </c>
      <c r="AQ35" s="301">
        <v>17003</v>
      </c>
      <c r="AR35" s="302">
        <v>15.7</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3" t="s">
        <v>503</v>
      </c>
      <c r="AL36" s="1134"/>
      <c r="AM36" s="1134"/>
      <c r="AN36" s="1135"/>
      <c r="AO36" s="300">
        <v>194109</v>
      </c>
      <c r="AP36" s="300">
        <v>21712</v>
      </c>
      <c r="AQ36" s="301">
        <v>5039</v>
      </c>
      <c r="AR36" s="302">
        <v>330.9</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3" t="s">
        <v>504</v>
      </c>
      <c r="AL37" s="1134"/>
      <c r="AM37" s="1134"/>
      <c r="AN37" s="1135"/>
      <c r="AO37" s="300" t="s">
        <v>486</v>
      </c>
      <c r="AP37" s="300" t="s">
        <v>486</v>
      </c>
      <c r="AQ37" s="301">
        <v>909</v>
      </c>
      <c r="AR37" s="302" t="s">
        <v>486</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6" t="s">
        <v>505</v>
      </c>
      <c r="AL38" s="1137"/>
      <c r="AM38" s="1137"/>
      <c r="AN38" s="1138"/>
      <c r="AO38" s="303" t="s">
        <v>486</v>
      </c>
      <c r="AP38" s="303" t="s">
        <v>486</v>
      </c>
      <c r="AQ38" s="304">
        <v>25</v>
      </c>
      <c r="AR38" s="292" t="s">
        <v>486</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6" t="s">
        <v>506</v>
      </c>
      <c r="AL39" s="1137"/>
      <c r="AM39" s="1137"/>
      <c r="AN39" s="1138"/>
      <c r="AO39" s="300">
        <v>-8360</v>
      </c>
      <c r="AP39" s="300">
        <v>-935</v>
      </c>
      <c r="AQ39" s="301">
        <v>-4913</v>
      </c>
      <c r="AR39" s="302">
        <v>-81</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3" t="s">
        <v>507</v>
      </c>
      <c r="AL40" s="1134"/>
      <c r="AM40" s="1134"/>
      <c r="AN40" s="1135"/>
      <c r="AO40" s="300">
        <v>-514373</v>
      </c>
      <c r="AP40" s="300">
        <v>-57536</v>
      </c>
      <c r="AQ40" s="301">
        <v>-72657</v>
      </c>
      <c r="AR40" s="302">
        <v>-20.8</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9" t="s">
        <v>287</v>
      </c>
      <c r="AL41" s="1140"/>
      <c r="AM41" s="1140"/>
      <c r="AN41" s="1141"/>
      <c r="AO41" s="300">
        <v>423240</v>
      </c>
      <c r="AP41" s="300">
        <v>47342</v>
      </c>
      <c r="AQ41" s="301">
        <v>34674</v>
      </c>
      <c r="AR41" s="302">
        <v>36.5</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508</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509</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8" t="s">
        <v>477</v>
      </c>
      <c r="AN49" s="1130" t="s">
        <v>510</v>
      </c>
      <c r="AO49" s="1131"/>
      <c r="AP49" s="1131"/>
      <c r="AQ49" s="1131"/>
      <c r="AR49" s="1132"/>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9"/>
      <c r="AN50" s="316" t="s">
        <v>511</v>
      </c>
      <c r="AO50" s="317" t="s">
        <v>512</v>
      </c>
      <c r="AP50" s="318" t="s">
        <v>513</v>
      </c>
      <c r="AQ50" s="319" t="s">
        <v>514</v>
      </c>
      <c r="AR50" s="320" t="s">
        <v>515</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516</v>
      </c>
      <c r="AL51" s="313"/>
      <c r="AM51" s="321">
        <v>1359416</v>
      </c>
      <c r="AN51" s="322">
        <v>140016</v>
      </c>
      <c r="AO51" s="323">
        <v>30.4</v>
      </c>
      <c r="AP51" s="324">
        <v>125391</v>
      </c>
      <c r="AQ51" s="325">
        <v>21.3</v>
      </c>
      <c r="AR51" s="326">
        <v>9.1</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517</v>
      </c>
      <c r="AM52" s="329">
        <v>1301802</v>
      </c>
      <c r="AN52" s="330">
        <v>134082</v>
      </c>
      <c r="AO52" s="331">
        <v>32.6</v>
      </c>
      <c r="AP52" s="332">
        <v>68516</v>
      </c>
      <c r="AQ52" s="333">
        <v>33.6</v>
      </c>
      <c r="AR52" s="334">
        <v>-1</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518</v>
      </c>
      <c r="AL53" s="313"/>
      <c r="AM53" s="321">
        <v>522184</v>
      </c>
      <c r="AN53" s="322">
        <v>55042</v>
      </c>
      <c r="AO53" s="323">
        <v>-60.7</v>
      </c>
      <c r="AP53" s="324">
        <v>138402</v>
      </c>
      <c r="AQ53" s="325">
        <v>10.4</v>
      </c>
      <c r="AR53" s="326">
        <v>-71.099999999999994</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517</v>
      </c>
      <c r="AM54" s="329">
        <v>443939</v>
      </c>
      <c r="AN54" s="330">
        <v>46794</v>
      </c>
      <c r="AO54" s="331">
        <v>-65.099999999999994</v>
      </c>
      <c r="AP54" s="332">
        <v>70652</v>
      </c>
      <c r="AQ54" s="333">
        <v>3.1</v>
      </c>
      <c r="AR54" s="334">
        <v>-68.2</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519</v>
      </c>
      <c r="AL55" s="313"/>
      <c r="AM55" s="321">
        <v>701545</v>
      </c>
      <c r="AN55" s="322">
        <v>75704</v>
      </c>
      <c r="AO55" s="323">
        <v>37.5</v>
      </c>
      <c r="AP55" s="324">
        <v>146367</v>
      </c>
      <c r="AQ55" s="325">
        <v>5.8</v>
      </c>
      <c r="AR55" s="326">
        <v>31.7</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517</v>
      </c>
      <c r="AM56" s="329">
        <v>621101</v>
      </c>
      <c r="AN56" s="330">
        <v>67023</v>
      </c>
      <c r="AO56" s="331">
        <v>43.2</v>
      </c>
      <c r="AP56" s="332">
        <v>79441</v>
      </c>
      <c r="AQ56" s="333">
        <v>12.4</v>
      </c>
      <c r="AR56" s="334">
        <v>30.8</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520</v>
      </c>
      <c r="AL57" s="313"/>
      <c r="AM57" s="321">
        <v>332245</v>
      </c>
      <c r="AN57" s="322">
        <v>36410</v>
      </c>
      <c r="AO57" s="323">
        <v>-51.9</v>
      </c>
      <c r="AP57" s="324">
        <v>165181</v>
      </c>
      <c r="AQ57" s="325">
        <v>12.9</v>
      </c>
      <c r="AR57" s="326">
        <v>-64.8</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517</v>
      </c>
      <c r="AM58" s="329">
        <v>221064</v>
      </c>
      <c r="AN58" s="330">
        <v>24226</v>
      </c>
      <c r="AO58" s="331">
        <v>-63.9</v>
      </c>
      <c r="AP58" s="332">
        <v>82246</v>
      </c>
      <c r="AQ58" s="333">
        <v>3.5</v>
      </c>
      <c r="AR58" s="334">
        <v>-67.400000000000006</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521</v>
      </c>
      <c r="AL59" s="313"/>
      <c r="AM59" s="321">
        <v>307100</v>
      </c>
      <c r="AN59" s="322">
        <v>34351</v>
      </c>
      <c r="AO59" s="323">
        <v>-5.7</v>
      </c>
      <c r="AP59" s="324">
        <v>166234</v>
      </c>
      <c r="AQ59" s="325">
        <v>0.6</v>
      </c>
      <c r="AR59" s="326">
        <v>-6.3</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517</v>
      </c>
      <c r="AM60" s="329">
        <v>277184</v>
      </c>
      <c r="AN60" s="330">
        <v>31005</v>
      </c>
      <c r="AO60" s="331">
        <v>28</v>
      </c>
      <c r="AP60" s="332">
        <v>89789</v>
      </c>
      <c r="AQ60" s="333">
        <v>9.1999999999999993</v>
      </c>
      <c r="AR60" s="334">
        <v>18.8</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522</v>
      </c>
      <c r="AL61" s="335"/>
      <c r="AM61" s="336">
        <v>644498</v>
      </c>
      <c r="AN61" s="337">
        <v>68305</v>
      </c>
      <c r="AO61" s="338">
        <v>-10.1</v>
      </c>
      <c r="AP61" s="339">
        <v>148315</v>
      </c>
      <c r="AQ61" s="340">
        <v>10.199999999999999</v>
      </c>
      <c r="AR61" s="326">
        <v>-20.3</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517</v>
      </c>
      <c r="AM62" s="329">
        <v>573018</v>
      </c>
      <c r="AN62" s="330">
        <v>60626</v>
      </c>
      <c r="AO62" s="331">
        <v>-5</v>
      </c>
      <c r="AP62" s="332">
        <v>78129</v>
      </c>
      <c r="AQ62" s="333">
        <v>12.4</v>
      </c>
      <c r="AR62" s="334">
        <v>-17.399999999999999</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xRNmKUk8Vo24LYUlAjs3iXAVzh4Ih+QXFodHlbu1DwUqU91OFcZRdOTHTx+7V0xbzAPDf5DF5JwLGJCBeUe/1g==" saltValue="a7XZ4WHCMgAoMwHwi/j2N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474</v>
      </c>
    </row>
    <row r="121" spans="125:125" ht="13.5" hidden="1" customHeight="1" x14ac:dyDescent="0.2">
      <c r="DU121" s="247"/>
    </row>
  </sheetData>
  <sheetProtection algorithmName="SHA-512" hashValue="9fPz4CxeZfoURvgW29jI/bw9hMncCjGh7l3JB8JI6+j1SX2uNwniOi7D8URewFpMKOudkw/JxopeDNDzXAsitQ==" saltValue="Dj6l48XsfHsoUZsihfqIGw==" spinCount="100000" sheet="1" objects="1" scenarios="1"/>
  <dataConsolidate/>
  <phoneticPr fontId="2"/>
  <printOptions horizontalCentered="1" verticalCentered="1"/>
  <pageMargins left="0" right="0" top="0.19685039370078741" bottom="0" header="0.39370078740157483" footer="0"/>
  <pageSetup paperSize="9" scale="38"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474</v>
      </c>
    </row>
  </sheetData>
  <sheetProtection algorithmName="SHA-512" hashValue="rqwtpzoD4SNosaBtWJ69cIdWp7ywDEAN0i1F8jWAdYHoFfj9OkTp7xr5pYPbAsyzsQ3Me6Pq0wJq2g816R1MeQ==" saltValue="I3B9GL+GmqVRwKnW1xUpWg==" spinCount="100000" sheet="1" objects="1" scenarios="1"/>
  <dataConsolidate/>
  <phoneticPr fontId="2"/>
  <printOptions horizontalCentered="1" verticalCentered="1"/>
  <pageMargins left="0" right="0" top="0.19685039370078741" bottom="0" header="0.39370078740157483" footer="0"/>
  <pageSetup paperSize="9" scale="38"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2">
      <c r="B47" s="10"/>
      <c r="C47" s="1142" t="s">
        <v>3</v>
      </c>
      <c r="D47" s="1142"/>
      <c r="E47" s="1143"/>
      <c r="F47" s="11">
        <v>35.6</v>
      </c>
      <c r="G47" s="12">
        <v>38.22</v>
      </c>
      <c r="H47" s="12">
        <v>46.58</v>
      </c>
      <c r="I47" s="12">
        <v>51.38</v>
      </c>
      <c r="J47" s="13">
        <v>49.44</v>
      </c>
    </row>
    <row r="48" spans="2:10" ht="57.75" customHeight="1" x14ac:dyDescent="0.2">
      <c r="B48" s="14"/>
      <c r="C48" s="1144" t="s">
        <v>4</v>
      </c>
      <c r="D48" s="1144"/>
      <c r="E48" s="1145"/>
      <c r="F48" s="15">
        <v>4.87</v>
      </c>
      <c r="G48" s="16">
        <v>8.3800000000000008</v>
      </c>
      <c r="H48" s="16">
        <v>5.86</v>
      </c>
      <c r="I48" s="16">
        <v>4.1500000000000004</v>
      </c>
      <c r="J48" s="17">
        <v>5.4</v>
      </c>
    </row>
    <row r="49" spans="2:10" ht="57.75" customHeight="1" thickBot="1" x14ac:dyDescent="0.25">
      <c r="B49" s="18"/>
      <c r="C49" s="1146" t="s">
        <v>5</v>
      </c>
      <c r="D49" s="1146"/>
      <c r="E49" s="1147"/>
      <c r="F49" s="19" t="s">
        <v>529</v>
      </c>
      <c r="G49" s="20">
        <v>8.6300000000000008</v>
      </c>
      <c r="H49" s="20">
        <v>4.6500000000000004</v>
      </c>
      <c r="I49" s="20">
        <v>5.0199999999999996</v>
      </c>
      <c r="J49" s="21" t="s">
        <v>530</v>
      </c>
    </row>
    <row r="50" spans="2:10" ht="13.2" x14ac:dyDescent="0.2"/>
  </sheetData>
  <sheetProtection algorithmName="SHA-512" hashValue="7L/2s/KM+u/gMXjRiftYxSqv750e2aOaxKOoK1hDUoIrD08PGvbE9BQNzEH4k+BYq8MMxIEcYCAAeht/m5pTCA==" saltValue="j0e1eH8ZEtT8OJSD1yNGF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佐藤　愛美薫</cp:lastModifiedBy>
  <cp:lastPrinted>2026-03-13T03:16:59Z</cp:lastPrinted>
  <dcterms:created xsi:type="dcterms:W3CDTF">2026-02-23T07:44:07Z</dcterms:created>
  <dcterms:modified xsi:type="dcterms:W3CDTF">2026-03-13T04:15:01Z</dcterms:modified>
  <cp:category/>
</cp:coreProperties>
</file>