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F5510AA2-584B-467B-8DCA-FB0A268205F9}"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23" i="12" l="1"/>
  <c r="CW102" i="12"/>
  <c r="CR102" i="12"/>
  <c r="AU63" i="12"/>
  <c r="AP63" i="12"/>
  <c r="AU88" i="12"/>
  <c r="AP88" i="12" l="1"/>
  <c r="AF88" i="12"/>
  <c r="AA29" i="12" l="1"/>
  <c r="AA30" i="12"/>
  <c r="AA28" i="12"/>
  <c r="AA7" i="12"/>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BW34" i="10"/>
  <c r="BW35" i="10" s="1"/>
  <c r="BE34" i="10"/>
  <c r="C34" i="10"/>
  <c r="BW36" i="10" l="1"/>
  <c r="BW37" i="10" s="1"/>
  <c r="BW38" i="10" s="1"/>
  <c r="BW39" i="10" s="1"/>
  <c r="CO34" i="10"/>
  <c r="C35" i="10"/>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alcChain>
</file>

<file path=xl/sharedStrings.xml><?xml version="1.0" encoding="utf-8"?>
<sst xmlns="http://schemas.openxmlformats.org/spreadsheetml/2006/main" count="1089" uniqueCount="556">
  <si>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</si>
  <si>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</si>
  <si>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</si>
  <si>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</si>
  <si>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</si>
  <si>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</si>
  <si>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</si>
  <si>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</si>
  <si>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</si>
  <si>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</si>
  <si>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</si>
  <si>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</si>
  <si>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</si>
  <si>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</si>
  <si>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</si>
  <si>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</si>
  <si>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</si>
  <si>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</si>
  <si>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</si>
  <si>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</si>
  <si>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</si>
  <si>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</si>
  <si>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</si>
  <si>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</si>
  <si>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</si>
  <si>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</si>
  <si>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</si>
  <si>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</si>
  <si>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</si>
  <si>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</si>
  <si>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</si>
  <si>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</si>
  <si>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</si>
  <si>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</si>
  <si>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</si>
  <si>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</si>
  <si>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</si>
  <si>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</si>
  <si>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</si>
  <si>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</si>
  <si>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</si>
  <si>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</si>
  <si>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</si>
  <si>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</si>
  <si>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</si>
  <si>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</si>
  <si>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</si>
  <si>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</si>
  <si>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</si>
  <si>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</si>
  <si>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</si>
  <si>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</si>
  <si>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</si>
  <si>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</si>
  <si>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</si>
  <si>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</si>
  <si>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</si>
  <si>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</si>
  <si>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</si>
  <si>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</si>
  <si>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</si>
  <si>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</si>
  <si>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</si>
  <si>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</si>
  <si>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</si>
  <si>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</si>
  <si>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</si>
  <si>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</si>
  <si>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</si>
  <si>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</si>
  <si>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</si>
  <si>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</si>
  <si>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</si>
  <si>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</si>
  <si>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</si>
  <si>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</si>
  <si>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</si>
  <si>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</si>
  <si>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</si>
  <si>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</si>
  <si>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</si>
  <si>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</si>
  <si>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</si>
  <si>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</si>
  <si>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</si>
  <si>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</si>
  <si>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</si>
  <si>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</si>
  <si>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</si>
  <si>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</si>
  <si>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</si>
  <si>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</si>
  <si>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</si>
  <si>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</si>
  <si>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大阪狭山市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</si>
  <si>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</si>
  <si>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</si>
  <si>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</si>
  <si>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</si>
  <si>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</si>
  <si>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</si>
  <si>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</si>
  <si>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</si>
  <si>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</si>
  <si>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</si>
  <si>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</si>
  <si>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</si>
  <si>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</si>
  <si>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</si>
  <si>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</si>
  <si>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</si>
  <si>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</si>
  <si>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</si>
  <si>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</si>
  <si>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</si>
  <si>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</si>
  <si>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</si>
  <si>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</si>
  <si>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</si>
  <si>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</si>
  <si>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</si>
  <si>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</si>
  <si>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</si>
  <si>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</si>
  <si>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</si>
  <si>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</si>
  <si>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</si>
  <si>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</si>
  <si>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</si>
  <si>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</si>
  <si>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</si>
  <si>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</si>
  <si>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</si>
  <si>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</si>
  <si>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</si>
  <si>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</si>
  <si>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</si>
  <si>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</si>
  <si>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</si>
  <si>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</si>
  <si>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</si>
  <si>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</si>
  <si>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</si>
  <si>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</si>
  <si>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</si>
  <si>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</si>
  <si>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</si>
  <si>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</si>
  <si>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</si>
  <si>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</si>
  <si>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</si>
  <si>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</si>
  <si>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</si>
  <si>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</si>
  <si>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</si>
  <si>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</si>
  <si>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</si>
  <si>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</si>
  <si>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</si>
  <si>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</si>
  <si>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</si>
  <si>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</si>
  <si>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</si>
  <si>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</si>
  <si>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</si>
  <si>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</si>
  <si>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</si>
  <si>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</si>
  <si>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</si>
  <si>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</si>
  <si>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</si>
  <si>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</si>
  <si>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</si>
  <si>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</si>
  <si>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</si>
  <si>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</si>
  <si>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</si>
  <si>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</si>
  <si>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</si>
  <si>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</si>
  <si>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</si>
  <si>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</si>
  <si>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</si>
  <si>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</si>
  <si>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</si>
  <si>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</si>
  <si>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</si>
  <si>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</si>
  <si>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</si>
  <si>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</si>
  <si>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</si>
  <si>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</si>
  <si>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</si>
  <si>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</si>
  <si>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</si>
  <si>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</si>
  <si>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</si>
  <si>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</si>
  <si>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</si>
  <si>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</si>
  <si>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</si>
  <si>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</si>
  <si>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</si>
  <si>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大阪府大阪狭山市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</si>
  <si>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</si>
  <si>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</si>
  <si>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</si>
  <si>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</si>
  <si>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</si>
  <si>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</si>
  <si>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</si>
  <si>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</si>
  <si>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</si>
  <si>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</si>
  <si>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</si>
  <si>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</si>
  <si>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</si>
  <si>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</si>
  <si>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</si>
  <si>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</si>
  <si>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</si>
  <si>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</si>
  <si>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</si>
  <si>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</si>
  <si>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</si>
  <si>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</si>
  <si>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</si>
  <si>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</si>
  <si>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</si>
  <si>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</si>
  <si>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</si>
  <si>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</si>
  <si>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</si>
  <si>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</si>
  <si>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</si>
  <si>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</si>
  <si>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</si>
  <si>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</si>
  <si>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</si>
  <si>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</si>
  <si>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</si>
  <si>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</si>
  <si>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</si>
  <si>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</si>
  <si>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</si>
  <si>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</si>
  <si>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</si>
  <si>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</si>
  <si>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</si>
  <si>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</si>
  <si>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</si>
  <si>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</si>
  <si>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</si>
  <si>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</si>
  <si>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</si>
  <si>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</si>
  <si>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</si>
  <si>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</si>
  <si>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</si>
  <si>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</si>
  <si>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</si>
  <si>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</si>
  <si>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</si>
  <si>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</si>
  <si>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</si>
  <si>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</si>
  <si>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</si>
  <si>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</si>
  <si>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</si>
  <si>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</si>
  <si>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</si>
  <si>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</si>
  <si>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</si>
  <si>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</si>
  <si>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</si>
  <si>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</si>
  <si>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</si>
  <si>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</si>
  <si>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</si>
  <si>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</si>
  <si>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</si>
  <si>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</si>
  <si>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</si>
  <si>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</si>
  <si>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</si>
  <si>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</si>
  <si>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</si>
  <si>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</si>
  <si>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</si>
  <si>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</si>
  <si>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</si>
  <si>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</si>
  <si>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</si>
  <si>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</si>
  <si>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</si>
  <si>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</si>
  <si>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</si>
  <si>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</si>
  <si>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</si>
  <si>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</si>
  <si>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</si>
  <si>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</si>
  <si>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</si>
  <si>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</si>
  <si>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</si>
  <si>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</si>
  <si>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</si>
  <si>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</si>
  <si>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</si>
  <si>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</si>
  <si>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</si>
  <si>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</si>
  <si>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</si>
  <si>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</si>
  <si>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</si>
  <si>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</si>
  <si>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</si>
  <si>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</si>
  <si>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</si>
  <si>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</si>
  <si>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</si>
  <si>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</si>
  <si>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</si>
  <si>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</si>
  <si>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</si>
  <si>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</si>
  <si>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</si>
  <si>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</si>
  <si>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</si>
  <si>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</si>
  <si>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</si>
  <si>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</si>
  <si>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</si>
  <si>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</si>
  <si>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</si>
  <si>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</si>
  <si>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</si>
  <si>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</si>
  <si>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</si>
  <si>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</si>
  <si>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</si>
  <si>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</si>
  <si>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</si>
  <si>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</si>
  <si>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</si>
  <si>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</si>
  <si>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</si>
  <si>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</si>
  <si>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</si>
  <si>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</si>
  <si>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</si>
  <si>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</si>
  <si>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</si>
  <si>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</si>
  <si>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大阪府大阪狭山市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</si>
  <si>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</si>
  <si>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</si>
  <si>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</si>
  <si>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</si>
  <si>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</si>
  <si>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</si>
  <si>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</si>
  <si>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</si>
  <si>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</si>
  <si>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</si>
  <si>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</si>
  <si>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</si>
  <si>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</si>
  <si>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</si>
  <si>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</si>
  <si>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</si>
  <si>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</si>
  <si>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</si>
  <si>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</si>
  <si>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</si>
  <si>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</si>
  <si>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</si>
  <si>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</si>
  <si>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</si>
  <si>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</si>
  <si>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</si>
  <si>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</si>
  <si>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</si>
  <si>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</si>
  <si>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</si>
  <si>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</si>
  <si>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</si>
  <si>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</si>
  <si>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</si>
  <si>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</si>
  <si>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</si>
  <si>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</si>
  <si>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</si>
  <si>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</si>
  <si>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</si>
  <si>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</si>
  <si>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</si>
  <si>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</si>
  <si>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</si>
  <si>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</si>
  <si>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</si>
  <si>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</si>
  <si>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</si>
  <si>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</si>
  <si>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</si>
  <si>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</si>
  <si>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</si>
  <si>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</si>
  <si>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</si>
  <si>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</si>
  <si>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</si>
  <si>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</si>
  <si>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</si>
  <si>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</si>
  <si>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</si>
  <si>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</si>
  <si>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</si>
  <si>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</si>
  <si>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</si>
  <si>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</si>
  <si>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</si>
  <si>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</si>
  <si>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</si>
  <si>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</si>
  <si>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</si>
  <si>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</si>
  <si>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</si>
  <si>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</si>
  <si>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</si>
  <si>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</si>
  <si>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</si>
  <si>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</si>
  <si>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</si>
  <si>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</si>
  <si>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</si>
  <si>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</si>
  <si>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</si>
  <si>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</si>
  <si>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</si>
  <si>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</si>
  <si>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</si>
  <si>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</si>
  <si>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</si>
  <si>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</si>
  <si>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</si>
  <si>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</si>
  <si>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</si>
  <si>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</si>
  <si>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</si>
  <si>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</si>
  <si>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</si>
  <si>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</si>
  <si>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</si>
  <si>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</si>
  <si>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</si>
  <si>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</si>
  <si>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</si>
  <si>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</si>
  <si>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</si>
  <si>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</si>
  <si>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</si>
  <si>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</si>
  <si>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</si>
  <si>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</si>
  <si>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</si>
  <si>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</si>
  <si>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</si>
  <si>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</si>
  <si>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</si>
  <si>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</si>
  <si>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</si>
  <si>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</si>
  <si>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</si>
  <si>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</si>
  <si>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</si>
  <si>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</si>
  <si>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</si>
  <si>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</si>
  <si>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</si>
  <si>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</si>
  <si>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</si>
  <si>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</si>
  <si>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</si>
  <si>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</si>
  <si>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</si>
  <si>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</si>
  <si>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</si>
  <si>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</si>
  <si>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</si>
  <si>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</si>
  <si>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</si>
  <si>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</si>
  <si>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</si>
  <si>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</si>
  <si>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</si>
  <si>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</si>
  <si>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</si>
  <si>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</si>
  <si>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</si>
  <si>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</si>
  <si>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</si>
  <si>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</si>
  <si>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</si>
  <si>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</si>
  <si>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</si>
  <si>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</si>
  <si>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</si>
  <si>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</si>
  <si>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</si>
  <si>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</si>
  <si>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</si>
  <si>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</si>
  <si>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</si>
  <si>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</si>
  <si>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</si>
  <si>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</si>
  <si>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</si>
  <si>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</si>
  <si>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</si>
  <si>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</si>
  <si>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</si>
  <si>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</si>
  <si>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</si>
  <si>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</si>
  <si>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</si>
  <si>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</si>
  <si>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</si>
  <si>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</si>
  <si>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</si>
  <si>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3.66</t>
  </si>
  <si>
    <t>下水道事業会計</t>
  </si>
  <si>
    <t>介護保険特別会計</t>
  </si>
  <si>
    <t>一般会計</t>
  </si>
  <si>
    <t>後期高齢者医療特別会計</t>
  </si>
  <si>
    <t>国民健康保険特別会計</t>
  </si>
  <si>
    <t>土地取得特別会計</t>
  </si>
  <si>
    <t>その他会計（赤字）</t>
  </si>
  <si>
    <t>その他会計（黒字）</t>
  </si>
  <si>
    <t>R02</t>
    <phoneticPr fontId="5"/>
  </si>
  <si>
    <t>R03</t>
    <phoneticPr fontId="5"/>
  </si>
  <si>
    <t>R04</t>
    <phoneticPr fontId="5"/>
  </si>
  <si>
    <t>R05</t>
    <phoneticPr fontId="5"/>
  </si>
  <si>
    <t>R06</t>
    <phoneticPr fontId="5"/>
  </si>
  <si>
    <t>大阪狭山市文化振興事業団</t>
    <rPh sb="0" eb="5">
      <t>オオサカサヤマシ</t>
    </rPh>
    <rPh sb="5" eb="12">
      <t>ブンカシンコウジギョウダン</t>
    </rPh>
    <phoneticPr fontId="2"/>
  </si>
  <si>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7"/>
  </si>
  <si>
    <t>大阪府後期高齢者医療広域連合
（後期高齢者医療特別会計）</t>
  </si>
  <si>
    <t>大阪広域水道企業団
水道事業会計（水道用水供給事業）</t>
  </si>
  <si>
    <t>大阪広域水道企業団
水道事業会計（市町村域水道事業）
大阪狭山水道事業</t>
    <rPh sb="15" eb="16">
      <t>ケイ</t>
    </rPh>
    <rPh sb="27" eb="31">
      <t>オオサカサヤマ</t>
    </rPh>
    <rPh sb="31" eb="33">
      <t>スイドウ</t>
    </rPh>
    <rPh sb="33" eb="35">
      <t>ジギョウ</t>
    </rPh>
    <phoneticPr fontId="27"/>
  </si>
  <si>
    <t>大阪広域水道企業団
（工業用水道事業会計）</t>
  </si>
  <si>
    <t>南河内環境事業組合(旧南河内清掃施設組合)</t>
  </si>
  <si>
    <t>職員退職手当基金</t>
    <phoneticPr fontId="5"/>
  </si>
  <si>
    <t>地域福祉基金</t>
    <phoneticPr fontId="5"/>
  </si>
  <si>
    <t>文化振興基金</t>
    <phoneticPr fontId="5"/>
  </si>
  <si>
    <t>国際交流基金</t>
    <phoneticPr fontId="5"/>
  </si>
  <si>
    <t>子育て応援基金</t>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</si>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</sst>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84"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5372-4067-9623-27AE075ADF4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23556</c:v>
                </c:pt>
                <c:pt idx="1">
                  <c:v>13466</c:v>
                </c:pt>
                <c:pt idx="2">
                  <c:v>18872</c:v>
                </c:pt>
                <c:pt idx="3">
                  <c:v>20017</c:v>
                </c:pt>
                <c:pt idx="4">
                  <c:v>18876</c:v>
                </c:pt>
              </c:numCache>
            </c:numRef>
          </c:val>
          <c:smooth val="0"/>
          <c:extLst>
            <c:ext xmlns:c16="http://schemas.microsoft.com/office/drawing/2014/chart" uri="{C3380CC4-5D6E-409C-BE32-E72D297353CC}">
              <c16:uniqueId val="{00000001-5372-4067-9623-27AE075ADF4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1.31</c:v>
                </c:pt>
                <c:pt idx="1">
                  <c:v>6.26</c:v>
                </c:pt>
                <c:pt idx="2">
                  <c:v>5.68</c:v>
                </c:pt>
                <c:pt idx="3">
                  <c:v>3.47</c:v>
                </c:pt>
                <c:pt idx="4">
                  <c:v>0.44</c:v>
                </c:pt>
              </c:numCache>
            </c:numRef>
          </c:val>
          <c:extLst>
            <c:ext xmlns:c16="http://schemas.microsoft.com/office/drawing/2014/chart" uri="{C3380CC4-5D6E-409C-BE32-E72D297353CC}">
              <c16:uniqueId val="{00000000-7C03-4778-81A0-B9FAFE5821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24.77</c:v>
                </c:pt>
                <c:pt idx="1">
                  <c:v>23.15</c:v>
                </c:pt>
                <c:pt idx="2">
                  <c:v>25.2</c:v>
                </c:pt>
                <c:pt idx="3">
                  <c:v>27.43</c:v>
                </c:pt>
                <c:pt idx="4">
                  <c:v>25.95</c:v>
                </c:pt>
              </c:numCache>
            </c:numRef>
          </c:val>
          <c:extLst>
            <c:ext xmlns:c16="http://schemas.microsoft.com/office/drawing/2014/chart" uri="{C3380CC4-5D6E-409C-BE32-E72D297353CC}">
              <c16:uniqueId val="{00000001-7C03-4778-81A0-B9FAFE5821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0.91</c:v>
                </c:pt>
                <c:pt idx="1">
                  <c:v>5.05</c:v>
                </c:pt>
                <c:pt idx="2">
                  <c:v>0.84</c:v>
                </c:pt>
                <c:pt idx="3">
                  <c:v>0.7</c:v>
                </c:pt>
                <c:pt idx="4">
                  <c:v>-3.66</c:v>
                </c:pt>
              </c:numCache>
            </c:numRef>
          </c:val>
          <c:smooth val="0"/>
          <c:extLst>
            <c:ext xmlns:c16="http://schemas.microsoft.com/office/drawing/2014/chart" uri="{C3380CC4-5D6E-409C-BE32-E72D297353CC}">
              <c16:uniqueId val="{00000002-7C03-4778-81A0-B9FAFE5821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13.77</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ABB-4B43-BB94-82C4747E795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ABB-4B43-BB94-82C4747E795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ABB-4B43-BB94-82C4747E795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ABB-4B43-BB94-82C4747E7957}"/>
            </c:ext>
          </c:extLst>
        </c:ser>
        <c:ser>
          <c:idx val="4"/>
          <c:order val="4"/>
          <c:tx>
            <c:strRef>
              <c:f>データシート!$A$31</c:f>
              <c:strCache>
                <c:ptCount val="1"/>
                <c:pt idx="0">
                  <c:v>土地取得特別会計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ABB-4B43-BB94-82C4747E7957}"/>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2.74</c:v>
                </c:pt>
                <c:pt idx="2">
                  <c:v>#N/A</c:v>
                </c:pt>
                <c:pt idx="3">
                  <c:v>1.59</c:v>
                </c:pt>
                <c:pt idx="4">
                  <c:v>#N/A</c:v>
                </c:pt>
                <c:pt idx="5">
                  <c:v>1.21</c:v>
                </c:pt>
                <c:pt idx="6">
                  <c:v>#N/A</c:v>
                </c:pt>
                <c:pt idx="7">
                  <c:v>0.57999999999999996</c:v>
                </c:pt>
                <c:pt idx="8">
                  <c:v>#N/A</c:v>
                </c:pt>
                <c:pt idx="9">
                  <c:v>0.28000000000000003</c:v>
                </c:pt>
              </c:numCache>
            </c:numRef>
          </c:val>
          <c:extLst>
            <c:ext xmlns:c16="http://schemas.microsoft.com/office/drawing/2014/chart" uri="{C3380CC4-5D6E-409C-BE32-E72D297353CC}">
              <c16:uniqueId val="{00000005-EABB-4B43-BB94-82C4747E7957}"/>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0.31</c:v>
                </c:pt>
                <c:pt idx="2">
                  <c:v>#N/A</c:v>
                </c:pt>
                <c:pt idx="3">
                  <c:v>0.3</c:v>
                </c:pt>
                <c:pt idx="4">
                  <c:v>#N/A</c:v>
                </c:pt>
                <c:pt idx="5">
                  <c:v>0.36</c:v>
                </c:pt>
                <c:pt idx="6">
                  <c:v>#N/A</c:v>
                </c:pt>
                <c:pt idx="7">
                  <c:v>0.36</c:v>
                </c:pt>
                <c:pt idx="8">
                  <c:v>#N/A</c:v>
                </c:pt>
                <c:pt idx="9">
                  <c:v>0.41</c:v>
                </c:pt>
              </c:numCache>
            </c:numRef>
          </c:val>
          <c:extLst>
            <c:ext xmlns:c16="http://schemas.microsoft.com/office/drawing/2014/chart" uri="{C3380CC4-5D6E-409C-BE32-E72D297353CC}">
              <c16:uniqueId val="{00000006-EABB-4B43-BB94-82C4747E795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1.3</c:v>
                </c:pt>
                <c:pt idx="2">
                  <c:v>#N/A</c:v>
                </c:pt>
                <c:pt idx="3">
                  <c:v>6.26</c:v>
                </c:pt>
                <c:pt idx="4">
                  <c:v>#N/A</c:v>
                </c:pt>
                <c:pt idx="5">
                  <c:v>5.67</c:v>
                </c:pt>
                <c:pt idx="6">
                  <c:v>#N/A</c:v>
                </c:pt>
                <c:pt idx="7">
                  <c:v>3.46</c:v>
                </c:pt>
                <c:pt idx="8">
                  <c:v>#N/A</c:v>
                </c:pt>
                <c:pt idx="9">
                  <c:v>0.44</c:v>
                </c:pt>
              </c:numCache>
            </c:numRef>
          </c:val>
          <c:extLst>
            <c:ext xmlns:c16="http://schemas.microsoft.com/office/drawing/2014/chart" uri="{C3380CC4-5D6E-409C-BE32-E72D297353CC}">
              <c16:uniqueId val="{00000007-EABB-4B43-BB94-82C4747E7957}"/>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c:v>
                </c:pt>
                <c:pt idx="2">
                  <c:v>#N/A</c:v>
                </c:pt>
                <c:pt idx="3">
                  <c:v>1.7</c:v>
                </c:pt>
                <c:pt idx="4">
                  <c:v>#N/A</c:v>
                </c:pt>
                <c:pt idx="5">
                  <c:v>1.1599999999999999</c:v>
                </c:pt>
                <c:pt idx="6">
                  <c:v>#N/A</c:v>
                </c:pt>
                <c:pt idx="7">
                  <c:v>1.46</c:v>
                </c:pt>
                <c:pt idx="8">
                  <c:v>#N/A</c:v>
                </c:pt>
                <c:pt idx="9">
                  <c:v>1.39</c:v>
                </c:pt>
              </c:numCache>
            </c:numRef>
          </c:val>
          <c:extLst>
            <c:ext xmlns:c16="http://schemas.microsoft.com/office/drawing/2014/chart" uri="{C3380CC4-5D6E-409C-BE32-E72D297353CC}">
              <c16:uniqueId val="{00000008-EABB-4B43-BB94-82C4747E7957}"/>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3.91</c:v>
                </c:pt>
                <c:pt idx="2">
                  <c:v>#N/A</c:v>
                </c:pt>
                <c:pt idx="3">
                  <c:v>3.72</c:v>
                </c:pt>
                <c:pt idx="4">
                  <c:v>#N/A</c:v>
                </c:pt>
                <c:pt idx="5">
                  <c:v>3.41</c:v>
                </c:pt>
                <c:pt idx="6">
                  <c:v>#N/A</c:v>
                </c:pt>
                <c:pt idx="7">
                  <c:v>3.12</c:v>
                </c:pt>
                <c:pt idx="8">
                  <c:v>#N/A</c:v>
                </c:pt>
                <c:pt idx="9">
                  <c:v>2.7</c:v>
                </c:pt>
              </c:numCache>
            </c:numRef>
          </c:val>
          <c:extLst>
            <c:ext xmlns:c16="http://schemas.microsoft.com/office/drawing/2014/chart" uri="{C3380CC4-5D6E-409C-BE32-E72D297353CC}">
              <c16:uniqueId val="{00000009-EABB-4B43-BB94-82C4747E795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1683</c:v>
                </c:pt>
                <c:pt idx="5">
                  <c:v>1659</c:v>
                </c:pt>
                <c:pt idx="8">
                  <c:v>1615</c:v>
                </c:pt>
                <c:pt idx="11">
                  <c:v>1604</c:v>
                </c:pt>
                <c:pt idx="14">
                  <c:v>1599</c:v>
                </c:pt>
              </c:numCache>
            </c:numRef>
          </c:val>
          <c:extLst>
            <c:ext xmlns:c16="http://schemas.microsoft.com/office/drawing/2014/chart" uri="{C3380CC4-5D6E-409C-BE32-E72D297353CC}">
              <c16:uniqueId val="{00000000-DF42-45F9-A2FC-97463F7D5C5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F42-45F9-A2FC-97463F7D5C5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F42-45F9-A2FC-97463F7D5C5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c:v>
                </c:pt>
                <c:pt idx="3">
                  <c:v>2</c:v>
                </c:pt>
                <c:pt idx="6">
                  <c:v>16</c:v>
                </c:pt>
                <c:pt idx="9">
                  <c:v>33</c:v>
                </c:pt>
                <c:pt idx="12">
                  <c:v>72</c:v>
                </c:pt>
              </c:numCache>
            </c:numRef>
          </c:val>
          <c:extLst>
            <c:ext xmlns:c16="http://schemas.microsoft.com/office/drawing/2014/chart" uri="{C3380CC4-5D6E-409C-BE32-E72D297353CC}">
              <c16:uniqueId val="{00000003-DF42-45F9-A2FC-97463F7D5C5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252</c:v>
                </c:pt>
                <c:pt idx="3">
                  <c:v>232</c:v>
                </c:pt>
                <c:pt idx="6">
                  <c:v>212</c:v>
                </c:pt>
                <c:pt idx="9">
                  <c:v>198</c:v>
                </c:pt>
                <c:pt idx="12">
                  <c:v>162</c:v>
                </c:pt>
              </c:numCache>
            </c:numRef>
          </c:val>
          <c:extLst>
            <c:ext xmlns:c16="http://schemas.microsoft.com/office/drawing/2014/chart" uri="{C3380CC4-5D6E-409C-BE32-E72D297353CC}">
              <c16:uniqueId val="{00000004-DF42-45F9-A2FC-97463F7D5C5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42-45F9-A2FC-97463F7D5C5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F42-45F9-A2FC-97463F7D5C5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1772</c:v>
                </c:pt>
                <c:pt idx="3">
                  <c:v>1836</c:v>
                </c:pt>
                <c:pt idx="6">
                  <c:v>1905</c:v>
                </c:pt>
                <c:pt idx="9">
                  <c:v>1884</c:v>
                </c:pt>
                <c:pt idx="12">
                  <c:v>1789</c:v>
                </c:pt>
              </c:numCache>
            </c:numRef>
          </c:val>
          <c:extLst>
            <c:ext xmlns:c16="http://schemas.microsoft.com/office/drawing/2014/chart" uri="{C3380CC4-5D6E-409C-BE32-E72D297353CC}">
              <c16:uniqueId val="{00000007-DF42-45F9-A2FC-97463F7D5C5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342</c:v>
                </c:pt>
                <c:pt idx="2">
                  <c:v>#N/A</c:v>
                </c:pt>
                <c:pt idx="3">
                  <c:v>#N/A</c:v>
                </c:pt>
                <c:pt idx="4">
                  <c:v>411</c:v>
                </c:pt>
                <c:pt idx="5">
                  <c:v>#N/A</c:v>
                </c:pt>
                <c:pt idx="6">
                  <c:v>#N/A</c:v>
                </c:pt>
                <c:pt idx="7">
                  <c:v>518</c:v>
                </c:pt>
                <c:pt idx="8">
                  <c:v>#N/A</c:v>
                </c:pt>
                <c:pt idx="9">
                  <c:v>#N/A</c:v>
                </c:pt>
                <c:pt idx="10">
                  <c:v>511</c:v>
                </c:pt>
                <c:pt idx="11">
                  <c:v>#N/A</c:v>
                </c:pt>
                <c:pt idx="12">
                  <c:v>#N/A</c:v>
                </c:pt>
                <c:pt idx="13">
                  <c:v>424</c:v>
                </c:pt>
                <c:pt idx="14">
                  <c:v>#N/A</c:v>
                </c:pt>
              </c:numCache>
            </c:numRef>
          </c:val>
          <c:smooth val="0"/>
          <c:extLst>
            <c:ext xmlns:c16="http://schemas.microsoft.com/office/drawing/2014/chart" uri="{C3380CC4-5D6E-409C-BE32-E72D297353CC}">
              <c16:uniqueId val="{00000008-DF42-45F9-A2FC-97463F7D5C5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15884</c:v>
                </c:pt>
                <c:pt idx="5">
                  <c:v>15517</c:v>
                </c:pt>
                <c:pt idx="8">
                  <c:v>14758</c:v>
                </c:pt>
                <c:pt idx="11">
                  <c:v>13961</c:v>
                </c:pt>
                <c:pt idx="14">
                  <c:v>13062</c:v>
                </c:pt>
              </c:numCache>
            </c:numRef>
          </c:val>
          <c:extLst>
            <c:ext xmlns:c16="http://schemas.microsoft.com/office/drawing/2014/chart" uri="{C3380CC4-5D6E-409C-BE32-E72D297353CC}">
              <c16:uniqueId val="{00000000-1D68-43AD-B363-9629CB05CA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2313</c:v>
                </c:pt>
                <c:pt idx="5">
                  <c:v>2283</c:v>
                </c:pt>
                <c:pt idx="8">
                  <c:v>2202</c:v>
                </c:pt>
                <c:pt idx="11">
                  <c:v>2002</c:v>
                </c:pt>
                <c:pt idx="14">
                  <c:v>2208</c:v>
                </c:pt>
              </c:numCache>
            </c:numRef>
          </c:val>
          <c:extLst>
            <c:ext xmlns:c16="http://schemas.microsoft.com/office/drawing/2014/chart" uri="{C3380CC4-5D6E-409C-BE32-E72D297353CC}">
              <c16:uniqueId val="{00000001-1D68-43AD-B363-9629CB05CA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4698</c:v>
                </c:pt>
                <c:pt idx="5">
                  <c:v>4883</c:v>
                </c:pt>
                <c:pt idx="8">
                  <c:v>5397</c:v>
                </c:pt>
                <c:pt idx="11">
                  <c:v>5717</c:v>
                </c:pt>
                <c:pt idx="14">
                  <c:v>5580</c:v>
                </c:pt>
              </c:numCache>
            </c:numRef>
          </c:val>
          <c:extLst>
            <c:ext xmlns:c16="http://schemas.microsoft.com/office/drawing/2014/chart" uri="{C3380CC4-5D6E-409C-BE32-E72D297353CC}">
              <c16:uniqueId val="{00000002-1D68-43AD-B363-9629CB05CA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D68-43AD-B363-9629CB05CA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D68-43AD-B363-9629CB05CA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D68-43AD-B363-9629CB05CA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2339</c:v>
                </c:pt>
                <c:pt idx="3">
                  <c:v>2252</c:v>
                </c:pt>
                <c:pt idx="6">
                  <c:v>2343</c:v>
                </c:pt>
                <c:pt idx="9">
                  <c:v>2402</c:v>
                </c:pt>
                <c:pt idx="12">
                  <c:v>2457</c:v>
                </c:pt>
              </c:numCache>
            </c:numRef>
          </c:val>
          <c:extLst>
            <c:ext xmlns:c16="http://schemas.microsoft.com/office/drawing/2014/chart" uri="{C3380CC4-5D6E-409C-BE32-E72D297353CC}">
              <c16:uniqueId val="{00000006-1D68-43AD-B363-9629CB05CA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179</c:v>
                </c:pt>
                <c:pt idx="3">
                  <c:v>350</c:v>
                </c:pt>
                <c:pt idx="6">
                  <c:v>346</c:v>
                </c:pt>
                <c:pt idx="9">
                  <c:v>344</c:v>
                </c:pt>
                <c:pt idx="12">
                  <c:v>835</c:v>
                </c:pt>
              </c:numCache>
            </c:numRef>
          </c:val>
          <c:extLst>
            <c:ext xmlns:c16="http://schemas.microsoft.com/office/drawing/2014/chart" uri="{C3380CC4-5D6E-409C-BE32-E72D297353CC}">
              <c16:uniqueId val="{00000007-1D68-43AD-B363-9629CB05CA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2355</c:v>
                </c:pt>
                <c:pt idx="3">
                  <c:v>2201</c:v>
                </c:pt>
                <c:pt idx="6">
                  <c:v>2025</c:v>
                </c:pt>
                <c:pt idx="9">
                  <c:v>1752</c:v>
                </c:pt>
                <c:pt idx="12">
                  <c:v>1550</c:v>
                </c:pt>
              </c:numCache>
            </c:numRef>
          </c:val>
          <c:extLst>
            <c:ext xmlns:c16="http://schemas.microsoft.com/office/drawing/2014/chart" uri="{C3380CC4-5D6E-409C-BE32-E72D297353CC}">
              <c16:uniqueId val="{00000008-1D68-43AD-B363-9629CB05CA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D68-43AD-B363-9629CB05CA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17215</c:v>
                </c:pt>
                <c:pt idx="3">
                  <c:v>16511</c:v>
                </c:pt>
                <c:pt idx="6">
                  <c:v>15339</c:v>
                </c:pt>
                <c:pt idx="9">
                  <c:v>14226</c:v>
                </c:pt>
                <c:pt idx="12">
                  <c:v>13191</c:v>
                </c:pt>
              </c:numCache>
            </c:numRef>
          </c:val>
          <c:extLst>
            <c:ext xmlns:c16="http://schemas.microsoft.com/office/drawing/2014/chart" uri="{C3380CC4-5D6E-409C-BE32-E72D297353CC}">
              <c16:uniqueId val="{0000000A-1D68-43AD-B363-9629CB05CA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D68-43AD-B363-9629CB05CA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3242</c:v>
                </c:pt>
                <c:pt idx="1">
                  <c:v>3608</c:v>
                </c:pt>
                <c:pt idx="2">
                  <c:v>3509</c:v>
                </c:pt>
              </c:numCache>
            </c:numRef>
          </c:val>
          <c:extLst>
            <c:ext xmlns:c16="http://schemas.microsoft.com/office/drawing/2014/chart" uri="{C3380CC4-5D6E-409C-BE32-E72D297353CC}">
              <c16:uniqueId val="{00000000-3A0C-4BB7-B4B2-E833C779FAE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148</c:v>
                </c:pt>
                <c:pt idx="1">
                  <c:v>215</c:v>
                </c:pt>
                <c:pt idx="2">
                  <c:v>266</c:v>
                </c:pt>
              </c:numCache>
            </c:numRef>
          </c:val>
          <c:extLst>
            <c:ext xmlns:c16="http://schemas.microsoft.com/office/drawing/2014/chart" uri="{C3380CC4-5D6E-409C-BE32-E72D297353CC}">
              <c16:uniqueId val="{00000001-3A0C-4BB7-B4B2-E833C779FAE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845</c:v>
                </c:pt>
                <c:pt idx="1">
                  <c:v>861</c:v>
                </c:pt>
                <c:pt idx="2">
                  <c:v>882</c:v>
                </c:pt>
              </c:numCache>
            </c:numRef>
          </c:val>
          <c:extLst>
            <c:ext xmlns:c16="http://schemas.microsoft.com/office/drawing/2014/chart" uri="{C3380CC4-5D6E-409C-BE32-E72D297353CC}">
              <c16:uniqueId val="{00000002-3A0C-4BB7-B4B2-E833C779FAE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元利償還金については、令和</a:t>
          </a:r>
          <a:r>
            <a:rPr kumimoji="1" lang="en-US" altLang="ja-JP" sz="1400">
              <a:solidFill>
                <a:schemeClr val="tx1"/>
              </a:solidFill>
              <a:latin typeface="ＭＳ ゴシック" pitchFamily="49" charset="-128"/>
              <a:ea typeface="ＭＳ ゴシック" pitchFamily="49" charset="-128"/>
            </a:rPr>
            <a:t>4</a:t>
          </a:r>
          <a:r>
            <a:rPr kumimoji="1" lang="ja-JP" altLang="en-US" sz="1400">
              <a:solidFill>
                <a:schemeClr val="tx1"/>
              </a:solidFill>
              <a:latin typeface="ＭＳ ゴシック" pitchFamily="49" charset="-128"/>
              <a:ea typeface="ＭＳ ゴシック" pitchFamily="49" charset="-128"/>
            </a:rPr>
            <a:t>年度まで増加していたが、令和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年度は、過年度に発行した教育施設に係る建設事業債の償還終了等により前年度と比較して減少したことから、実質公債費比率の分子は減少した。</a:t>
          </a:r>
        </a:p>
        <a:p>
          <a:r>
            <a:rPr kumimoji="1" lang="ja-JP" altLang="en-US" sz="1400">
              <a:solidFill>
                <a:schemeClr val="tx1"/>
              </a:solidFill>
              <a:latin typeface="ＭＳ ゴシック" pitchFamily="49" charset="-128"/>
              <a:ea typeface="ＭＳ ゴシック" pitchFamily="49" charset="-128"/>
            </a:rPr>
            <a:t>　今後も事業の選択と集中により新規発行を抑制し、公債費の適正化に取り組んでいく。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地方債の現在高や公営企業債等繰入見込額の減少等により、将来負担額が減少し、令和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年度の将来負担比率においても、マイナスとなった。</a:t>
          </a:r>
        </a:p>
        <a:p>
          <a:r>
            <a:rPr kumimoji="1" lang="ja-JP" altLang="en-US" sz="1400">
              <a:solidFill>
                <a:schemeClr val="tx1"/>
              </a:solidFill>
              <a:latin typeface="ＭＳ ゴシック" pitchFamily="49" charset="-128"/>
              <a:ea typeface="ＭＳ ゴシック" pitchFamily="49" charset="-128"/>
            </a:rPr>
            <a:t>　今後も引き続き、計画的な地方債の発行に努める。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大阪府大阪狭山市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年度末の基金残高は、普通会計で約</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億円となっており、前年度から横ばいで推移している。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基金ごとの取り扱い方針については、下記のとおりであるが、いずれの基金についても、目的に沿った有効な活用を行うために、各種の計画や収支見込み等を勘案した適切な準備（積立）を行うとともに、基金からの財源充当（取り崩し）については、充当対象施策の必要性や緊急性等を十分に勘案するとともに、持続可能な財政運営に資するべく慎重に行い、適切な財源措置に努めていく。</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また各種基金については、今後の金利状況を鑑み、運用方法について検討を行い、財源確保に努める。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・地域福祉基金：地域福祉の推進に資するために設置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・職員退職手当基金：退職手当の財源に不足を生じたときの財源を積み立てるために設置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・文化振興基金：市民の文化の振興に資するために設置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・国際交流基金：国際交流と国際理解を深める諸事業の推進を図るために設置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・緑のまちづくり基金：ふるさと創生事業を含む緑のまちづくりの推進を図るために設置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・市民公益活動促進基金：市民公益活動の促進に要する経費に充てるために設置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・子育て応援基金：市民が安心して子育てができる環境づくりを推進することを目的として設置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・森林環境譲与税基金：森林の整備及びその促進に関する事業に要する経費に充てるために設置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・新型コロナウイルス感染症等対策基金：新型コロナウイルス感染症等の感染拡大防止や感染拡大の影響を受けた市民生活の支援及び地</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域経済の活性化に資することを目的として設置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職員退職手当基金については、取り崩しを行わず、運用利子収入分のみを積み立てたことから、横ばいとなっている。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その他の特定目的基金については、一部事業に係る財源として取り崩しを行ったものの、ふるさと納税寄附金の積み立てにより、残高は増加した。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職員退職手当基金については、令和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年度以降に退職者数・退職手当額の増加が見込まれており、決算状況と収支見込みを勘案した計画的な積立を行っていく。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特定目的金については、財源とする寄付金等の増収に向けた取り組みを強化していくとともに、多様化する市民ニーズに柔軟に対応するために、必要となる施策の実現に向け、適切な財源充当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年度は、経常的な経費や物価高騰対策等の臨時的な経費の増加により</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億円を取り崩したことから、残高は減少した。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財政調整基金については、災害の緊急対応時のほか、市の対応として必要不可欠な財源措置に柔軟に対応するため積み立てているものであり、今後も市の財政運営状況・決算状況等を勘案し、積立・取り崩しについては適切な対応に努め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近年の市の行政経営の課題として、社会保障関係経費の増嵩による経常経費の上昇や、公共施設の老朽化対策等があるため、決算状況と収支見込みを踏まえた適切な備え（積み増し等）を講じるとともに、計画に基づいた効率的・効果的な執行のための財源措置に努めていく必要があ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は過年度の地方交付税追加交付分（臨時財政対策債償還基金費）の一部を取り崩した一方で、当年度の地方交付税追加交付分（臨時財政対策債償還基金費）の一部を積み立てたことから、残高は増加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現在償還中の地方債については、原則的に、国等の公的機関または金融機関からの借り入れで元利均等または元金均等返済となっており、償還額の平準化が図られていること、金利水準の変動による借り換え等の必要性が低いことなどから、当面の間、当該基金については、運用利子収入分のみの積立を継続していく見込みであ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なお、地方交付税の臨時財政対策債償還基金費分として積み立てた基金については、臨時財政対策債の償還に合わせて計画的に取り崩しを行う。</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今後の市の財政状況の変動に伴う起債発行（償還額）状況や、市場環境の変化に注視しつつ、必要に応じた適切な措置を講じていく。</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57,746
57,095
11.92
23,999,671
23,926,293
59,537
13,523,903
13,191,426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人事院勧告に伴う給与改定及び高齢化率の上昇に伴い基準財政需要額が、市税や交付金の増加等により基準財政収入額がそれぞれ増加したことによって、財政力指数は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0.64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と前年度と同水準となり、類似団体内平均値と比較すると、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0.06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ポイント下回る結果となっている。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今後は市税の徴収強化による徴収率の向上などにより財政基盤の強化に努める。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105833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06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105833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665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65617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42</xdr:row>
      <xdr:rowOff>25400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27110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2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141410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定額減税の補填も含めた市税や交付金等の増加等により、歳入（経常一般財源）は増加したものの、人事院勧告に伴う給与改定や自立支援給付費・子ども・子育て支援各種給付費の増加等により、歳出（経常経費充当一般財源）が大幅に増加しているため、経常収支比率は</a:t>
          </a:r>
          <a:r>
            <a:rPr kumimoji="1" lang="en-US" altLang="ja-JP" sz="1200">
              <a:solidFill>
                <a:schemeClr val="tx1"/>
              </a:solidFill>
              <a:latin typeface="ＭＳ Ｐゴシック" panose="020B0600070205080204" pitchFamily="50" charset="-128"/>
              <a:ea typeface="ＭＳ Ｐゴシック" panose="020B0600070205080204" pitchFamily="50" charset="-128"/>
            </a:rPr>
            <a:t>99.1</a:t>
          </a:r>
          <a:r>
            <a:rPr kumimoji="1" lang="ja-JP" altLang="en-US" sz="1200">
              <a:solidFill>
                <a:schemeClr val="tx1"/>
              </a:solidFill>
              <a:latin typeface="ＭＳ Ｐゴシック" panose="020B0600070205080204" pitchFamily="50" charset="-128"/>
              <a:ea typeface="ＭＳ Ｐゴシック" panose="020B0600070205080204" pitchFamily="50" charset="-128"/>
            </a:rPr>
            <a:t>％と前年度と比較して</a:t>
          </a:r>
          <a:r>
            <a:rPr kumimoji="1" lang="en-US" altLang="ja-JP" sz="1200">
              <a:solidFill>
                <a:schemeClr val="tx1"/>
              </a:solidFill>
              <a:latin typeface="ＭＳ Ｐゴシック" panose="020B0600070205080204" pitchFamily="50" charset="-128"/>
              <a:ea typeface="ＭＳ Ｐゴシック" panose="020B0600070205080204" pitchFamily="50" charset="-128"/>
            </a:rPr>
            <a:t>0.7</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ポイント悪化している。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また、類似団体内平均値と比較すると</a:t>
          </a:r>
          <a:r>
            <a:rPr kumimoji="1" lang="en-US" altLang="ja-JP" sz="1200">
              <a:solidFill>
                <a:schemeClr val="tx1"/>
              </a:solidFill>
              <a:latin typeface="ＭＳ Ｐゴシック" panose="020B0600070205080204" pitchFamily="50" charset="-128"/>
              <a:ea typeface="ＭＳ Ｐゴシック" panose="020B0600070205080204" pitchFamily="50" charset="-128"/>
            </a:rPr>
            <a:t>5.0</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回っており、社会保障関係経費などの義務的な経費が増加傾向にある。このことから、今後も最少の経費で最大の効果を挙げることを念頭に、限られた財源で持続可能な行財政運営を進め、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157480</xdr:rowOff>
    </xdr:from>
    <xdr:to>
      <xdr:col>23</xdr:col>
      <xdr:colOff>133350</xdr:colOff>
      <xdr:row>66</xdr:row>
      <xdr:rowOff>28257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301730"/>
          <a:ext cx="8382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105728</xdr:rowOff>
    </xdr:from>
    <xdr:to>
      <xdr:col>19</xdr:col>
      <xdr:colOff>133350</xdr:colOff>
      <xdr:row>65</xdr:row>
      <xdr:rowOff>157480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78528"/>
          <a:ext cx="889000" cy="2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64</xdr:row>
      <xdr:rowOff>105728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012170"/>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39370</xdr:rowOff>
    </xdr:from>
    <xdr:to>
      <xdr:col>11</xdr:col>
      <xdr:colOff>31750</xdr:colOff>
      <xdr:row>65</xdr:row>
      <xdr:rowOff>157480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01217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148907</xdr:rowOff>
    </xdr:from>
    <xdr:to>
      <xdr:col>23</xdr:col>
      <xdr:colOff>184150</xdr:colOff>
      <xdr:row>66</xdr:row>
      <xdr:rowOff>79057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120984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6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106680</xdr:rowOff>
    </xdr:from>
    <xdr:to>
      <xdr:col>19</xdr:col>
      <xdr:colOff>184150</xdr:colOff>
      <xdr:row>66</xdr:row>
      <xdr:rowOff>36830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21607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3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54928</xdr:rowOff>
    </xdr:from>
    <xdr:to>
      <xdr:col>15</xdr:col>
      <xdr:colOff>133350</xdr:colOff>
      <xdr:row>64</xdr:row>
      <xdr:rowOff>156528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2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141305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1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106680</xdr:rowOff>
    </xdr:from>
    <xdr:to>
      <xdr:col>7</xdr:col>
      <xdr:colOff>31750</xdr:colOff>
      <xdr:row>66</xdr:row>
      <xdr:rowOff>36830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21607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[134,240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人事院勧告に伴う給与改定等によって人件費が、物価高騰による各種委託料の増加等により物件費がそれぞれ増加したことにより、人口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人当たり人件費・物件費等決算額は昨年度より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9,945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円増加した。一方で、令和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年度から実施している消防の広域化の影響等により、類似団体内平均値と比較すると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13,270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a:t>
          </a:r>
          <a:r>
            <a:rPr kumimoji="1" lang="en-US" altLang="ja-JP" sz="1300">
              <a:solidFill>
                <a:schemeClr val="tx1"/>
              </a:solidFill>
              <a:latin typeface="ＭＳ Ｐゴシック" panose="020B0600070205080204" pitchFamily="50" charset="-128"/>
              <a:ea typeface="ＭＳ Ｐゴシック" panose="020B0600070205080204" pitchFamily="50" charset="-128"/>
            </a:rPr>
            <a:t>RPA</a:t>
          </a:r>
          <a:r>
            <a:rPr kumimoji="1" lang="ja-JP" altLang="en-US" sz="1300">
              <a:solidFill>
                <a:schemeClr val="tx1"/>
              </a:solidFill>
              <a:latin typeface="ＭＳ Ｐゴシック" panose="020B0600070205080204" pitchFamily="50" charset="-128"/>
              <a:ea typeface="ＭＳ Ｐゴシック" panose="020B0600070205080204" pitchFamily="50" charset="-128"/>
            </a:rPr>
            <a:t>などのデジタル化の推進を含め、事業の合理化、効率化を図ることで物件費や人件費の抑制に努める。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110962</xdr:rowOff>
    </xdr:from>
    <xdr:to>
      <xdr:col>23</xdr:col>
      <xdr:colOff>133350</xdr:colOff>
      <xdr:row>80</xdr:row>
      <xdr:rowOff>145244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26962"/>
          <a:ext cx="838200" cy="3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130021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4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110962</xdr:rowOff>
    </xdr:from>
    <xdr:to>
      <xdr:col>19</xdr:col>
      <xdr:colOff>133350</xdr:colOff>
      <xdr:row>80</xdr:row>
      <xdr:rowOff>120124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26962"/>
          <a:ext cx="889000" cy="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108790</xdr:rowOff>
    </xdr:from>
    <xdr:to>
      <xdr:col>15</xdr:col>
      <xdr:colOff>82550</xdr:colOff>
      <xdr:row>80</xdr:row>
      <xdr:rowOff>120124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24790"/>
          <a:ext cx="889000" cy="1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108790</xdr:rowOff>
    </xdr:from>
    <xdr:to>
      <xdr:col>11</xdr:col>
      <xdr:colOff>31750</xdr:colOff>
      <xdr:row>80</xdr:row>
      <xdr:rowOff>130370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824790"/>
          <a:ext cx="889000" cy="21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94444</xdr:rowOff>
    </xdr:from>
    <xdr:to>
      <xdr:col>23</xdr:col>
      <xdr:colOff>184150</xdr:colOff>
      <xdr:row>81</xdr:row>
      <xdr:rowOff>24594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1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15721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31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60162</xdr:rowOff>
    </xdr:from>
    <xdr:to>
      <xdr:col>19</xdr:col>
      <xdr:colOff>184150</xdr:colOff>
      <xdr:row>80</xdr:row>
      <xdr:rowOff>161762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7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489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45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69324</xdr:rowOff>
    </xdr:from>
    <xdr:to>
      <xdr:col>15</xdr:col>
      <xdr:colOff>133350</xdr:colOff>
      <xdr:row>80</xdr:row>
      <xdr:rowOff>170924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8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9651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5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57990</xdr:rowOff>
    </xdr:from>
    <xdr:to>
      <xdr:col>11</xdr:col>
      <xdr:colOff>82550</xdr:colOff>
      <xdr:row>80</xdr:row>
      <xdr:rowOff>159590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169767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79570</xdr:rowOff>
    </xdr:from>
    <xdr:to>
      <xdr:col>7</xdr:col>
      <xdr:colOff>31750</xdr:colOff>
      <xdr:row>81</xdr:row>
      <xdr:rowOff>9720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9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165947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8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年度以降、時限的な給与削減措置や総合的見直し及び給与構造改革の取扱いが国と異なっていたため、類似団体内平均値と比較すると上回る結果となっている。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年度においては、経験年数階層の変動や高年齢職員の採用による影響で、前年度と比較すると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ポイント減少した。　今後も、国家公務員や民間企業の給与水準との均衡を図りながら、時代の変化に対応した適正な給与制度の運用に努める。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117929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39471"/>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85</xdr:row>
      <xdr:rowOff>117929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67394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85</xdr:row>
      <xdr:rowOff>135164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67394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135164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6050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67327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集中改革プラン以降、平成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22</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年度以降の定員管理については、集中改革プランの最終目標値（</a:t>
          </a:r>
          <a:r>
            <a:rPr kumimoji="1" lang="en-US" altLang="ja-JP" sz="1100">
              <a:solidFill>
                <a:schemeClr val="tx1"/>
              </a:solidFill>
              <a:latin typeface="ＭＳ Ｐゴシック" panose="020B0600070205080204" pitchFamily="50" charset="-128"/>
              <a:ea typeface="ＭＳ Ｐゴシック" panose="020B0600070205080204" pitchFamily="50" charset="-128"/>
            </a:rPr>
            <a:t>421</a:t>
          </a:r>
          <a:r>
            <a:rPr kumimoji="1" lang="ja-JP" altLang="en-US" sz="1100">
              <a:solidFill>
                <a:schemeClr val="tx1"/>
              </a:solidFill>
              <a:latin typeface="ＭＳ Ｐゴシック" panose="020B0600070205080204" pitchFamily="50" charset="-128"/>
              <a:ea typeface="ＭＳ Ｐゴシック" panose="020B0600070205080204" pitchFamily="50" charset="-128"/>
            </a:rPr>
            <a:t>人）を上回らない範囲内で定員管理の数値目標を設定してきた。人口千人当たり職員数は、目標値に基づき職員数を増やさず対応してきたことや消防を広域化したこと等により、令和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2</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年度以降は類似団体内平均値を下回る状況となっている。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も、複雑多様化する行政需要へ適切に対応していくため、行政需要に見合う人員配置や組織体制の整備及び定年引上げへの対応も踏まえ策定した、新たな「大阪狭山市定員管理計画」に基づき、職員の年齢構成を平準化するための弾力的な対応も行いながら、中長期的な将来を見据え、適正な定員管理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13335</xdr:rowOff>
    </xdr:from>
    <xdr:to>
      <xdr:col>81</xdr:col>
      <xdr:colOff>44450</xdr:colOff>
      <xdr:row>60</xdr:row>
      <xdr:rowOff>25400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300335"/>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168698</xdr:rowOff>
    </xdr:from>
    <xdr:to>
      <xdr:col>77</xdr:col>
      <xdr:colOff>44450</xdr:colOff>
      <xdr:row>60</xdr:row>
      <xdr:rowOff>25400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284248"/>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150601</xdr:rowOff>
    </xdr:from>
    <xdr:to>
      <xdr:col>72</xdr:col>
      <xdr:colOff>203200</xdr:colOff>
      <xdr:row>59</xdr:row>
      <xdr:rowOff>168698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266151"/>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146579</xdr:rowOff>
    </xdr:from>
    <xdr:to>
      <xdr:col>68</xdr:col>
      <xdr:colOff>152400</xdr:colOff>
      <xdr:row>59</xdr:row>
      <xdr:rowOff>150601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26212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133985</xdr:rowOff>
    </xdr:from>
    <xdr:to>
      <xdr:col>81</xdr:col>
      <xdr:colOff>95250</xdr:colOff>
      <xdr:row>60</xdr:row>
      <xdr:rowOff>64135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150512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09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146050</xdr:rowOff>
    </xdr:from>
    <xdr:to>
      <xdr:col>77</xdr:col>
      <xdr:colOff>95250</xdr:colOff>
      <xdr:row>60</xdr:row>
      <xdr:rowOff>76200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117898</xdr:rowOff>
    </xdr:from>
    <xdr:to>
      <xdr:col>73</xdr:col>
      <xdr:colOff>44450</xdr:colOff>
      <xdr:row>60</xdr:row>
      <xdr:rowOff>48048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58225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0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99801</xdr:rowOff>
    </xdr:from>
    <xdr:to>
      <xdr:col>68</xdr:col>
      <xdr:colOff>203200</xdr:colOff>
      <xdr:row>60</xdr:row>
      <xdr:rowOff>29951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1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40128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98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95779</xdr:rowOff>
    </xdr:from>
    <xdr:to>
      <xdr:col>64</xdr:col>
      <xdr:colOff>152400</xdr:colOff>
      <xdr:row>60</xdr:row>
      <xdr:rowOff>25929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1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36106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98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過去に発行した教育施設に係る建設地方債の償還終了等により、令和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年度の単年度実質公債費比率は減少したものの、令和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年度までの単年度実質公債費比率が比較的高い水準であったことから、実質公債費比率（</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カ年平均）は前年度と同水準となった。一方で、類似団体内平均値と比較すると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今後とも、公共施設の維持・管理等について計画的かつ効率的な執行に努め、可能な限り新規の起債発行を抑制し、財政の健全化に努める。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46567</xdr:rowOff>
    </xdr:from>
    <xdr:to>
      <xdr:col>81</xdr:col>
      <xdr:colOff>44450</xdr:colOff>
      <xdr:row>40</xdr:row>
      <xdr:rowOff>46567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045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22437</xdr:rowOff>
    </xdr:from>
    <xdr:to>
      <xdr:col>77</xdr:col>
      <xdr:colOff>44450</xdr:colOff>
      <xdr:row>40</xdr:row>
      <xdr:rowOff>46567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88043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40</xdr:row>
      <xdr:rowOff>22437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2413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73237</xdr:rowOff>
    </xdr:from>
    <xdr:to>
      <xdr:col>68</xdr:col>
      <xdr:colOff>152400</xdr:colOff>
      <xdr:row>39</xdr:row>
      <xdr:rowOff>137583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75978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167217</xdr:rowOff>
    </xdr:from>
    <xdr:to>
      <xdr:col>77</xdr:col>
      <xdr:colOff>95250</xdr:colOff>
      <xdr:row>40</xdr:row>
      <xdr:rowOff>97367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107544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143087</xdr:rowOff>
    </xdr:from>
    <xdr:to>
      <xdr:col>73</xdr:col>
      <xdr:colOff>44450</xdr:colOff>
      <xdr:row>40</xdr:row>
      <xdr:rowOff>73237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83414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9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22437</xdr:rowOff>
    </xdr:from>
    <xdr:to>
      <xdr:col>64</xdr:col>
      <xdr:colOff>152400</xdr:colOff>
      <xdr:row>39</xdr:row>
      <xdr:rowOff>124037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134214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地方債残高や公営企業等繰入見込額の減少等により将来負担額が減少し、令和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年度においても、将来負担比率はマイナスとなった。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今後も計画的な地方債の発行及び残高管理に努める。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57,746
57,095
11.92
23,999,671
23,926,293
59,537
13,523,903
13,191,426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年度については、人事院勧告に伴う大幅な給与改定や、定年退職者の増加に伴う退職手当の増加等の影響により、前年度と比較して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今後も、人件費の抑制に努めるとともに、国家公務員や民間企業の給与水準との均衡を図りながら、時代の変化に対応した給与制度の運用に努める。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159004</xdr:rowOff>
    </xdr:from>
    <xdr:to>
      <xdr:col>24</xdr:col>
      <xdr:colOff>25400</xdr:colOff>
      <xdr:row>37</xdr:row>
      <xdr:rowOff>42418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3120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99568</xdr:rowOff>
    </xdr:from>
    <xdr:to>
      <xdr:col>19</xdr:col>
      <xdr:colOff>187325</xdr:colOff>
      <xdr:row>36</xdr:row>
      <xdr:rowOff>159004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7176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99568</xdr:rowOff>
    </xdr:from>
    <xdr:to>
      <xdr:col>15</xdr:col>
      <xdr:colOff>98425</xdr:colOff>
      <xdr:row>37</xdr:row>
      <xdr:rowOff>1270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7176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1270</xdr:rowOff>
    </xdr:from>
    <xdr:to>
      <xdr:col>11</xdr:col>
      <xdr:colOff>9525</xdr:colOff>
      <xdr:row>38</xdr:row>
      <xdr:rowOff>136144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44920"/>
          <a:ext cx="8890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8145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8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108204</xdr:rowOff>
    </xdr:from>
    <xdr:to>
      <xdr:col>20</xdr:col>
      <xdr:colOff>38100</xdr:colOff>
      <xdr:row>37</xdr:row>
      <xdr:rowOff>38354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48531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48768</xdr:rowOff>
    </xdr:from>
    <xdr:to>
      <xdr:col>15</xdr:col>
      <xdr:colOff>149225</xdr:colOff>
      <xdr:row>36</xdr:row>
      <xdr:rowOff>150368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160545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121920</xdr:rowOff>
    </xdr:from>
    <xdr:to>
      <xdr:col>11</xdr:col>
      <xdr:colOff>60325</xdr:colOff>
      <xdr:row>37</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85344</xdr:rowOff>
    </xdr:from>
    <xdr:to>
      <xdr:col>6</xdr:col>
      <xdr:colOff>171450</xdr:colOff>
      <xdr:row>39</xdr:row>
      <xdr:rowOff>15494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物価高騰の影響による各種委託料の増加等に伴い、前年度より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ポイント増加し、経常収支比率は類似団体内平均値に比べ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2.9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本市では、施設の維持管理について指定管理者制度を活用し民間企業へ委託するなど、効率的な予算執行に努めているが、行政サービスの多様化による委託業務の増加が顕著である。今後も行政規模に応じたサービス水準の適正化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88900</xdr:rowOff>
    </xdr:from>
    <xdr:to>
      <xdr:col>82</xdr:col>
      <xdr:colOff>107950</xdr:colOff>
      <xdr:row>18</xdr:row>
      <xdr:rowOff>98425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1750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50800</xdr:rowOff>
    </xdr:from>
    <xdr:to>
      <xdr:col>78</xdr:col>
      <xdr:colOff>69850</xdr:colOff>
      <xdr:row>18</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136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50800</xdr:rowOff>
    </xdr:from>
    <xdr:to>
      <xdr:col>73</xdr:col>
      <xdr:colOff>180975</xdr:colOff>
      <xdr:row>18</xdr:row>
      <xdr:rowOff>60325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1369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60325</xdr:rowOff>
    </xdr:from>
    <xdr:to>
      <xdr:col>69</xdr:col>
      <xdr:colOff>92075</xdr:colOff>
      <xdr:row>19</xdr:row>
      <xdr:rowOff>69850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3146425"/>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47625</xdr:rowOff>
    </xdr:from>
    <xdr:to>
      <xdr:col>82</xdr:col>
      <xdr:colOff>158750</xdr:colOff>
      <xdr:row>18</xdr:row>
      <xdr:rowOff>149225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13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19702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0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38100</xdr:rowOff>
    </xdr:from>
    <xdr:to>
      <xdr:col>78</xdr:col>
      <xdr:colOff>120650</xdr:colOff>
      <xdr:row>18</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124477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21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0</xdr:rowOff>
    </xdr:from>
    <xdr:to>
      <xdr:col>74</xdr:col>
      <xdr:colOff>31750</xdr:colOff>
      <xdr:row>18</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86377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9525</xdr:rowOff>
    </xdr:from>
    <xdr:to>
      <xdr:col>69</xdr:col>
      <xdr:colOff>142875</xdr:colOff>
      <xdr:row>18</xdr:row>
      <xdr:rowOff>111125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9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95902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8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19050</xdr:rowOff>
    </xdr:from>
    <xdr:to>
      <xdr:col>65</xdr:col>
      <xdr:colOff>53975</xdr:colOff>
      <xdr:row>19</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27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105427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36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ポイント増加したが、これは、自立支援給付費や子ども・子育て支援各種給付費の増加が主な原因である。　</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扶助費は今後も増加傾向が見込まれるため、給付制度の制度改正や運用に注視しつつ、受益者負担の適正化を含め財源の確保と給付の適正化に努める。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146050</xdr:rowOff>
    </xdr:from>
    <xdr:to>
      <xdr:col>24</xdr:col>
      <xdr:colOff>25400</xdr:colOff>
      <xdr:row>57</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97472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98425</xdr:rowOff>
    </xdr:from>
    <xdr:to>
      <xdr:col>19</xdr:col>
      <xdr:colOff>187325</xdr:colOff>
      <xdr:row>56</xdr:row>
      <xdr:rowOff>146050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6996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41275</xdr:rowOff>
    </xdr:from>
    <xdr:to>
      <xdr:col>15</xdr:col>
      <xdr:colOff>98425</xdr:colOff>
      <xdr:row>56</xdr:row>
      <xdr:rowOff>98425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64247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155575</xdr:rowOff>
    </xdr:from>
    <xdr:to>
      <xdr:col>11</xdr:col>
      <xdr:colOff>9525</xdr:colOff>
      <xdr:row>56</xdr:row>
      <xdr:rowOff>41275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5853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143527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95250</xdr:rowOff>
    </xdr:from>
    <xdr:to>
      <xdr:col>20</xdr:col>
      <xdr:colOff>38100</xdr:colOff>
      <xdr:row>57</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10177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782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47625</xdr:rowOff>
    </xdr:from>
    <xdr:to>
      <xdr:col>15</xdr:col>
      <xdr:colOff>149225</xdr:colOff>
      <xdr:row>56</xdr:row>
      <xdr:rowOff>149225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64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134002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73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161925</xdr:rowOff>
    </xdr:from>
    <xdr:to>
      <xdr:col>11</xdr:col>
      <xdr:colOff>60325</xdr:colOff>
      <xdr:row>56</xdr:row>
      <xdr:rowOff>92075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591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76852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678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5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その他に係る経常収支比率は、介護保険や後期高齢者医療保険等の特別会計への繰出金が増加しているものの、分母となる経常一般財源も大幅に増加しているため、前年度比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ポイント改善した。一方で、類似団体内平均値は上回っている。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今後も、適正な受益者負担割合の設定と徴収強化を図り、健全化に努める。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152146</xdr:rowOff>
    </xdr:from>
    <xdr:to>
      <xdr:col>82</xdr:col>
      <xdr:colOff>107950</xdr:colOff>
      <xdr:row>58</xdr:row>
      <xdr:rowOff>8128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92479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78994</xdr:rowOff>
    </xdr:from>
    <xdr:to>
      <xdr:col>78</xdr:col>
      <xdr:colOff>69850</xdr:colOff>
      <xdr:row>58</xdr:row>
      <xdr:rowOff>8128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5164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51562</xdr:rowOff>
    </xdr:from>
    <xdr:to>
      <xdr:col>73</xdr:col>
      <xdr:colOff>180975</xdr:colOff>
      <xdr:row>57</xdr:row>
      <xdr:rowOff>78994</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24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51562</xdr:rowOff>
    </xdr:from>
    <xdr:to>
      <xdr:col>69</xdr:col>
      <xdr:colOff>92075</xdr:colOff>
      <xdr:row>57</xdr:row>
      <xdr:rowOff>115570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242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101346</xdr:rowOff>
    </xdr:from>
    <xdr:to>
      <xdr:col>82</xdr:col>
      <xdr:colOff>158750</xdr:colOff>
      <xdr:row>58</xdr:row>
      <xdr:rowOff>31496</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7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73423</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4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128778</xdr:rowOff>
    </xdr:from>
    <xdr:to>
      <xdr:col>78</xdr:col>
      <xdr:colOff>120650</xdr:colOff>
      <xdr:row>58</xdr:row>
      <xdr:rowOff>58928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43705</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87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28194</xdr:rowOff>
    </xdr:from>
    <xdr:to>
      <xdr:col>74</xdr:col>
      <xdr:colOff>31750</xdr:colOff>
      <xdr:row>57</xdr:row>
      <xdr:rowOff>129794</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762</xdr:rowOff>
    </xdr:from>
    <xdr:to>
      <xdr:col>69</xdr:col>
      <xdr:colOff>142875</xdr:colOff>
      <xdr:row>57</xdr:row>
      <xdr:rowOff>102362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87139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151147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給食費無償化の拡充や消防事務の広域化による負担金の増加などにより、前年度と比較して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年度以前は行財政改革において、各種補助金や助成金の支給基準や金額の見直しによる適正化の効果が続いていたが、令和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年度からは類似団体内平均値を上回っており、令和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今後も社会情勢の変化に注視しつつ、適正な執行に努める。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1270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340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136144</xdr:rowOff>
    </xdr:from>
    <xdr:to>
      <xdr:col>78</xdr:col>
      <xdr:colOff>69850</xdr:colOff>
      <xdr:row>36</xdr:row>
      <xdr:rowOff>168148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0834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136144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2534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37846</xdr:rowOff>
    </xdr:from>
    <xdr:to>
      <xdr:col>69</xdr:col>
      <xdr:colOff>92075</xdr:colOff>
      <xdr:row>36</xdr:row>
      <xdr:rowOff>81280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038596"/>
          <a:ext cx="8890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93997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85344</xdr:rowOff>
    </xdr:from>
    <xdr:to>
      <xdr:col>74</xdr:col>
      <xdr:colOff>31750</xdr:colOff>
      <xdr:row>37</xdr:row>
      <xdr:rowOff>15494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30480</xdr:rowOff>
    </xdr:from>
    <xdr:to>
      <xdr:col>69</xdr:col>
      <xdr:colOff>142875</xdr:colOff>
      <xdr:row>36</xdr:row>
      <xdr:rowOff>132080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158496</xdr:rowOff>
    </xdr:from>
    <xdr:to>
      <xdr:col>65</xdr:col>
      <xdr:colOff>53975</xdr:colOff>
      <xdr:row>35</xdr:row>
      <xdr:rowOff>88646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98823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過年度に発行した教育施設に係る建設事業債の償還終了等により、令和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年度の公債費は前年度と比較して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ポイント下回っているものの、今後、公共施設の老朽化に伴う施設再編が控えているため、引き続き計画的かつ効率的な事業の執行及び、起債の抑制に努める。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77</xdr:row>
      <xdr:rowOff>1270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1114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24130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202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142239</xdr:rowOff>
    </xdr:from>
    <xdr:to>
      <xdr:col>15</xdr:col>
      <xdr:colOff>98425</xdr:colOff>
      <xdr:row>77</xdr:row>
      <xdr:rowOff>24130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1724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142239</xdr:rowOff>
    </xdr:from>
    <xdr:to>
      <xdr:col>11</xdr:col>
      <xdr:colOff>9525</xdr:colOff>
      <xdr:row>77</xdr:row>
      <xdr:rowOff>31750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1724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91439</xdr:rowOff>
    </xdr:from>
    <xdr:to>
      <xdr:col>11</xdr:col>
      <xdr:colOff>60325</xdr:colOff>
      <xdr:row>77</xdr:row>
      <xdr:rowOff>21589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31767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92727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公債費以外に係る経常収支比率は、類似団体内平均値と比較すると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5.3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ポイント上回っており、前年度と比べ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1.9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主な要因は、人事院勧告に伴う人件費の増加である。　</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今後も社会保障関係経費や物価高騰の影響等により経常経費の増加が見込まれるため、最少の経費で最大の効果を挙げることを念頭に持続可能な行財政運営に努める。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37846</xdr:rowOff>
    </xdr:from>
    <xdr:to>
      <xdr:col>82</xdr:col>
      <xdr:colOff>107950</xdr:colOff>
      <xdr:row>77</xdr:row>
      <xdr:rowOff>124713</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239496"/>
          <a:ext cx="8382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26415</xdr:rowOff>
    </xdr:from>
    <xdr:to>
      <xdr:col>78</xdr:col>
      <xdr:colOff>69850</xdr:colOff>
      <xdr:row>77</xdr:row>
      <xdr:rowOff>37846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56615"/>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8128</xdr:rowOff>
    </xdr:from>
    <xdr:to>
      <xdr:col>73</xdr:col>
      <xdr:colOff>180975</xdr:colOff>
      <xdr:row>76</xdr:row>
      <xdr:rowOff>26415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38328"/>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8128</xdr:rowOff>
    </xdr:from>
    <xdr:to>
      <xdr:col>69</xdr:col>
      <xdr:colOff>92075</xdr:colOff>
      <xdr:row>77</xdr:row>
      <xdr:rowOff>19558</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3832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45990</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158496</xdr:rowOff>
    </xdr:from>
    <xdr:to>
      <xdr:col>78</xdr:col>
      <xdr:colOff>120650</xdr:colOff>
      <xdr:row>77</xdr:row>
      <xdr:rowOff>88646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73423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75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147065</xdr:rowOff>
    </xdr:from>
    <xdr:to>
      <xdr:col>74</xdr:col>
      <xdr:colOff>31750</xdr:colOff>
      <xdr:row>76</xdr:row>
      <xdr:rowOff>77215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61992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128778</xdr:rowOff>
    </xdr:from>
    <xdr:to>
      <xdr:col>69</xdr:col>
      <xdr:colOff>142875</xdr:colOff>
      <xdr:row>76</xdr:row>
      <xdr:rowOff>58928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43705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7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140208</xdr:rowOff>
    </xdr:from>
    <xdr:to>
      <xdr:col>65</xdr:col>
      <xdr:colOff>53975</xdr:colOff>
      <xdr:row>77</xdr:row>
      <xdr:rowOff>70358</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55135</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129705</xdr:rowOff>
    </xdr:from>
    <xdr:to>
      <xdr:col>29</xdr:col>
      <xdr:colOff>127000</xdr:colOff>
      <xdr:row>20</xdr:row>
      <xdr:rowOff>24524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34880"/>
          <a:ext cx="647700" cy="66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24524</xdr:rowOff>
    </xdr:from>
    <xdr:to>
      <xdr:col>26</xdr:col>
      <xdr:colOff>50800</xdr:colOff>
      <xdr:row>20</xdr:row>
      <xdr:rowOff>67475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01149"/>
          <a:ext cx="698500" cy="42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67475</xdr:rowOff>
    </xdr:from>
    <xdr:to>
      <xdr:col>22</xdr:col>
      <xdr:colOff>114300</xdr:colOff>
      <xdr:row>20</xdr:row>
      <xdr:rowOff>69329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44100"/>
          <a:ext cx="698500" cy="1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126428</xdr:rowOff>
    </xdr:from>
    <xdr:to>
      <xdr:col>18</xdr:col>
      <xdr:colOff>177800</xdr:colOff>
      <xdr:row>20</xdr:row>
      <xdr:rowOff>69329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431603"/>
          <a:ext cx="698500" cy="114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78905</xdr:rowOff>
    </xdr:from>
    <xdr:to>
      <xdr:col>29</xdr:col>
      <xdr:colOff>177800</xdr:colOff>
      <xdr:row>20</xdr:row>
      <xdr:rowOff>9055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384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50982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5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145174</xdr:rowOff>
    </xdr:from>
    <xdr:to>
      <xdr:col>26</xdr:col>
      <xdr:colOff>101600</xdr:colOff>
      <xdr:row>20</xdr:row>
      <xdr:rowOff>75324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50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60101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36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16675</xdr:rowOff>
    </xdr:from>
    <xdr:to>
      <xdr:col>22</xdr:col>
      <xdr:colOff>165100</xdr:colOff>
      <xdr:row>20</xdr:row>
      <xdr:rowOff>118275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93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103052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18529</xdr:rowOff>
    </xdr:from>
    <xdr:to>
      <xdr:col>19</xdr:col>
      <xdr:colOff>38100</xdr:colOff>
      <xdr:row>20</xdr:row>
      <xdr:rowOff>120129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95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104906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8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75628</xdr:rowOff>
    </xdr:from>
    <xdr:to>
      <xdr:col>15</xdr:col>
      <xdr:colOff>101600</xdr:colOff>
      <xdr:row>20</xdr:row>
      <xdr:rowOff>5778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8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162005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6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42941</xdr:rowOff>
    </xdr:from>
    <xdr:to>
      <xdr:col>29</xdr:col>
      <xdr:colOff>127000</xdr:colOff>
      <xdr:row>36</xdr:row>
      <xdr:rowOff>91339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96191"/>
          <a:ext cx="647700" cy="483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41634</xdr:rowOff>
    </xdr:from>
    <xdr:to>
      <xdr:col>26</xdr:col>
      <xdr:colOff>50800</xdr:colOff>
      <xdr:row>36</xdr:row>
      <xdr:rowOff>42941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994884"/>
          <a:ext cx="698500" cy="13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41634</xdr:rowOff>
    </xdr:from>
    <xdr:to>
      <xdr:col>22</xdr:col>
      <xdr:colOff>114300</xdr:colOff>
      <xdr:row>36</xdr:row>
      <xdr:rowOff>101984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94884"/>
          <a:ext cx="698500" cy="60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101984</xdr:rowOff>
    </xdr:from>
    <xdr:to>
      <xdr:col>18</xdr:col>
      <xdr:colOff>177800</xdr:colOff>
      <xdr:row>36</xdr:row>
      <xdr:rowOff>140226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055234"/>
          <a:ext cx="698500" cy="38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40539</xdr:rowOff>
    </xdr:from>
    <xdr:to>
      <xdr:col>29</xdr:col>
      <xdr:colOff>177800</xdr:colOff>
      <xdr:row>36</xdr:row>
      <xdr:rowOff>142139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937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12616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65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335041</xdr:rowOff>
    </xdr:from>
    <xdr:to>
      <xdr:col>26</xdr:col>
      <xdr:colOff>101600</xdr:colOff>
      <xdr:row>36</xdr:row>
      <xdr:rowOff>93741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45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78518</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31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333734</xdr:rowOff>
    </xdr:from>
    <xdr:to>
      <xdr:col>22</xdr:col>
      <xdr:colOff>165100</xdr:colOff>
      <xdr:row>36</xdr:row>
      <xdr:rowOff>92434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44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77211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3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51184</xdr:rowOff>
    </xdr:from>
    <xdr:to>
      <xdr:col>19</xdr:col>
      <xdr:colOff>38100</xdr:colOff>
      <xdr:row>36</xdr:row>
      <xdr:rowOff>152784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04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137561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9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89426</xdr:rowOff>
    </xdr:from>
    <xdr:to>
      <xdr:col>15</xdr:col>
      <xdr:colOff>101600</xdr:colOff>
      <xdr:row>37</xdr:row>
      <xdr:rowOff>19576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42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4353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2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57,746
57,095
11.92
23,999,671
23,926,293
59,537
13,523,903
13,191,426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7422</xdr:rowOff>
    </xdr:from>
    <xdr:to>
      <xdr:col>24</xdr:col>
      <xdr:colOff>63500</xdr:colOff>
      <xdr:row>37</xdr:row>
      <xdr:rowOff>104953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51072"/>
          <a:ext cx="838200" cy="9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104953</xdr:rowOff>
    </xdr:from>
    <xdr:to>
      <xdr:col>19</xdr:col>
      <xdr:colOff>177800</xdr:colOff>
      <xdr:row>38</xdr:row>
      <xdr:rowOff>3732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48603"/>
          <a:ext cx="889000" cy="7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99368</xdr:rowOff>
    </xdr:from>
    <xdr:to>
      <xdr:col>15</xdr:col>
      <xdr:colOff>50800</xdr:colOff>
      <xdr:row>38</xdr:row>
      <xdr:rowOff>3732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43018"/>
          <a:ext cx="889000" cy="7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133854</xdr:rowOff>
    </xdr:from>
    <xdr:to>
      <xdr:col>10</xdr:col>
      <xdr:colOff>114300</xdr:colOff>
      <xdr:row>37</xdr:row>
      <xdr:rowOff>99368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306054"/>
          <a:ext cx="889000" cy="13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128072</xdr:rowOff>
    </xdr:from>
    <xdr:to>
      <xdr:col>24</xdr:col>
      <xdr:colOff>114300</xdr:colOff>
      <xdr:row>37</xdr:row>
      <xdr:rowOff>58222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0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106499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7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54153</xdr:rowOff>
    </xdr:from>
    <xdr:to>
      <xdr:col>20</xdr:col>
      <xdr:colOff>38100</xdr:colOff>
      <xdr:row>37</xdr:row>
      <xdr:rowOff>155753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9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146880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90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124382</xdr:rowOff>
    </xdr:from>
    <xdr:to>
      <xdr:col>15</xdr:col>
      <xdr:colOff>101600</xdr:colOff>
      <xdr:row>38</xdr:row>
      <xdr:rowOff>54532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6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45659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6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48568</xdr:rowOff>
    </xdr:from>
    <xdr:to>
      <xdr:col>10</xdr:col>
      <xdr:colOff>165100</xdr:colOff>
      <xdr:row>37</xdr:row>
      <xdr:rowOff>150168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141295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8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83054</xdr:rowOff>
    </xdr:from>
    <xdr:to>
      <xdr:col>6</xdr:col>
      <xdr:colOff>38100</xdr:colOff>
      <xdr:row>37</xdr:row>
      <xdr:rowOff>13204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5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29731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3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46545</xdr:rowOff>
    </xdr:from>
    <xdr:to>
      <xdr:col>24</xdr:col>
      <xdr:colOff>63500</xdr:colOff>
      <xdr:row>58</xdr:row>
      <xdr:rowOff>62273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90645"/>
          <a:ext cx="838200" cy="1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41196</xdr:rowOff>
    </xdr:from>
    <xdr:to>
      <xdr:col>19</xdr:col>
      <xdr:colOff>177800</xdr:colOff>
      <xdr:row>58</xdr:row>
      <xdr:rowOff>62273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85296"/>
          <a:ext cx="889000" cy="2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41196</xdr:rowOff>
    </xdr:from>
    <xdr:to>
      <xdr:col>15</xdr:col>
      <xdr:colOff>50800</xdr:colOff>
      <xdr:row>58</xdr:row>
      <xdr:rowOff>53113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9985296"/>
          <a:ext cx="889000" cy="1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53113</xdr:rowOff>
    </xdr:from>
    <xdr:to>
      <xdr:col>10</xdr:col>
      <xdr:colOff>114300</xdr:colOff>
      <xdr:row>58</xdr:row>
      <xdr:rowOff>62081</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97213"/>
          <a:ext cx="889000" cy="8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167195</xdr:rowOff>
    </xdr:from>
    <xdr:to>
      <xdr:col>24</xdr:col>
      <xdr:colOff>114300</xdr:colOff>
      <xdr:row>58</xdr:row>
      <xdr:rowOff>97345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3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131883</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11473</xdr:rowOff>
    </xdr:from>
    <xdr:to>
      <xdr:col>20</xdr:col>
      <xdr:colOff>38100</xdr:colOff>
      <xdr:row>58</xdr:row>
      <xdr:rowOff>113073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5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104200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4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161846</xdr:rowOff>
    </xdr:from>
    <xdr:to>
      <xdr:col>15</xdr:col>
      <xdr:colOff>101600</xdr:colOff>
      <xdr:row>58</xdr:row>
      <xdr:rowOff>91996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34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108523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70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2313</xdr:rowOff>
    </xdr:from>
    <xdr:to>
      <xdr:col>10</xdr:col>
      <xdr:colOff>165100</xdr:colOff>
      <xdr:row>58</xdr:row>
      <xdr:rowOff>103913</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4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120440</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72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11281</xdr:rowOff>
    </xdr:from>
    <xdr:to>
      <xdr:col>6</xdr:col>
      <xdr:colOff>38100</xdr:colOff>
      <xdr:row>58</xdr:row>
      <xdr:rowOff>112881</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55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129408</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3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23800</xdr:rowOff>
    </xdr:from>
    <xdr:to>
      <xdr:col>24</xdr:col>
      <xdr:colOff>63500</xdr:colOff>
      <xdr:row>79</xdr:row>
      <xdr:rowOff>25552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68350"/>
          <a:ext cx="8382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25552</xdr:rowOff>
    </xdr:from>
    <xdr:to>
      <xdr:col>19</xdr:col>
      <xdr:colOff>177800</xdr:colOff>
      <xdr:row>79</xdr:row>
      <xdr:rowOff>27115</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70102"/>
          <a:ext cx="889000" cy="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26543</xdr:rowOff>
    </xdr:from>
    <xdr:to>
      <xdr:col>15</xdr:col>
      <xdr:colOff>50800</xdr:colOff>
      <xdr:row>79</xdr:row>
      <xdr:rowOff>27115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7109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24333</xdr:rowOff>
    </xdr:from>
    <xdr:to>
      <xdr:col>10</xdr:col>
      <xdr:colOff>114300</xdr:colOff>
      <xdr:row>79</xdr:row>
      <xdr:rowOff>26543</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68883"/>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144450</xdr:rowOff>
    </xdr:from>
    <xdr:to>
      <xdr:col>24</xdr:col>
      <xdr:colOff>114300</xdr:colOff>
      <xdr:row>79</xdr:row>
      <xdr:rowOff>74600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5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59377</xdr:rowOff>
    </xdr:from>
    <xdr:ext cx="378565"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432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146202</xdr:rowOff>
    </xdr:from>
    <xdr:to>
      <xdr:col>20</xdr:col>
      <xdr:colOff>38100</xdr:colOff>
      <xdr:row>79</xdr:row>
      <xdr:rowOff>76352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5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67479</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608017" y="13612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147765</xdr:rowOff>
    </xdr:from>
    <xdr:to>
      <xdr:col>15</xdr:col>
      <xdr:colOff>101600</xdr:colOff>
      <xdr:row>79</xdr:row>
      <xdr:rowOff>77915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52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69042</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719017" y="136135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147193</xdr:rowOff>
    </xdr:from>
    <xdr:to>
      <xdr:col>10</xdr:col>
      <xdr:colOff>165100</xdr:colOff>
      <xdr:row>79</xdr:row>
      <xdr:rowOff>77343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5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68470</xdr:rowOff>
    </xdr:from>
    <xdr:ext cx="378565"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830017" y="13613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144983</xdr:rowOff>
    </xdr:from>
    <xdr:to>
      <xdr:col>6</xdr:col>
      <xdr:colOff>38100</xdr:colOff>
      <xdr:row>79</xdr:row>
      <xdr:rowOff>75133</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51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66260</xdr:rowOff>
    </xdr:from>
    <xdr:ext cx="378565"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941017" y="1361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89833</xdr:rowOff>
    </xdr:from>
    <xdr:to>
      <xdr:col>24</xdr:col>
      <xdr:colOff>63500</xdr:colOff>
      <xdr:row>97</xdr:row>
      <xdr:rowOff>22298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549033"/>
          <a:ext cx="838200" cy="10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22298</xdr:rowOff>
    </xdr:from>
    <xdr:to>
      <xdr:col>19</xdr:col>
      <xdr:colOff>177800</xdr:colOff>
      <xdr:row>97</xdr:row>
      <xdr:rowOff>143554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652948"/>
          <a:ext cx="889000" cy="121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165934</xdr:rowOff>
    </xdr:from>
    <xdr:to>
      <xdr:col>15</xdr:col>
      <xdr:colOff>50800</xdr:colOff>
      <xdr:row>97</xdr:row>
      <xdr:rowOff>143554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625134"/>
          <a:ext cx="889000" cy="14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165934</xdr:rowOff>
    </xdr:from>
    <xdr:to>
      <xdr:col>10</xdr:col>
      <xdr:colOff>114300</xdr:colOff>
      <xdr:row>98</xdr:row>
      <xdr:rowOff>132842</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625134"/>
          <a:ext cx="889000" cy="30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39033</xdr:rowOff>
    </xdr:from>
    <xdr:to>
      <xdr:col>24</xdr:col>
      <xdr:colOff>114300</xdr:colOff>
      <xdr:row>96</xdr:row>
      <xdr:rowOff>140633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49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61910</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34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142948</xdr:rowOff>
    </xdr:from>
    <xdr:to>
      <xdr:col>20</xdr:col>
      <xdr:colOff>38100</xdr:colOff>
      <xdr:row>97</xdr:row>
      <xdr:rowOff>73098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6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89625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377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92754</xdr:rowOff>
    </xdr:from>
    <xdr:to>
      <xdr:col>15</xdr:col>
      <xdr:colOff>101600</xdr:colOff>
      <xdr:row>98</xdr:row>
      <xdr:rowOff>22904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72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39431</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498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115134</xdr:rowOff>
    </xdr:from>
    <xdr:to>
      <xdr:col>10</xdr:col>
      <xdr:colOff>165100</xdr:colOff>
      <xdr:row>97</xdr:row>
      <xdr:rowOff>45284</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57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61811</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349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82042</xdr:rowOff>
    </xdr:from>
    <xdr:to>
      <xdr:col>6</xdr:col>
      <xdr:colOff>38100</xdr:colOff>
      <xdr:row>99</xdr:row>
      <xdr:rowOff>12192</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8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28719</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659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22047</xdr:rowOff>
    </xdr:from>
    <xdr:to>
      <xdr:col>55</xdr:col>
      <xdr:colOff>0</xdr:colOff>
      <xdr:row>37</xdr:row>
      <xdr:rowOff>30673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65697"/>
          <a:ext cx="838200" cy="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30673</xdr:rowOff>
    </xdr:from>
    <xdr:to>
      <xdr:col>50</xdr:col>
      <xdr:colOff>114300</xdr:colOff>
      <xdr:row>37</xdr:row>
      <xdr:rowOff>40594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374323"/>
          <a:ext cx="889000" cy="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40594</xdr:rowOff>
    </xdr:from>
    <xdr:to>
      <xdr:col>45</xdr:col>
      <xdr:colOff>177800</xdr:colOff>
      <xdr:row>37</xdr:row>
      <xdr:rowOff>79121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84244"/>
          <a:ext cx="889000" cy="38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80279</xdr:rowOff>
    </xdr:from>
    <xdr:to>
      <xdr:col>41</xdr:col>
      <xdr:colOff>50800</xdr:colOff>
      <xdr:row>37</xdr:row>
      <xdr:rowOff>79121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738129"/>
          <a:ext cx="889000" cy="68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142697</xdr:rowOff>
    </xdr:from>
    <xdr:to>
      <xdr:col>55</xdr:col>
      <xdr:colOff>50800</xdr:colOff>
      <xdr:row>37</xdr:row>
      <xdr:rowOff>72847</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1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121124</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9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151323</xdr:rowOff>
    </xdr:from>
    <xdr:to>
      <xdr:col>50</xdr:col>
      <xdr:colOff>165100</xdr:colOff>
      <xdr:row>37</xdr:row>
      <xdr:rowOff>81473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2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72600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41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161244</xdr:rowOff>
    </xdr:from>
    <xdr:to>
      <xdr:col>46</xdr:col>
      <xdr:colOff>38100</xdr:colOff>
      <xdr:row>37</xdr:row>
      <xdr:rowOff>91394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3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82521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42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28321</xdr:rowOff>
    </xdr:from>
    <xdr:to>
      <xdr:col>41</xdr:col>
      <xdr:colOff>101600</xdr:colOff>
      <xdr:row>37</xdr:row>
      <xdr:rowOff>129921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121048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6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29479</xdr:rowOff>
    </xdr:from>
    <xdr:to>
      <xdr:col>36</xdr:col>
      <xdr:colOff>165100</xdr:colOff>
      <xdr:row>33</xdr:row>
      <xdr:rowOff>131079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68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122206</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780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52429</xdr:rowOff>
    </xdr:from>
    <xdr:to>
      <xdr:col>55</xdr:col>
      <xdr:colOff>0</xdr:colOff>
      <xdr:row>58</xdr:row>
      <xdr:rowOff>64850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96529"/>
          <a:ext cx="8382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52429</xdr:rowOff>
    </xdr:from>
    <xdr:to>
      <xdr:col>50</xdr:col>
      <xdr:colOff>114300</xdr:colOff>
      <xdr:row>58</xdr:row>
      <xdr:rowOff>64894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996529"/>
          <a:ext cx="889000" cy="12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64894</xdr:rowOff>
    </xdr:from>
    <xdr:to>
      <xdr:col>45</xdr:col>
      <xdr:colOff>177800</xdr:colOff>
      <xdr:row>58</xdr:row>
      <xdr:rowOff>123741</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10008994"/>
          <a:ext cx="889000" cy="5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13905</xdr:rowOff>
    </xdr:from>
    <xdr:to>
      <xdr:col>41</xdr:col>
      <xdr:colOff>50800</xdr:colOff>
      <xdr:row>58</xdr:row>
      <xdr:rowOff>123741</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958005"/>
          <a:ext cx="889000" cy="10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14050</xdr:rowOff>
    </xdr:from>
    <xdr:to>
      <xdr:col>55</xdr:col>
      <xdr:colOff>50800</xdr:colOff>
      <xdr:row>58</xdr:row>
      <xdr:rowOff>115650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5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100427</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87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1629</xdr:rowOff>
    </xdr:from>
    <xdr:to>
      <xdr:col>50</xdr:col>
      <xdr:colOff>165100</xdr:colOff>
      <xdr:row>58</xdr:row>
      <xdr:rowOff>103229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4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94356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03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14094</xdr:rowOff>
    </xdr:from>
    <xdr:to>
      <xdr:col>46</xdr:col>
      <xdr:colOff>38100</xdr:colOff>
      <xdr:row>58</xdr:row>
      <xdr:rowOff>115694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95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106821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05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72941</xdr:rowOff>
    </xdr:from>
    <xdr:to>
      <xdr:col>41</xdr:col>
      <xdr:colOff>101600</xdr:colOff>
      <xdr:row>59</xdr:row>
      <xdr:rowOff>3091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1001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165668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10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134555</xdr:rowOff>
    </xdr:from>
    <xdr:to>
      <xdr:col>36</xdr:col>
      <xdr:colOff>165100</xdr:colOff>
      <xdr:row>58</xdr:row>
      <xdr:rowOff>64705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0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55832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99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136958</xdr:rowOff>
    </xdr:from>
    <xdr:to>
      <xdr:col>55</xdr:col>
      <xdr:colOff>0</xdr:colOff>
      <xdr:row>78</xdr:row>
      <xdr:rowOff>150310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510058"/>
          <a:ext cx="838200" cy="1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136958</xdr:rowOff>
    </xdr:from>
    <xdr:to>
      <xdr:col>50</xdr:col>
      <xdr:colOff>114300</xdr:colOff>
      <xdr:row>79</xdr:row>
      <xdr:rowOff>43135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510058"/>
          <a:ext cx="889000" cy="7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43135</xdr:rowOff>
    </xdr:from>
    <xdr:to>
      <xdr:col>45</xdr:col>
      <xdr:colOff>177800</xdr:colOff>
      <xdr:row>79</xdr:row>
      <xdr:rowOff>44450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587685"/>
          <a:ext cx="889000" cy="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44450</xdr:rowOff>
    </xdr:from>
    <xdr:to>
      <xdr:col>41</xdr:col>
      <xdr:colOff>50800</xdr:colOff>
      <xdr:row>79</xdr:row>
      <xdr:rowOff>44450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99510</xdr:rowOff>
    </xdr:from>
    <xdr:to>
      <xdr:col>55</xdr:col>
      <xdr:colOff>50800</xdr:colOff>
      <xdr:row>79</xdr:row>
      <xdr:rowOff>29660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7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14437</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8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86158</xdr:rowOff>
    </xdr:from>
    <xdr:to>
      <xdr:col>50</xdr:col>
      <xdr:colOff>165100</xdr:colOff>
      <xdr:row>79</xdr:row>
      <xdr:rowOff>16308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5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7435</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5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163785</xdr:rowOff>
    </xdr:from>
    <xdr:to>
      <xdr:col>46</xdr:col>
      <xdr:colOff>38100</xdr:colOff>
      <xdr:row>79</xdr:row>
      <xdr:rowOff>93935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3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85062</xdr:rowOff>
    </xdr:from>
    <xdr:ext cx="31393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93333" y="136296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33134</xdr:rowOff>
    </xdr:from>
    <xdr:to>
      <xdr:col>55</xdr:col>
      <xdr:colOff>0</xdr:colOff>
      <xdr:row>98</xdr:row>
      <xdr:rowOff>47117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835234"/>
          <a:ext cx="838200" cy="1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33134</xdr:rowOff>
    </xdr:from>
    <xdr:to>
      <xdr:col>50</xdr:col>
      <xdr:colOff>114300</xdr:colOff>
      <xdr:row>98</xdr:row>
      <xdr:rowOff>48577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835234"/>
          <a:ext cx="889000" cy="1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48577</xdr:rowOff>
    </xdr:from>
    <xdr:to>
      <xdr:col>45</xdr:col>
      <xdr:colOff>177800</xdr:colOff>
      <xdr:row>98</xdr:row>
      <xdr:rowOff>107341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850677"/>
          <a:ext cx="889000" cy="5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62230</xdr:rowOff>
    </xdr:from>
    <xdr:to>
      <xdr:col>41</xdr:col>
      <xdr:colOff>50800</xdr:colOff>
      <xdr:row>98</xdr:row>
      <xdr:rowOff>107341</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64330"/>
          <a:ext cx="889000" cy="4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167767</xdr:rowOff>
    </xdr:from>
    <xdr:to>
      <xdr:col>55</xdr:col>
      <xdr:colOff>50800</xdr:colOff>
      <xdr:row>98</xdr:row>
      <xdr:rowOff>97917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9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82694</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1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153784</xdr:rowOff>
    </xdr:from>
    <xdr:to>
      <xdr:col>50</xdr:col>
      <xdr:colOff>165100</xdr:colOff>
      <xdr:row>98</xdr:row>
      <xdr:rowOff>83934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8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75061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7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169227</xdr:rowOff>
    </xdr:from>
    <xdr:to>
      <xdr:col>46</xdr:col>
      <xdr:colOff>38100</xdr:colOff>
      <xdr:row>98</xdr:row>
      <xdr:rowOff>99377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9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90504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9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56541</xdr:rowOff>
    </xdr:from>
    <xdr:to>
      <xdr:col>41</xdr:col>
      <xdr:colOff>101600</xdr:colOff>
      <xdr:row>98</xdr:row>
      <xdr:rowOff>158141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5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149268</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626428" y="1695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11430</xdr:rowOff>
    </xdr:from>
    <xdr:to>
      <xdr:col>36</xdr:col>
      <xdr:colOff>165100</xdr:colOff>
      <xdr:row>98</xdr:row>
      <xdr:rowOff>113030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81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104157</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90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97975</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4525"/>
          <a:ext cx="838200" cy="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96440</xdr:rowOff>
    </xdr:from>
    <xdr:to>
      <xdr:col>81</xdr:col>
      <xdr:colOff>50800</xdr:colOff>
      <xdr:row>39</xdr:row>
      <xdr:rowOff>97975</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2990"/>
          <a:ext cx="8890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96440</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flipV="1">
          <a:off x="13703300" y="6782990"/>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47175</xdr:rowOff>
    </xdr:from>
    <xdr:to>
      <xdr:col>81</xdr:col>
      <xdr:colOff>101600</xdr:colOff>
      <xdr:row>39</xdr:row>
      <xdr:rowOff>148775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139902</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24333" y="68264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45640</xdr:rowOff>
    </xdr:from>
    <xdr:to>
      <xdr:col>76</xdr:col>
      <xdr:colOff>165100</xdr:colOff>
      <xdr:row>39</xdr:row>
      <xdr:rowOff>147240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138367</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03017" y="6824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146380</xdr:rowOff>
    </xdr:from>
    <xdr:to>
      <xdr:col>85</xdr:col>
      <xdr:colOff>127000</xdr:colOff>
      <xdr:row>76</xdr:row>
      <xdr:rowOff>165342</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176580"/>
          <a:ext cx="838200" cy="1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143827</xdr:rowOff>
    </xdr:from>
    <xdr:to>
      <xdr:col>81</xdr:col>
      <xdr:colOff>50800</xdr:colOff>
      <xdr:row>76</xdr:row>
      <xdr:rowOff>146380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174027"/>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143827</xdr:rowOff>
    </xdr:from>
    <xdr:to>
      <xdr:col>76</xdr:col>
      <xdr:colOff>114300</xdr:colOff>
      <xdr:row>76</xdr:row>
      <xdr:rowOff>160110</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74027"/>
          <a:ext cx="889000" cy="1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160110</xdr:rowOff>
    </xdr:from>
    <xdr:to>
      <xdr:col>71</xdr:col>
      <xdr:colOff>177800</xdr:colOff>
      <xdr:row>77</xdr:row>
      <xdr:rowOff>3924</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190310"/>
          <a:ext cx="889000" cy="1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114542</xdr:rowOff>
    </xdr:from>
    <xdr:to>
      <xdr:col>85</xdr:col>
      <xdr:colOff>177800</xdr:colOff>
      <xdr:row>77</xdr:row>
      <xdr:rowOff>44692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4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92969</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1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95580</xdr:rowOff>
    </xdr:from>
    <xdr:to>
      <xdr:col>81</xdr:col>
      <xdr:colOff>101600</xdr:colOff>
      <xdr:row>77</xdr:row>
      <xdr:rowOff>25730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16857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18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93027</xdr:rowOff>
    </xdr:from>
    <xdr:to>
      <xdr:col>76</xdr:col>
      <xdr:colOff>165100</xdr:colOff>
      <xdr:row>77</xdr:row>
      <xdr:rowOff>23177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2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14304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1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109310</xdr:rowOff>
    </xdr:from>
    <xdr:to>
      <xdr:col>72</xdr:col>
      <xdr:colOff>38100</xdr:colOff>
      <xdr:row>77</xdr:row>
      <xdr:rowOff>39460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30587</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3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124574</xdr:rowOff>
    </xdr:from>
    <xdr:to>
      <xdr:col>67</xdr:col>
      <xdr:colOff>101600</xdr:colOff>
      <xdr:row>77</xdr:row>
      <xdr:rowOff>54724</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54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45851</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4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68743</xdr:rowOff>
    </xdr:from>
    <xdr:to>
      <xdr:col>85</xdr:col>
      <xdr:colOff>127000</xdr:colOff>
      <xdr:row>98</xdr:row>
      <xdr:rowOff>121796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70843"/>
          <a:ext cx="838200" cy="5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68743</xdr:rowOff>
    </xdr:from>
    <xdr:to>
      <xdr:col>81</xdr:col>
      <xdr:colOff>50800</xdr:colOff>
      <xdr:row>98</xdr:row>
      <xdr:rowOff>74164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70843"/>
          <a:ext cx="889000" cy="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74164</xdr:rowOff>
    </xdr:from>
    <xdr:to>
      <xdr:col>76</xdr:col>
      <xdr:colOff>114300</xdr:colOff>
      <xdr:row>98</xdr:row>
      <xdr:rowOff>120095</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76264"/>
          <a:ext cx="889000" cy="4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120095</xdr:rowOff>
    </xdr:from>
    <xdr:to>
      <xdr:col>71</xdr:col>
      <xdr:colOff>177800</xdr:colOff>
      <xdr:row>98</xdr:row>
      <xdr:rowOff>137725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22195"/>
          <a:ext cx="889000" cy="1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70996</xdr:rowOff>
    </xdr:from>
    <xdr:to>
      <xdr:col>85</xdr:col>
      <xdr:colOff>177800</xdr:colOff>
      <xdr:row>99</xdr:row>
      <xdr:rowOff>1146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7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157373</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8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17943</xdr:rowOff>
    </xdr:from>
    <xdr:to>
      <xdr:col>81</xdr:col>
      <xdr:colOff>101600</xdr:colOff>
      <xdr:row>98</xdr:row>
      <xdr:rowOff>119543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110670</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46428" y="16912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23364</xdr:rowOff>
    </xdr:from>
    <xdr:to>
      <xdr:col>76</xdr:col>
      <xdr:colOff>165100</xdr:colOff>
      <xdr:row>98</xdr:row>
      <xdr:rowOff>124964</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2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116091</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57428" y="1691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69295</xdr:rowOff>
    </xdr:from>
    <xdr:to>
      <xdr:col>72</xdr:col>
      <xdr:colOff>38100</xdr:colOff>
      <xdr:row>98</xdr:row>
      <xdr:rowOff>170895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162022</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696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86925</xdr:rowOff>
    </xdr:from>
    <xdr:to>
      <xdr:col>67</xdr:col>
      <xdr:colOff>101600</xdr:colOff>
      <xdr:row>99</xdr:row>
      <xdr:rowOff>17075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8202</xdr:rowOff>
    </xdr:from>
    <xdr:ext cx="378565"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625017" y="16981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139540</xdr:rowOff>
    </xdr:from>
    <xdr:to>
      <xdr:col>116</xdr:col>
      <xdr:colOff>63500</xdr:colOff>
      <xdr:row>58</xdr:row>
      <xdr:rowOff>139609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640"/>
          <a:ext cx="8382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139540</xdr:rowOff>
    </xdr:from>
    <xdr:to>
      <xdr:col>111</xdr:col>
      <xdr:colOff>177800</xdr:colOff>
      <xdr:row>58</xdr:row>
      <xdr:rowOff>139586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83640"/>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139540</xdr:rowOff>
    </xdr:from>
    <xdr:to>
      <xdr:col>107</xdr:col>
      <xdr:colOff>50800</xdr:colOff>
      <xdr:row>58</xdr:row>
      <xdr:rowOff>139586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640"/>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139540</xdr:rowOff>
    </xdr:from>
    <xdr:to>
      <xdr:col>102</xdr:col>
      <xdr:colOff>114300</xdr:colOff>
      <xdr:row>58</xdr:row>
      <xdr:rowOff>139654</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083640"/>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88809</xdr:rowOff>
    </xdr:from>
    <xdr:to>
      <xdr:col>116</xdr:col>
      <xdr:colOff>114300</xdr:colOff>
      <xdr:row>59</xdr:row>
      <xdr:rowOff>18959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16967</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88740</xdr:rowOff>
    </xdr:from>
    <xdr:to>
      <xdr:col>112</xdr:col>
      <xdr:colOff>38100</xdr:colOff>
      <xdr:row>59</xdr:row>
      <xdr:rowOff>18890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10017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88786</xdr:rowOff>
    </xdr:from>
    <xdr:to>
      <xdr:col>107</xdr:col>
      <xdr:colOff>101600</xdr:colOff>
      <xdr:row>59</xdr:row>
      <xdr:rowOff>18936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10063</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6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88740</xdr:rowOff>
    </xdr:from>
    <xdr:to>
      <xdr:col>102</xdr:col>
      <xdr:colOff>165100</xdr:colOff>
      <xdr:row>59</xdr:row>
      <xdr:rowOff>18890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10017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5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88854</xdr:rowOff>
    </xdr:from>
    <xdr:to>
      <xdr:col>98</xdr:col>
      <xdr:colOff>38100</xdr:colOff>
      <xdr:row>59</xdr:row>
      <xdr:rowOff>19004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10131</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6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108115</xdr:rowOff>
    </xdr:from>
    <xdr:to>
      <xdr:col>116</xdr:col>
      <xdr:colOff>63500</xdr:colOff>
      <xdr:row>74</xdr:row>
      <xdr:rowOff>131699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795415"/>
          <a:ext cx="838200" cy="23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131699</xdr:rowOff>
    </xdr:from>
    <xdr:to>
      <xdr:col>111</xdr:col>
      <xdr:colOff>177800</xdr:colOff>
      <xdr:row>75</xdr:row>
      <xdr:rowOff>74511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818999"/>
          <a:ext cx="889000" cy="11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74511</xdr:rowOff>
    </xdr:from>
    <xdr:to>
      <xdr:col>107</xdr:col>
      <xdr:colOff>50800</xdr:colOff>
      <xdr:row>75</xdr:row>
      <xdr:rowOff>126517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933261"/>
          <a:ext cx="889000" cy="5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126517</xdr:rowOff>
    </xdr:from>
    <xdr:to>
      <xdr:col>102</xdr:col>
      <xdr:colOff>114300</xdr:colOff>
      <xdr:row>75</xdr:row>
      <xdr:rowOff>132956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985267"/>
          <a:ext cx="889000" cy="6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57315</xdr:rowOff>
    </xdr:from>
    <xdr:to>
      <xdr:col>116</xdr:col>
      <xdr:colOff>114300</xdr:colOff>
      <xdr:row>74</xdr:row>
      <xdr:rowOff>158915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4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80192</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59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80899</xdr:rowOff>
    </xdr:from>
    <xdr:to>
      <xdr:col>112</xdr:col>
      <xdr:colOff>38100</xdr:colOff>
      <xdr:row>75</xdr:row>
      <xdr:rowOff>11049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76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27576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54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23711</xdr:rowOff>
    </xdr:from>
    <xdr:to>
      <xdr:col>107</xdr:col>
      <xdr:colOff>101600</xdr:colOff>
      <xdr:row>75</xdr:row>
      <xdr:rowOff>125311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88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141838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657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75717</xdr:rowOff>
    </xdr:from>
    <xdr:to>
      <xdr:col>102</xdr:col>
      <xdr:colOff>165100</xdr:colOff>
      <xdr:row>76</xdr:row>
      <xdr:rowOff>5866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93446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22394</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70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82156</xdr:rowOff>
    </xdr:from>
    <xdr:to>
      <xdr:col>98</xdr:col>
      <xdr:colOff>38100</xdr:colOff>
      <xdr:row>76</xdr:row>
      <xdr:rowOff>12306</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9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28833</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71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人件費については、人事院勧告に伴う給与改定等により、前年度から増加したものの、類似団体内平均値を下回っている。今後も、人件費の抑制に努めるとともに、国家公務員や民間企業の給与水準との均衡を図りながら、時代の変化に対応した適正な給与制度の運用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補助費等については、給食費無償化の拡充や消防事務の広域化による負担金の増加等により、前年度から増加している。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物件費については、物価高騰による各種経費の増加により、前年度から増加したものの、類似団体内平均値を下回っている。多様化する行政サービスを行政規模に応じた適正な水準に見直すなどの持続可能な行財政運営が今後も必要な状況となっ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扶助費については、児童手当の拡充等により、大幅に増加した。また、子ども・子育て支援制度における各種給付費等の経常的な経費は増加傾向が続いていることから、令和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年度においても、類似団体内平均値を上回った。今後も、制度改正や運用の方針に注視するとともに、受益者負担の適正化を含めて財源確保に努める。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普通建設事業費については、新規整備・更新整備ともに類似団体内平均値を下回り、前年度から減少しているものの、今後は施設の老朽化に伴う改修工事の増加が見込まれるため、計画的かつ効率的な維持管理と事業執行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公債費については、類似団体内平均値よりも低水準で推移しており、前年度から減少している。今後も計画的かつ効率的な事業の執行及び、起債の抑制に努める。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　積立金については、前年度に財産区財産の売却に係る多額の収入を積み立てていたこと等から、前年度から大幅に減少した。今後も市の財政運営状況・決算状況等を勘案し、適切な対応に努める。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大阪府大阪狭山市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57,746
57,095
11.92
23,999,671
23,926,293
59,537
13,523,903
13,191,426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41859</xdr:rowOff>
    </xdr:from>
    <xdr:to>
      <xdr:col>24</xdr:col>
      <xdr:colOff>63500</xdr:colOff>
      <xdr:row>35</xdr:row>
      <xdr:rowOff>117754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42609"/>
          <a:ext cx="838200" cy="7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117754</xdr:rowOff>
    </xdr:from>
    <xdr:to>
      <xdr:col>19</xdr:col>
      <xdr:colOff>177800</xdr:colOff>
      <xdr:row>35</xdr:row>
      <xdr:rowOff>135128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118504"/>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112268</xdr:rowOff>
    </xdr:from>
    <xdr:to>
      <xdr:col>15</xdr:col>
      <xdr:colOff>50800</xdr:colOff>
      <xdr:row>35</xdr:row>
      <xdr:rowOff>135128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1301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72949</xdr:rowOff>
    </xdr:from>
    <xdr:to>
      <xdr:col>10</xdr:col>
      <xdr:colOff>114300</xdr:colOff>
      <xdr:row>35</xdr:row>
      <xdr:rowOff>112268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73699"/>
          <a:ext cx="889000" cy="3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9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140936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970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66954</xdr:rowOff>
    </xdr:from>
    <xdr:to>
      <xdr:col>20</xdr:col>
      <xdr:colOff>38100</xdr:colOff>
      <xdr:row>35</xdr:row>
      <xdr:rowOff>168554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159681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16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84328</xdr:rowOff>
    </xdr:from>
    <xdr:to>
      <xdr:col>15</xdr:col>
      <xdr:colOff>101600</xdr:colOff>
      <xdr:row>36</xdr:row>
      <xdr:rowOff>14478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7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61468</xdr:rowOff>
    </xdr:from>
    <xdr:to>
      <xdr:col>10</xdr:col>
      <xdr:colOff>165100</xdr:colOff>
      <xdr:row>35</xdr:row>
      <xdr:rowOff>163068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6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154195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5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22149</xdr:rowOff>
    </xdr:from>
    <xdr:to>
      <xdr:col>6</xdr:col>
      <xdr:colOff>38100</xdr:colOff>
      <xdr:row>35</xdr:row>
      <xdr:rowOff>123749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2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140276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9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117532</xdr:rowOff>
    </xdr:from>
    <xdr:to>
      <xdr:col>24</xdr:col>
      <xdr:colOff>63500</xdr:colOff>
      <xdr:row>57</xdr:row>
      <xdr:rowOff>142894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90182"/>
          <a:ext cx="838200" cy="2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117532</xdr:rowOff>
    </xdr:from>
    <xdr:to>
      <xdr:col>19</xdr:col>
      <xdr:colOff>177800</xdr:colOff>
      <xdr:row>57</xdr:row>
      <xdr:rowOff>143795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90182"/>
          <a:ext cx="889000" cy="2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143795</xdr:rowOff>
    </xdr:from>
    <xdr:to>
      <xdr:col>15</xdr:col>
      <xdr:colOff>50800</xdr:colOff>
      <xdr:row>57</xdr:row>
      <xdr:rowOff>156114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16445"/>
          <a:ext cx="889000"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26948</xdr:rowOff>
    </xdr:from>
    <xdr:to>
      <xdr:col>10</xdr:col>
      <xdr:colOff>114300</xdr:colOff>
      <xdr:row>57</xdr:row>
      <xdr:rowOff>156114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85248"/>
          <a:ext cx="889000" cy="64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92094</xdr:rowOff>
    </xdr:from>
    <xdr:to>
      <xdr:col>24</xdr:col>
      <xdr:colOff>114300</xdr:colOff>
      <xdr:row>58</xdr:row>
      <xdr:rowOff>22244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6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7021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7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66732</xdr:rowOff>
    </xdr:from>
    <xdr:to>
      <xdr:col>20</xdr:col>
      <xdr:colOff>38100</xdr:colOff>
      <xdr:row>57</xdr:row>
      <xdr:rowOff>168332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3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159459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3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92995</xdr:rowOff>
    </xdr:from>
    <xdr:to>
      <xdr:col>15</xdr:col>
      <xdr:colOff>101600</xdr:colOff>
      <xdr:row>58</xdr:row>
      <xdr:rowOff>23145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6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14272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5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105314</xdr:rowOff>
    </xdr:from>
    <xdr:to>
      <xdr:col>10</xdr:col>
      <xdr:colOff>165100</xdr:colOff>
      <xdr:row>58</xdr:row>
      <xdr:rowOff>35464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7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26591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7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147598</xdr:rowOff>
    </xdr:from>
    <xdr:to>
      <xdr:col>6</xdr:col>
      <xdr:colOff>38100</xdr:colOff>
      <xdr:row>54</xdr:row>
      <xdr:rowOff>77748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3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68875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27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123652</xdr:rowOff>
    </xdr:from>
    <xdr:to>
      <xdr:col>24</xdr:col>
      <xdr:colOff>63500</xdr:colOff>
      <xdr:row>76</xdr:row>
      <xdr:rowOff>83080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82402"/>
          <a:ext cx="838200" cy="130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83080</xdr:rowOff>
    </xdr:from>
    <xdr:to>
      <xdr:col>19</xdr:col>
      <xdr:colOff>177800</xdr:colOff>
      <xdr:row>77</xdr:row>
      <xdr:rowOff>15863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13280"/>
          <a:ext cx="889000" cy="10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111939</xdr:rowOff>
    </xdr:from>
    <xdr:to>
      <xdr:col>15</xdr:col>
      <xdr:colOff>50800</xdr:colOff>
      <xdr:row>77</xdr:row>
      <xdr:rowOff>15863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142139"/>
          <a:ext cx="889000" cy="7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111939</xdr:rowOff>
    </xdr:from>
    <xdr:to>
      <xdr:col>10</xdr:col>
      <xdr:colOff>114300</xdr:colOff>
      <xdr:row>78</xdr:row>
      <xdr:rowOff>29350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42139"/>
          <a:ext cx="889000" cy="26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72852</xdr:rowOff>
    </xdr:from>
    <xdr:to>
      <xdr:col>24</xdr:col>
      <xdr:colOff>114300</xdr:colOff>
      <xdr:row>76</xdr:row>
      <xdr:rowOff>3001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160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95729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8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32280</xdr:rowOff>
    </xdr:from>
    <xdr:to>
      <xdr:col>20</xdr:col>
      <xdr:colOff>38100</xdr:colOff>
      <xdr:row>76</xdr:row>
      <xdr:rowOff>133880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6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150407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37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136513</xdr:rowOff>
    </xdr:from>
    <xdr:to>
      <xdr:col>15</xdr:col>
      <xdr:colOff>101600</xdr:colOff>
      <xdr:row>77</xdr:row>
      <xdr:rowOff>66663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6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83190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41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61139</xdr:rowOff>
    </xdr:from>
    <xdr:to>
      <xdr:col>10</xdr:col>
      <xdr:colOff>165100</xdr:colOff>
      <xdr:row>76</xdr:row>
      <xdr:rowOff>162739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9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7816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6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150000</xdr:rowOff>
    </xdr:from>
    <xdr:to>
      <xdr:col>6</xdr:col>
      <xdr:colOff>38100</xdr:colOff>
      <xdr:row>78</xdr:row>
      <xdr:rowOff>80150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5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96677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26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95261</xdr:rowOff>
    </xdr:from>
    <xdr:to>
      <xdr:col>24</xdr:col>
      <xdr:colOff>63500</xdr:colOff>
      <xdr:row>98</xdr:row>
      <xdr:rowOff>96707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97361"/>
          <a:ext cx="838200" cy="1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92818</xdr:rowOff>
    </xdr:from>
    <xdr:to>
      <xdr:col>19</xdr:col>
      <xdr:colOff>177800</xdr:colOff>
      <xdr:row>98</xdr:row>
      <xdr:rowOff>95261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94918"/>
          <a:ext cx="889000" cy="2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87846</xdr:rowOff>
    </xdr:from>
    <xdr:to>
      <xdr:col>15</xdr:col>
      <xdr:colOff>50800</xdr:colOff>
      <xdr:row>98</xdr:row>
      <xdr:rowOff>92818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89946"/>
          <a:ext cx="8890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87846</xdr:rowOff>
    </xdr:from>
    <xdr:to>
      <xdr:col>10</xdr:col>
      <xdr:colOff>114300</xdr:colOff>
      <xdr:row>98</xdr:row>
      <xdr:rowOff>101950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89946"/>
          <a:ext cx="889000" cy="1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45907</xdr:rowOff>
    </xdr:from>
    <xdr:to>
      <xdr:col>24</xdr:col>
      <xdr:colOff>114300</xdr:colOff>
      <xdr:row>98</xdr:row>
      <xdr:rowOff>147507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4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44461</xdr:rowOff>
    </xdr:from>
    <xdr:to>
      <xdr:col>20</xdr:col>
      <xdr:colOff>38100</xdr:colOff>
      <xdr:row>98</xdr:row>
      <xdr:rowOff>146061</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4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137188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3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42018</xdr:rowOff>
    </xdr:from>
    <xdr:to>
      <xdr:col>15</xdr:col>
      <xdr:colOff>101600</xdr:colOff>
      <xdr:row>98</xdr:row>
      <xdr:rowOff>143618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4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134745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3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37046</xdr:rowOff>
    </xdr:from>
    <xdr:to>
      <xdr:col>10</xdr:col>
      <xdr:colOff>165100</xdr:colOff>
      <xdr:row>98</xdr:row>
      <xdr:rowOff>138646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3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129773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31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51150</xdr:rowOff>
    </xdr:from>
    <xdr:to>
      <xdr:col>6</xdr:col>
      <xdr:colOff>38100</xdr:colOff>
      <xdr:row>98</xdr:row>
      <xdr:rowOff>152750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143877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4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164719</xdr:rowOff>
    </xdr:from>
    <xdr:to>
      <xdr:col>55</xdr:col>
      <xdr:colOff>0</xdr:colOff>
      <xdr:row>38</xdr:row>
      <xdr:rowOff>171323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79819"/>
          <a:ext cx="838200" cy="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171323</xdr:rowOff>
    </xdr:from>
    <xdr:to>
      <xdr:col>50</xdr:col>
      <xdr:colOff>114300</xdr:colOff>
      <xdr:row>39</xdr:row>
      <xdr:rowOff>762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686423"/>
          <a:ext cx="889000" cy="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762</xdr:rowOff>
    </xdr:from>
    <xdr:to>
      <xdr:col>45</xdr:col>
      <xdr:colOff>177800</xdr:colOff>
      <xdr:row>39</xdr:row>
      <xdr:rowOff>3175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87312"/>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3175</xdr:rowOff>
    </xdr:from>
    <xdr:to>
      <xdr:col>41</xdr:col>
      <xdr:colOff>50800</xdr:colOff>
      <xdr:row>39</xdr:row>
      <xdr:rowOff>4445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689725"/>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113919</xdr:rowOff>
    </xdr:from>
    <xdr:to>
      <xdr:col>55</xdr:col>
      <xdr:colOff>50800</xdr:colOff>
      <xdr:row>39</xdr:row>
      <xdr:rowOff>44069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120523</xdr:rowOff>
    </xdr:from>
    <xdr:to>
      <xdr:col>50</xdr:col>
      <xdr:colOff>165100</xdr:colOff>
      <xdr:row>39</xdr:row>
      <xdr:rowOff>50673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3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41800</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2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121412</xdr:rowOff>
    </xdr:from>
    <xdr:to>
      <xdr:col>46</xdr:col>
      <xdr:colOff>38100</xdr:colOff>
      <xdr:row>39</xdr:row>
      <xdr:rowOff>51562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42689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2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123825</xdr:rowOff>
    </xdr:from>
    <xdr:to>
      <xdr:col>41</xdr:col>
      <xdr:colOff>101600</xdr:colOff>
      <xdr:row>39</xdr:row>
      <xdr:rowOff>53975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3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45102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316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125095</xdr:rowOff>
    </xdr:from>
    <xdr:to>
      <xdr:col>36</xdr:col>
      <xdr:colOff>165100</xdr:colOff>
      <xdr:row>39</xdr:row>
      <xdr:rowOff>55245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4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46372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32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96304</xdr:rowOff>
    </xdr:from>
    <xdr:to>
      <xdr:col>55</xdr:col>
      <xdr:colOff>0</xdr:colOff>
      <xdr:row>58</xdr:row>
      <xdr:rowOff>164503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040404"/>
          <a:ext cx="8382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96304</xdr:rowOff>
    </xdr:from>
    <xdr:to>
      <xdr:col>50</xdr:col>
      <xdr:colOff>114300</xdr:colOff>
      <xdr:row>58</xdr:row>
      <xdr:rowOff>153416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040404"/>
          <a:ext cx="889000" cy="5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153416</xdr:rowOff>
    </xdr:from>
    <xdr:to>
      <xdr:col>45</xdr:col>
      <xdr:colOff>177800</xdr:colOff>
      <xdr:row>59</xdr:row>
      <xdr:rowOff>2959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097516"/>
          <a:ext cx="889000" cy="20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170980</xdr:rowOff>
    </xdr:from>
    <xdr:to>
      <xdr:col>41</xdr:col>
      <xdr:colOff>50800</xdr:colOff>
      <xdr:row>59</xdr:row>
      <xdr:rowOff>2959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15080"/>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113703</xdr:rowOff>
    </xdr:from>
    <xdr:to>
      <xdr:col>55</xdr:col>
      <xdr:colOff>50800</xdr:colOff>
      <xdr:row>59</xdr:row>
      <xdr:rowOff>43853</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28630</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7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45504</xdr:rowOff>
    </xdr:from>
    <xdr:to>
      <xdr:col>50</xdr:col>
      <xdr:colOff>165100</xdr:colOff>
      <xdr:row>58</xdr:row>
      <xdr:rowOff>147104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8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138231</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08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102616</xdr:rowOff>
    </xdr:from>
    <xdr:to>
      <xdr:col>46</xdr:col>
      <xdr:colOff>38100</xdr:colOff>
      <xdr:row>59</xdr:row>
      <xdr:rowOff>32766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4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23893</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3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123609</xdr:rowOff>
    </xdr:from>
    <xdr:to>
      <xdr:col>41</xdr:col>
      <xdr:colOff>101600</xdr:colOff>
      <xdr:row>59</xdr:row>
      <xdr:rowOff>53759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6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44886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6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120180</xdr:rowOff>
    </xdr:from>
    <xdr:to>
      <xdr:col>36</xdr:col>
      <xdr:colOff>165100</xdr:colOff>
      <xdr:row>59</xdr:row>
      <xdr:rowOff>50330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6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41457</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15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75997</xdr:rowOff>
    </xdr:from>
    <xdr:to>
      <xdr:col>55</xdr:col>
      <xdr:colOff>0</xdr:colOff>
      <xdr:row>78</xdr:row>
      <xdr:rowOff>89636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49097"/>
          <a:ext cx="8382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92684</xdr:rowOff>
    </xdr:from>
    <xdr:to>
      <xdr:col>50</xdr:col>
      <xdr:colOff>114300</xdr:colOff>
      <xdr:row>78</xdr:row>
      <xdr:rowOff>89636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94334"/>
          <a:ext cx="889000" cy="16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92684</xdr:rowOff>
    </xdr:from>
    <xdr:to>
      <xdr:col>45</xdr:col>
      <xdr:colOff>177800</xdr:colOff>
      <xdr:row>78</xdr:row>
      <xdr:rowOff>39763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94334"/>
          <a:ext cx="889000" cy="11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39763</xdr:rowOff>
    </xdr:from>
    <xdr:to>
      <xdr:col>41</xdr:col>
      <xdr:colOff>50800</xdr:colOff>
      <xdr:row>78</xdr:row>
      <xdr:rowOff>51879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12863"/>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25197</xdr:rowOff>
    </xdr:from>
    <xdr:to>
      <xdr:col>55</xdr:col>
      <xdr:colOff>50800</xdr:colOff>
      <xdr:row>78</xdr:row>
      <xdr:rowOff>126797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111574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1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38836</xdr:rowOff>
    </xdr:from>
    <xdr:to>
      <xdr:col>50</xdr:col>
      <xdr:colOff>165100</xdr:colOff>
      <xdr:row>78</xdr:row>
      <xdr:rowOff>140436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131563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0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41884</xdr:rowOff>
    </xdr:from>
    <xdr:to>
      <xdr:col>46</xdr:col>
      <xdr:colOff>38100</xdr:colOff>
      <xdr:row>77</xdr:row>
      <xdr:rowOff>143484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4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134611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3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160413</xdr:rowOff>
    </xdr:from>
    <xdr:to>
      <xdr:col>41</xdr:col>
      <xdr:colOff>101600</xdr:colOff>
      <xdr:row>78</xdr:row>
      <xdr:rowOff>90563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6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81690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5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1079</xdr:rowOff>
    </xdr:from>
    <xdr:to>
      <xdr:col>36</xdr:col>
      <xdr:colOff>165100</xdr:colOff>
      <xdr:row>78</xdr:row>
      <xdr:rowOff>102679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7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93806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66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134004</xdr:rowOff>
    </xdr:from>
    <xdr:to>
      <xdr:col>55</xdr:col>
      <xdr:colOff>0</xdr:colOff>
      <xdr:row>98</xdr:row>
      <xdr:rowOff>152864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936104"/>
          <a:ext cx="8382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118974</xdr:rowOff>
    </xdr:from>
    <xdr:to>
      <xdr:col>50</xdr:col>
      <xdr:colOff>114300</xdr:colOff>
      <xdr:row>98</xdr:row>
      <xdr:rowOff>134004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921074"/>
          <a:ext cx="889000" cy="1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118974</xdr:rowOff>
    </xdr:from>
    <xdr:to>
      <xdr:col>45</xdr:col>
      <xdr:colOff>177800</xdr:colOff>
      <xdr:row>98</xdr:row>
      <xdr:rowOff>166103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921074"/>
          <a:ext cx="889000" cy="4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166103</xdr:rowOff>
    </xdr:from>
    <xdr:to>
      <xdr:col>41</xdr:col>
      <xdr:colOff>50800</xdr:colOff>
      <xdr:row>99</xdr:row>
      <xdr:rowOff>26105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968203"/>
          <a:ext cx="889000" cy="3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66648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102064</xdr:rowOff>
    </xdr:from>
    <xdr:to>
      <xdr:col>55</xdr:col>
      <xdr:colOff>50800</xdr:colOff>
      <xdr:row>99</xdr:row>
      <xdr:rowOff>32214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90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16991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81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83204</xdr:rowOff>
    </xdr:from>
    <xdr:to>
      <xdr:col>50</xdr:col>
      <xdr:colOff>165100</xdr:colOff>
      <xdr:row>99</xdr:row>
      <xdr:rowOff>13354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8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4481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7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68174</xdr:rowOff>
    </xdr:from>
    <xdr:to>
      <xdr:col>46</xdr:col>
      <xdr:colOff>38100</xdr:colOff>
      <xdr:row>98</xdr:row>
      <xdr:rowOff>169774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7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160901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63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115303</xdr:rowOff>
    </xdr:from>
    <xdr:to>
      <xdr:col>41</xdr:col>
      <xdr:colOff>101600</xdr:colOff>
      <xdr:row>99</xdr:row>
      <xdr:rowOff>45453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91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36580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701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146755</xdr:rowOff>
    </xdr:from>
    <xdr:to>
      <xdr:col>36</xdr:col>
      <xdr:colOff>165100</xdr:colOff>
      <xdr:row>99</xdr:row>
      <xdr:rowOff>76905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94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68032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704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82893</xdr:rowOff>
    </xdr:from>
    <xdr:to>
      <xdr:col>85</xdr:col>
      <xdr:colOff>127000</xdr:colOff>
      <xdr:row>37</xdr:row>
      <xdr:rowOff>98838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26543"/>
          <a:ext cx="838200" cy="1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98838</xdr:rowOff>
    </xdr:from>
    <xdr:to>
      <xdr:col>81</xdr:col>
      <xdr:colOff>50800</xdr:colOff>
      <xdr:row>37</xdr:row>
      <xdr:rowOff>107982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424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107982</xdr:rowOff>
    </xdr:from>
    <xdr:to>
      <xdr:col>76</xdr:col>
      <xdr:colOff>114300</xdr:colOff>
      <xdr:row>37</xdr:row>
      <xdr:rowOff>114859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51632"/>
          <a:ext cx="889000" cy="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167841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16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12922</xdr:rowOff>
    </xdr:from>
    <xdr:to>
      <xdr:col>71</xdr:col>
      <xdr:colOff>177800</xdr:colOff>
      <xdr:row>37</xdr:row>
      <xdr:rowOff>114859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356572"/>
          <a:ext cx="889000" cy="101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32093</xdr:rowOff>
    </xdr:from>
    <xdr:to>
      <xdr:col>85</xdr:col>
      <xdr:colOff>177800</xdr:colOff>
      <xdr:row>37</xdr:row>
      <xdr:rowOff>133693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7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48038</xdr:rowOff>
    </xdr:from>
    <xdr:to>
      <xdr:col>81</xdr:col>
      <xdr:colOff>101600</xdr:colOff>
      <xdr:row>37</xdr:row>
      <xdr:rowOff>149638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9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140764</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8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57182</xdr:rowOff>
    </xdr:from>
    <xdr:to>
      <xdr:col>76</xdr:col>
      <xdr:colOff>165100</xdr:colOff>
      <xdr:row>37</xdr:row>
      <xdr:rowOff>158782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0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149909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49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64059</xdr:rowOff>
    </xdr:from>
    <xdr:to>
      <xdr:col>72</xdr:col>
      <xdr:colOff>38100</xdr:colOff>
      <xdr:row>37</xdr:row>
      <xdr:rowOff>165659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0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156786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0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133572</xdr:rowOff>
    </xdr:from>
    <xdr:to>
      <xdr:col>67</xdr:col>
      <xdr:colOff>101600</xdr:colOff>
      <xdr:row>37</xdr:row>
      <xdr:rowOff>63722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0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80249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08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130149</xdr:rowOff>
    </xdr:from>
    <xdr:to>
      <xdr:col>85</xdr:col>
      <xdr:colOff>127000</xdr:colOff>
      <xdr:row>58</xdr:row>
      <xdr:rowOff>41275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02799"/>
          <a:ext cx="838200" cy="8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41275</xdr:rowOff>
    </xdr:from>
    <xdr:to>
      <xdr:col>81</xdr:col>
      <xdr:colOff>50800</xdr:colOff>
      <xdr:row>58</xdr:row>
      <xdr:rowOff>85420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985375"/>
          <a:ext cx="889000" cy="4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85420</xdr:rowOff>
    </xdr:from>
    <xdr:to>
      <xdr:col>76</xdr:col>
      <xdr:colOff>114300</xdr:colOff>
      <xdr:row>58</xdr:row>
      <xdr:rowOff>127826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29520"/>
          <a:ext cx="889000" cy="4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62154</xdr:rowOff>
    </xdr:from>
    <xdr:to>
      <xdr:col>71</xdr:col>
      <xdr:colOff>177800</xdr:colOff>
      <xdr:row>58</xdr:row>
      <xdr:rowOff>127826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06254"/>
          <a:ext cx="889000" cy="65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79349</xdr:rowOff>
    </xdr:from>
    <xdr:to>
      <xdr:col>85</xdr:col>
      <xdr:colOff>177800</xdr:colOff>
      <xdr:row>58</xdr:row>
      <xdr:rowOff>9499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5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57776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3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161925</xdr:rowOff>
    </xdr:from>
    <xdr:to>
      <xdr:col>81</xdr:col>
      <xdr:colOff>101600</xdr:colOff>
      <xdr:row>58</xdr:row>
      <xdr:rowOff>92075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83202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2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34620</xdr:rowOff>
    </xdr:from>
    <xdr:to>
      <xdr:col>76</xdr:col>
      <xdr:colOff>165100</xdr:colOff>
      <xdr:row>58</xdr:row>
      <xdr:rowOff>136220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127347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7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77026</xdr:rowOff>
    </xdr:from>
    <xdr:to>
      <xdr:col>72</xdr:col>
      <xdr:colOff>38100</xdr:colOff>
      <xdr:row>59</xdr:row>
      <xdr:rowOff>7176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2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169753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1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11354</xdr:rowOff>
    </xdr:from>
    <xdr:to>
      <xdr:col>67</xdr:col>
      <xdr:colOff>101600</xdr:colOff>
      <xdr:row>58</xdr:row>
      <xdr:rowOff>112954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5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104081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4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97975</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2525"/>
          <a:ext cx="838200" cy="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96441</xdr:rowOff>
    </xdr:from>
    <xdr:to>
      <xdr:col>81</xdr:col>
      <xdr:colOff>50800</xdr:colOff>
      <xdr:row>79</xdr:row>
      <xdr:rowOff>97975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0991"/>
          <a:ext cx="889000" cy="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96441</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640991"/>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47175</xdr:rowOff>
    </xdr:from>
    <xdr:to>
      <xdr:col>81</xdr:col>
      <xdr:colOff>101600</xdr:colOff>
      <xdr:row>79</xdr:row>
      <xdr:rowOff>148775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139902</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24333" y="136844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45641</xdr:rowOff>
    </xdr:from>
    <xdr:to>
      <xdr:col>76</xdr:col>
      <xdr:colOff>165100</xdr:colOff>
      <xdr:row>79</xdr:row>
      <xdr:rowOff>147241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138368</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3017" y="13682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146380</xdr:rowOff>
    </xdr:from>
    <xdr:to>
      <xdr:col>85</xdr:col>
      <xdr:colOff>127000</xdr:colOff>
      <xdr:row>96</xdr:row>
      <xdr:rowOff>165342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605580"/>
          <a:ext cx="838200" cy="1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143827</xdr:rowOff>
    </xdr:from>
    <xdr:to>
      <xdr:col>81</xdr:col>
      <xdr:colOff>50800</xdr:colOff>
      <xdr:row>96</xdr:row>
      <xdr:rowOff>146380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603027"/>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143827</xdr:rowOff>
    </xdr:from>
    <xdr:to>
      <xdr:col>76</xdr:col>
      <xdr:colOff>114300</xdr:colOff>
      <xdr:row>96</xdr:row>
      <xdr:rowOff>160110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03027"/>
          <a:ext cx="889000" cy="1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160110</xdr:rowOff>
    </xdr:from>
    <xdr:to>
      <xdr:col>71</xdr:col>
      <xdr:colOff>177800</xdr:colOff>
      <xdr:row>97</xdr:row>
      <xdr:rowOff>3924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19310"/>
          <a:ext cx="889000" cy="1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114542</xdr:rowOff>
    </xdr:from>
    <xdr:to>
      <xdr:col>85</xdr:col>
      <xdr:colOff>177800</xdr:colOff>
      <xdr:row>97</xdr:row>
      <xdr:rowOff>44692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73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92969</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5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95580</xdr:rowOff>
    </xdr:from>
    <xdr:to>
      <xdr:col>81</xdr:col>
      <xdr:colOff>101600</xdr:colOff>
      <xdr:row>97</xdr:row>
      <xdr:rowOff>25730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16857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4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93027</xdr:rowOff>
    </xdr:from>
    <xdr:to>
      <xdr:col>76</xdr:col>
      <xdr:colOff>165100</xdr:colOff>
      <xdr:row>97</xdr:row>
      <xdr:rowOff>23177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14304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44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109310</xdr:rowOff>
    </xdr:from>
    <xdr:to>
      <xdr:col>72</xdr:col>
      <xdr:colOff>38100</xdr:colOff>
      <xdr:row>97</xdr:row>
      <xdr:rowOff>39460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30587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124574</xdr:rowOff>
    </xdr:from>
    <xdr:to>
      <xdr:col>67</xdr:col>
      <xdr:colOff>101600</xdr:colOff>
      <xdr:row>97</xdr:row>
      <xdr:rowOff>54724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8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45851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7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総務費については、前年度に財産区財産の売却に係る多額の収入を積み立てていたこと等から、前年度から減少した。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民生費については、児童手当の拡充等により、大幅に増加した。また、子ども・子育て支援制度における各種給付費や、障がい者への自立支援給付費等の経常的な経費は増加傾向が続いていることから、令和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年度は類似団体内平均値を上回った。今後も、制度改正や運用の方針に注視するとともに、受益者負担の適正化を含めて財源確保に努める。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教育費については、給食費無償化の拡充等により、前年度より増加した。今後も、社会情勢の変化に注視しつつ、適正な執行に努める。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公債費については、類似団体内平均値よりも低水準で推移しており、令和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年度は前年度から減少した。今後も計画的かつ効率的な事業の執行及び、起債の抑制に努める。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itchFamily="49" charset="-128"/>
              <a:ea typeface="ＭＳ ゴシック" pitchFamily="49" charset="-128"/>
            </a:rPr>
            <a:t>　財政調整基金残高については、経常的な経費や物価高騰対策等の臨時的な経費の増加により</a:t>
          </a:r>
          <a:r>
            <a:rPr kumimoji="1" lang="en-US" altLang="ja-JP" sz="1100">
              <a:solidFill>
                <a:schemeClr val="tx1"/>
              </a:solidFill>
              <a:latin typeface="ＭＳ ゴシック" pitchFamily="49" charset="-128"/>
              <a:ea typeface="ＭＳ ゴシック" pitchFamily="49" charset="-128"/>
            </a:rPr>
            <a:t>1</a:t>
          </a:r>
          <a:r>
            <a:rPr kumimoji="1" lang="ja-JP" altLang="en-US" sz="1100">
              <a:solidFill>
                <a:schemeClr val="tx1"/>
              </a:solidFill>
              <a:latin typeface="ＭＳ ゴシック" pitchFamily="49" charset="-128"/>
              <a:ea typeface="ＭＳ ゴシック" pitchFamily="49" charset="-128"/>
            </a:rPr>
            <a:t>億円を取り崩したことから、対前年度比</a:t>
          </a:r>
          <a:r>
            <a:rPr kumimoji="1" lang="en-US" altLang="ja-JP" sz="1100">
              <a:solidFill>
                <a:schemeClr val="tx1"/>
              </a:solidFill>
              <a:latin typeface="ＭＳ ゴシック" pitchFamily="49" charset="-128"/>
              <a:ea typeface="ＭＳ ゴシック" pitchFamily="49" charset="-128"/>
            </a:rPr>
            <a:t>1.48</a:t>
          </a:r>
          <a:r>
            <a:rPr kumimoji="1" lang="ja-JP" altLang="en-US" sz="1100">
              <a:solidFill>
                <a:schemeClr val="tx1"/>
              </a:solidFill>
              <a:latin typeface="ＭＳ ゴシック" pitchFamily="49" charset="-128"/>
              <a:ea typeface="ＭＳ ゴシック" pitchFamily="49" charset="-128"/>
            </a:rPr>
            <a:t>ポイント減少した。</a:t>
          </a:r>
        </a:p>
        <a:p>
          <a:r>
            <a:rPr kumimoji="1" lang="ja-JP" altLang="en-US" sz="1100">
              <a:solidFill>
                <a:schemeClr val="tx1"/>
              </a:solidFill>
              <a:latin typeface="ＭＳ ゴシック" pitchFamily="49" charset="-128"/>
              <a:ea typeface="ＭＳ ゴシック" pitchFamily="49" charset="-128"/>
            </a:rPr>
            <a:t>　また、実質収支額については、黒字を維持しているものの物価高騰対策経費や社会保障関係経費の増加があったこと等から、対前年度比</a:t>
          </a:r>
          <a:r>
            <a:rPr kumimoji="1" lang="en-US" altLang="ja-JP" sz="1100">
              <a:solidFill>
                <a:schemeClr val="tx1"/>
              </a:solidFill>
              <a:latin typeface="ＭＳ ゴシック" pitchFamily="49" charset="-128"/>
              <a:ea typeface="ＭＳ ゴシック" pitchFamily="49" charset="-128"/>
            </a:rPr>
            <a:t>3.03</a:t>
          </a:r>
          <a:r>
            <a:rPr kumimoji="1" lang="ja-JP" altLang="en-US" sz="1100">
              <a:solidFill>
                <a:schemeClr val="tx1"/>
              </a:solidFill>
              <a:latin typeface="ＭＳ ゴシック" pitchFamily="49" charset="-128"/>
              <a:ea typeface="ＭＳ ゴシック" pitchFamily="49" charset="-128"/>
            </a:rPr>
            <a:t>ポイント減少した。結果、実質単年度収支についても、</a:t>
          </a:r>
          <a:r>
            <a:rPr kumimoji="1" lang="en-US" altLang="ja-JP" sz="1100">
              <a:solidFill>
                <a:schemeClr val="tx1"/>
              </a:solidFill>
              <a:latin typeface="ＭＳ ゴシック" pitchFamily="49" charset="-128"/>
              <a:ea typeface="ＭＳ ゴシック" pitchFamily="49" charset="-128"/>
            </a:rPr>
            <a:t>4.36</a:t>
          </a:r>
          <a:r>
            <a:rPr kumimoji="1" lang="ja-JP" altLang="en-US" sz="1100">
              <a:solidFill>
                <a:schemeClr val="tx1"/>
              </a:solidFill>
              <a:latin typeface="ＭＳ ゴシック" pitchFamily="49" charset="-128"/>
              <a:ea typeface="ＭＳ ゴシック" pitchFamily="49" charset="-128"/>
            </a:rPr>
            <a:t>ポイント減少し、マイナスに転じた。</a:t>
          </a:r>
        </a:p>
        <a:p>
          <a:r>
            <a:rPr kumimoji="1" lang="ja-JP" altLang="en-US" sz="1100">
              <a:solidFill>
                <a:schemeClr val="tx1"/>
              </a:solidFill>
              <a:latin typeface="ＭＳ ゴシック" pitchFamily="49" charset="-128"/>
              <a:ea typeface="ＭＳ ゴシック" pitchFamily="49" charset="-128"/>
            </a:rPr>
            <a:t>　今後も事務事業の整理や基金の積極運用等、最少の経費で最大の効果を挙げる簡素で効率的な行財政運営を進め、黒字収支の確保と基金の積立を図っていく</a:t>
          </a:r>
          <a:r>
            <a:rPr kumimoji="1" lang="ja-JP" altLang="en-US" sz="1200">
              <a:solidFill>
                <a:schemeClr val="tx1"/>
              </a:solidFill>
              <a:latin typeface="ＭＳ ゴシック" pitchFamily="49" charset="-128"/>
              <a:ea typeface="ＭＳ ゴシック"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大阪府大阪狭山市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連結実質赤字比率については、一般会計、特別会計及び企業会計全てが黒字の状況であるが、一般会計からの繰出金による影響が大きい。</a:t>
          </a:r>
        </a:p>
        <a:p>
          <a:r>
            <a:rPr kumimoji="1" lang="ja-JP" altLang="en-US" sz="1400">
              <a:latin typeface="ＭＳ ゴシック" pitchFamily="49" charset="-128"/>
              <a:ea typeface="ＭＳ ゴシック" pitchFamily="49" charset="-128"/>
            </a:rPr>
            <a:t>　下水道事業会計については、管路や管渠の老朽化が進んでおり、今後も、インフラ設備の更新に多額の費用が生じるため、収支均衡に注視が特に必要である。　　</a:t>
          </a:r>
        </a:p>
        <a:p>
          <a:r>
            <a:rPr kumimoji="1" lang="ja-JP" altLang="en-US" sz="1400">
              <a:latin typeface="ＭＳ ゴシック" pitchFamily="49" charset="-128"/>
              <a:ea typeface="ＭＳ ゴシック" pitchFamily="49" charset="-128"/>
            </a:rPr>
            <a:t>　今後も市税や国民健康保険料の徴収業務の強化に取り組み、また受益者負担の適正化を含めた使用料の見直し等を行い、財政基盤の強化に努める。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23999671</v>
      </c>
      <c r="BO4" s="371"/>
      <c r="BP4" s="371"/>
      <c r="BQ4" s="371"/>
      <c r="BR4" s="371"/>
      <c r="BS4" s="371"/>
      <c r="BT4" s="371"/>
      <c r="BU4" s="372"/>
      <c r="BV4" s="370">
        <v>23776983</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0.4</v>
      </c>
      <c r="CU4" s="377"/>
      <c r="CV4" s="377"/>
      <c r="CW4" s="377"/>
      <c r="CX4" s="377"/>
      <c r="CY4" s="377"/>
      <c r="CZ4" s="377"/>
      <c r="DA4" s="378"/>
      <c r="DB4" s="376">
        <v>3.5</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23926293</v>
      </c>
      <c r="BO5" s="408"/>
      <c r="BP5" s="408"/>
      <c r="BQ5" s="408"/>
      <c r="BR5" s="408"/>
      <c r="BS5" s="408"/>
      <c r="BT5" s="408"/>
      <c r="BU5" s="409"/>
      <c r="BV5" s="407">
        <v>23254611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99.1</v>
      </c>
      <c r="CU5" s="405"/>
      <c r="CV5" s="405"/>
      <c r="CW5" s="405"/>
      <c r="CX5" s="405"/>
      <c r="CY5" s="405"/>
      <c r="CZ5" s="405"/>
      <c r="DA5" s="406"/>
      <c r="DB5" s="404">
        <v>98.4</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73378</v>
      </c>
      <c r="BO6" s="408"/>
      <c r="BP6" s="408"/>
      <c r="BQ6" s="408"/>
      <c r="BR6" s="408"/>
      <c r="BS6" s="408"/>
      <c r="BT6" s="408"/>
      <c r="BU6" s="409"/>
      <c r="BV6" s="407">
        <v>522372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99.6</v>
      </c>
      <c r="CU6" s="445"/>
      <c r="CV6" s="445"/>
      <c r="CW6" s="445"/>
      <c r="CX6" s="445"/>
      <c r="CY6" s="445"/>
      <c r="CZ6" s="445"/>
      <c r="DA6" s="446"/>
      <c r="DB6" s="444">
        <v>99.4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13841</v>
      </c>
      <c r="BO7" s="408"/>
      <c r="BP7" s="408"/>
      <c r="BQ7" s="408"/>
      <c r="BR7" s="408"/>
      <c r="BS7" s="408"/>
      <c r="BT7" s="408"/>
      <c r="BU7" s="409"/>
      <c r="BV7" s="407">
        <v>66295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13523903</v>
      </c>
      <c r="CU7" s="408"/>
      <c r="CV7" s="408"/>
      <c r="CW7" s="408"/>
      <c r="CX7" s="408"/>
      <c r="CY7" s="408"/>
      <c r="CZ7" s="408"/>
      <c r="DA7" s="409"/>
      <c r="DB7" s="407">
        <v>13151988</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59537</v>
      </c>
      <c r="BO8" s="408"/>
      <c r="BP8" s="408"/>
      <c r="BQ8" s="408"/>
      <c r="BR8" s="408"/>
      <c r="BS8" s="408"/>
      <c r="BT8" s="408"/>
      <c r="BU8" s="409"/>
      <c r="BV8" s="407">
        <v>456077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0.64</v>
      </c>
      <c r="CU8" s="448"/>
      <c r="CV8" s="448"/>
      <c r="CW8" s="448"/>
      <c r="CX8" s="448"/>
      <c r="CY8" s="448"/>
      <c r="CZ8" s="448"/>
      <c r="DA8" s="449"/>
      <c r="DB8" s="447">
        <v>0.64</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58435</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-396540</v>
      </c>
      <c r="BO9" s="408"/>
      <c r="BP9" s="408"/>
      <c r="BQ9" s="408"/>
      <c r="BR9" s="408"/>
      <c r="BS9" s="408"/>
      <c r="BT9" s="408"/>
      <c r="BU9" s="409"/>
      <c r="BV9" s="407">
        <v>-274266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11.1</v>
      </c>
      <c r="CU9" s="405"/>
      <c r="CV9" s="405"/>
      <c r="CW9" s="405"/>
      <c r="CX9" s="405"/>
      <c r="CY9" s="405"/>
      <c r="CZ9" s="405"/>
      <c r="DA9" s="406"/>
      <c r="DB9" s="404">
        <v>11.5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57792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1646</v>
      </c>
      <c r="BO10" s="408"/>
      <c r="BP10" s="408"/>
      <c r="BQ10" s="408"/>
      <c r="BR10" s="408"/>
      <c r="BS10" s="408"/>
      <c r="BT10" s="408"/>
      <c r="BU10" s="409"/>
      <c r="BV10" s="407">
        <v>366149</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57746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100000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57095</v>
      </c>
      <c r="S13" s="492"/>
      <c r="T13" s="492"/>
      <c r="U13" s="492"/>
      <c r="V13" s="493"/>
      <c r="W13" s="423" t="s">
        <v>131</v>
      </c>
      <c r="X13" s="424"/>
      <c r="Y13" s="424"/>
      <c r="Z13" s="424"/>
      <c r="AA13" s="424"/>
      <c r="AB13" s="414"/>
      <c r="AC13" s="458">
        <v>205</v>
      </c>
      <c r="AD13" s="459"/>
      <c r="AE13" s="459"/>
      <c r="AF13" s="459"/>
      <c r="AG13" s="501"/>
      <c r="AH13" s="458">
        <v>220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-494894</v>
      </c>
      <c r="BO13" s="408"/>
      <c r="BP13" s="408"/>
      <c r="BQ13" s="408"/>
      <c r="BR13" s="408"/>
      <c r="BS13" s="408"/>
      <c r="BT13" s="408"/>
      <c r="BU13" s="409"/>
      <c r="BV13" s="407">
        <v>91883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v>
      </c>
      <c r="CU13" s="405"/>
      <c r="CV13" s="405"/>
      <c r="CW13" s="405"/>
      <c r="CX13" s="405"/>
      <c r="CY13" s="405"/>
      <c r="CZ13" s="405"/>
      <c r="DA13" s="406"/>
      <c r="DB13" s="404">
        <v>4</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58031</v>
      </c>
      <c r="S14" s="492"/>
      <c r="T14" s="492"/>
      <c r="U14" s="492"/>
      <c r="V14" s="493"/>
      <c r="W14" s="397"/>
      <c r="X14" s="398"/>
      <c r="Y14" s="398"/>
      <c r="Z14" s="398"/>
      <c r="AA14" s="398"/>
      <c r="AB14" s="387"/>
      <c r="AC14" s="494">
        <v>0.9</v>
      </c>
      <c r="AD14" s="495"/>
      <c r="AE14" s="495"/>
      <c r="AF14" s="495"/>
      <c r="AG14" s="496"/>
      <c r="AH14" s="494">
        <v>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57462</v>
      </c>
      <c r="S15" s="492"/>
      <c r="T15" s="492"/>
      <c r="U15" s="492"/>
      <c r="V15" s="493"/>
      <c r="W15" s="423" t="s">
        <v>137</v>
      </c>
      <c r="X15" s="424"/>
      <c r="Y15" s="424"/>
      <c r="Z15" s="424"/>
      <c r="AA15" s="424"/>
      <c r="AB15" s="414"/>
      <c r="AC15" s="458">
        <v>4393</v>
      </c>
      <c r="AD15" s="459"/>
      <c r="AE15" s="459"/>
      <c r="AF15" s="459"/>
      <c r="AG15" s="501"/>
      <c r="AH15" s="458">
        <v>4741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7170610</v>
      </c>
      <c r="BO15" s="371"/>
      <c r="BP15" s="371"/>
      <c r="BQ15" s="371"/>
      <c r="BR15" s="371"/>
      <c r="BS15" s="371"/>
      <c r="BT15" s="371"/>
      <c r="BU15" s="372"/>
      <c r="BV15" s="370">
        <v>7092292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19.899999999999999</v>
      </c>
      <c r="AD16" s="495"/>
      <c r="AE16" s="495"/>
      <c r="AF16" s="495"/>
      <c r="AG16" s="496"/>
      <c r="AH16" s="494">
        <v>21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11452836</v>
      </c>
      <c r="BO16" s="408"/>
      <c r="BP16" s="408"/>
      <c r="BQ16" s="408"/>
      <c r="BR16" s="408"/>
      <c r="BS16" s="408"/>
      <c r="BT16" s="408"/>
      <c r="BU16" s="409"/>
      <c r="BV16" s="407">
        <v>11054215</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17464</v>
      </c>
      <c r="AD17" s="459"/>
      <c r="AE17" s="459"/>
      <c r="AF17" s="459"/>
      <c r="AG17" s="501"/>
      <c r="AH17" s="458">
        <v>17618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9179583</v>
      </c>
      <c r="BO17" s="408"/>
      <c r="BP17" s="408"/>
      <c r="BQ17" s="408"/>
      <c r="BR17" s="408"/>
      <c r="BS17" s="408"/>
      <c r="BT17" s="408"/>
      <c r="BU17" s="409"/>
      <c r="BV17" s="407">
        <v>9063842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11.92</v>
      </c>
      <c r="M18" s="531"/>
      <c r="N18" s="531"/>
      <c r="O18" s="531"/>
      <c r="P18" s="531"/>
      <c r="Q18" s="531"/>
      <c r="R18" s="532"/>
      <c r="S18" s="532"/>
      <c r="T18" s="532"/>
      <c r="U18" s="532"/>
      <c r="V18" s="533"/>
      <c r="W18" s="425"/>
      <c r="X18" s="426"/>
      <c r="Y18" s="426"/>
      <c r="Z18" s="426"/>
      <c r="AA18" s="426"/>
      <c r="AB18" s="417"/>
      <c r="AC18" s="534">
        <v>79.2</v>
      </c>
      <c r="AD18" s="535"/>
      <c r="AE18" s="535"/>
      <c r="AF18" s="535"/>
      <c r="AG18" s="536"/>
      <c r="AH18" s="534">
        <v>78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13778712</v>
      </c>
      <c r="BO18" s="408"/>
      <c r="BP18" s="408"/>
      <c r="BQ18" s="408"/>
      <c r="BR18" s="408"/>
      <c r="BS18" s="408"/>
      <c r="BT18" s="408"/>
      <c r="BU18" s="409"/>
      <c r="BV18" s="407">
        <v>13148334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4902</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16188940</v>
      </c>
      <c r="BO19" s="408"/>
      <c r="BP19" s="408"/>
      <c r="BQ19" s="408"/>
      <c r="BR19" s="408"/>
      <c r="BS19" s="408"/>
      <c r="BT19" s="408"/>
      <c r="BU19" s="409"/>
      <c r="BV19" s="407">
        <v>16378776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24216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13191426</v>
      </c>
      <c r="BO22" s="371"/>
      <c r="BP22" s="371"/>
      <c r="BQ22" s="371"/>
      <c r="BR22" s="371"/>
      <c r="BS22" s="371"/>
      <c r="BT22" s="371"/>
      <c r="BU22" s="372"/>
      <c r="BV22" s="370">
        <v>14225707</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11095131</v>
      </c>
      <c r="BO23" s="408"/>
      <c r="BP23" s="408"/>
      <c r="BQ23" s="408"/>
      <c r="BR23" s="408"/>
      <c r="BS23" s="408"/>
      <c r="BT23" s="408"/>
      <c r="BU23" s="409"/>
      <c r="BV23" s="407">
        <v>11690518</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6300</v>
      </c>
      <c r="R24" s="459"/>
      <c r="S24" s="459"/>
      <c r="T24" s="459"/>
      <c r="U24" s="459"/>
      <c r="V24" s="501"/>
      <c r="W24" s="553"/>
      <c r="X24" s="554"/>
      <c r="Y24" s="555"/>
      <c r="Z24" s="457" t="s">
        <v>162</v>
      </c>
      <c r="AA24" s="437"/>
      <c r="AB24" s="437"/>
      <c r="AC24" s="437"/>
      <c r="AD24" s="437"/>
      <c r="AE24" s="437"/>
      <c r="AF24" s="437"/>
      <c r="AG24" s="438"/>
      <c r="AH24" s="458">
        <v>288</v>
      </c>
      <c r="AI24" s="459"/>
      <c r="AJ24" s="459"/>
      <c r="AK24" s="459"/>
      <c r="AL24" s="501"/>
      <c r="AM24" s="458">
        <v>908928</v>
      </c>
      <c r="AN24" s="459"/>
      <c r="AO24" s="459"/>
      <c r="AP24" s="459"/>
      <c r="AQ24" s="459"/>
      <c r="AR24" s="501"/>
      <c r="AS24" s="458">
        <v>3156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4901269</v>
      </c>
      <c r="BO24" s="408"/>
      <c r="BP24" s="408"/>
      <c r="BQ24" s="408"/>
      <c r="BR24" s="408"/>
      <c r="BS24" s="408"/>
      <c r="BT24" s="408"/>
      <c r="BU24" s="409"/>
      <c r="BV24" s="407">
        <v>5118382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6460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2530713</v>
      </c>
      <c r="BO25" s="371"/>
      <c r="BP25" s="371"/>
      <c r="BQ25" s="371"/>
      <c r="BR25" s="371"/>
      <c r="BS25" s="371"/>
      <c r="BT25" s="371"/>
      <c r="BU25" s="372"/>
      <c r="BV25" s="370">
        <v>2018567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5950</v>
      </c>
      <c r="R26" s="459"/>
      <c r="S26" s="459"/>
      <c r="T26" s="459"/>
      <c r="U26" s="459"/>
      <c r="V26" s="501"/>
      <c r="W26" s="553"/>
      <c r="X26" s="554"/>
      <c r="Y26" s="555"/>
      <c r="Z26" s="457" t="s">
        <v>168</v>
      </c>
      <c r="AA26" s="559"/>
      <c r="AB26" s="559"/>
      <c r="AC26" s="559"/>
      <c r="AD26" s="559"/>
      <c r="AE26" s="559"/>
      <c r="AF26" s="559"/>
      <c r="AG26" s="560"/>
      <c r="AH26" s="458">
        <v>13</v>
      </c>
      <c r="AI26" s="459"/>
      <c r="AJ26" s="459"/>
      <c r="AK26" s="459"/>
      <c r="AL26" s="501"/>
      <c r="AM26" s="458">
        <v>46787</v>
      </c>
      <c r="AN26" s="459"/>
      <c r="AO26" s="459"/>
      <c r="AP26" s="459"/>
      <c r="AQ26" s="459"/>
      <c r="AR26" s="501"/>
      <c r="AS26" s="458">
        <v>3599</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5510</v>
      </c>
      <c r="R27" s="459"/>
      <c r="S27" s="459"/>
      <c r="T27" s="459"/>
      <c r="U27" s="459"/>
      <c r="V27" s="501"/>
      <c r="W27" s="553"/>
      <c r="X27" s="554"/>
      <c r="Y27" s="555"/>
      <c r="Z27" s="457" t="s">
        <v>171</v>
      </c>
      <c r="AA27" s="437"/>
      <c r="AB27" s="437"/>
      <c r="AC27" s="437"/>
      <c r="AD27" s="437"/>
      <c r="AE27" s="437"/>
      <c r="AF27" s="437"/>
      <c r="AG27" s="438"/>
      <c r="AH27" s="458">
        <v>32</v>
      </c>
      <c r="AI27" s="459"/>
      <c r="AJ27" s="459"/>
      <c r="AK27" s="459"/>
      <c r="AL27" s="501"/>
      <c r="AM27" s="458">
        <v>105988</v>
      </c>
      <c r="AN27" s="459"/>
      <c r="AO27" s="459"/>
      <c r="AP27" s="459"/>
      <c r="AQ27" s="459"/>
      <c r="AR27" s="501"/>
      <c r="AS27" s="458">
        <v>3312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4940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3509397</v>
      </c>
      <c r="BO28" s="371"/>
      <c r="BP28" s="371"/>
      <c r="BQ28" s="371"/>
      <c r="BR28" s="371"/>
      <c r="BS28" s="371"/>
      <c r="BT28" s="371"/>
      <c r="BU28" s="372"/>
      <c r="BV28" s="370">
        <v>3607751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12</v>
      </c>
      <c r="M29" s="459"/>
      <c r="N29" s="459"/>
      <c r="O29" s="459"/>
      <c r="P29" s="501"/>
      <c r="Q29" s="458">
        <v>4750</v>
      </c>
      <c r="R29" s="459"/>
      <c r="S29" s="459"/>
      <c r="T29" s="459"/>
      <c r="U29" s="459"/>
      <c r="V29" s="501"/>
      <c r="W29" s="556"/>
      <c r="X29" s="557"/>
      <c r="Y29" s="558"/>
      <c r="Z29" s="457" t="s">
        <v>177</v>
      </c>
      <c r="AA29" s="437"/>
      <c r="AB29" s="437"/>
      <c r="AC29" s="437"/>
      <c r="AD29" s="437"/>
      <c r="AE29" s="437"/>
      <c r="AF29" s="437"/>
      <c r="AG29" s="438"/>
      <c r="AH29" s="458">
        <v>320</v>
      </c>
      <c r="AI29" s="459"/>
      <c r="AJ29" s="459"/>
      <c r="AK29" s="459"/>
      <c r="AL29" s="501"/>
      <c r="AM29" s="458">
        <v>1014916</v>
      </c>
      <c r="AN29" s="459"/>
      <c r="AO29" s="459"/>
      <c r="AP29" s="459"/>
      <c r="AQ29" s="459"/>
      <c r="AR29" s="501"/>
      <c r="AS29" s="458">
        <v>3172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265576</v>
      </c>
      <c r="BO29" s="408"/>
      <c r="BP29" s="408"/>
      <c r="BQ29" s="408"/>
      <c r="BR29" s="408"/>
      <c r="BS29" s="408"/>
      <c r="BT29" s="408"/>
      <c r="BU29" s="409"/>
      <c r="BV29" s="407">
        <v>215063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882350</v>
      </c>
      <c r="BO30" s="527"/>
      <c r="BP30" s="527"/>
      <c r="BQ30" s="527"/>
      <c r="BR30" s="527"/>
      <c r="BS30" s="527"/>
      <c r="BT30" s="527"/>
      <c r="BU30" s="528"/>
      <c r="BV30" s="526">
        <v>861238</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大阪府後期高齢者医療広域連合
（一般会計）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大阪狭山市文化振興事業団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土地取得特別会計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大阪府後期高齢者医療広域連合
（後期高齢者医療特別会計）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大阪広域水道企業団
水道事業会計（水道用水供給事業）</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大阪広域水道企業団
水道事業会計（市町村域水道事業）
大阪狭山水道事業</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大阪広域水道企業団
（工業用水道事業会計）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南河内環境事業組合(旧南河内清掃施設組合)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48yXaB/+CW0CCJPSdAjxA3bEgvoFr8dhyorh7vF2P8Ugf/gp3xPmAE/jBXGEGHsx51rhw/zOOWVj5BhlNy1SWA==" saltValue="VCZaPviIS4ZXy17rALfpG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2" t="s">
        <v>530</v>
      </c>
      <c r="D34" s="1152"/>
      <c r="E34" s="1153"/>
      <c r="F34" s="32">
        <v>3.91</v>
      </c>
      <c r="G34" s="33">
        <v>3.72</v>
      </c>
      <c r="H34" s="33">
        <v>3.41</v>
      </c>
      <c r="I34" s="33">
        <v>3.12</v>
      </c>
      <c r="J34" s="34">
        <v>2.7</v>
      </c>
      <c r="K34" s="22"/>
      <c r="L34" s="22"/>
      <c r="M34" s="22"/>
      <c r="N34" s="22"/>
      <c r="O34" s="22"/>
      <c r="P34" s="22"/>
    </row>
    <row r="35" spans="1:16" ht="39" customHeight="1" x14ac:dyDescent="0.2">
      <c r="A35" s="22"/>
      <c r="B35" s="35"/>
      <c r="C35" s="1146" t="s">
        <v>531</v>
      </c>
      <c r="D35" s="1147"/>
      <c r="E35" s="1148"/>
      <c r="F35" s="36">
        <v>1.2</v>
      </c>
      <c r="G35" s="37">
        <v>1.7</v>
      </c>
      <c r="H35" s="37">
        <v>1.1599999999999999</v>
      </c>
      <c r="I35" s="37">
        <v>1.46</v>
      </c>
      <c r="J35" s="38">
        <v>1.39</v>
      </c>
      <c r="K35" s="22"/>
      <c r="L35" s="22"/>
      <c r="M35" s="22"/>
      <c r="N35" s="22"/>
      <c r="O35" s="22"/>
      <c r="P35" s="22"/>
    </row>
    <row r="36" spans="1:16" ht="39" customHeight="1" x14ac:dyDescent="0.2">
      <c r="A36" s="22"/>
      <c r="B36" s="35"/>
      <c r="C36" s="1146" t="s">
        <v>532</v>
      </c>
      <c r="D36" s="1147"/>
      <c r="E36" s="1148"/>
      <c r="F36" s="36">
        <v>1.3</v>
      </c>
      <c r="G36" s="37">
        <v>6.26</v>
      </c>
      <c r="H36" s="37">
        <v>5.67</v>
      </c>
      <c r="I36" s="37">
        <v>3.46</v>
      </c>
      <c r="J36" s="38">
        <v>0.44</v>
      </c>
      <c r="K36" s="22"/>
      <c r="L36" s="22"/>
      <c r="M36" s="22"/>
      <c r="N36" s="22"/>
      <c r="O36" s="22"/>
      <c r="P36" s="22"/>
    </row>
    <row r="37" spans="1:16" ht="39" customHeight="1" x14ac:dyDescent="0.2">
      <c r="A37" s="22"/>
      <c r="B37" s="35"/>
      <c r="C37" s="1146" t="s">
        <v>533</v>
      </c>
      <c r="D37" s="1147"/>
      <c r="E37" s="1148"/>
      <c r="F37" s="36">
        <v>0.31</v>
      </c>
      <c r="G37" s="37">
        <v>0.3</v>
      </c>
      <c r="H37" s="37">
        <v>0.36</v>
      </c>
      <c r="I37" s="37">
        <v>0.36</v>
      </c>
      <c r="J37" s="38">
        <v>0.41</v>
      </c>
      <c r="K37" s="22"/>
      <c r="L37" s="22"/>
      <c r="M37" s="22"/>
      <c r="N37" s="22"/>
      <c r="O37" s="22"/>
      <c r="P37" s="22"/>
    </row>
    <row r="38" spans="1:16" ht="39" customHeight="1" x14ac:dyDescent="0.2">
      <c r="A38" s="22"/>
      <c r="B38" s="35"/>
      <c r="C38" s="1146" t="s">
        <v>534</v>
      </c>
      <c r="D38" s="1147"/>
      <c r="E38" s="1148"/>
      <c r="F38" s="36">
        <v>2.74</v>
      </c>
      <c r="G38" s="37">
        <v>1.59</v>
      </c>
      <c r="H38" s="37">
        <v>1.21</v>
      </c>
      <c r="I38" s="37">
        <v>0.57999999999999996</v>
      </c>
      <c r="J38" s="38">
        <v>0.28000000000000003</v>
      </c>
      <c r="K38" s="22"/>
      <c r="L38" s="22"/>
      <c r="M38" s="22"/>
      <c r="N38" s="22"/>
      <c r="O38" s="22"/>
      <c r="P38" s="22"/>
    </row>
    <row r="39" spans="1:16" ht="39" customHeight="1" x14ac:dyDescent="0.2">
      <c r="A39" s="22"/>
      <c r="B39" s="35"/>
      <c r="C39" s="1146" t="s">
        <v>535</v>
      </c>
      <c r="D39" s="1147"/>
      <c r="E39" s="1148"/>
      <c r="F39" s="36">
        <v>0</v>
      </c>
      <c r="G39" s="37">
        <v>0</v>
      </c>
      <c r="H39" s="37">
        <v>0</v>
      </c>
      <c r="I39" s="37">
        <v>0</v>
      </c>
      <c r="J39" s="38">
        <v>0</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536</v>
      </c>
      <c r="D42" s="1147"/>
      <c r="E42" s="1148"/>
      <c r="F42" s="36" t="s">
        <v>486</v>
      </c>
      <c r="G42" s="37" t="s">
        <v>486</v>
      </c>
      <c r="H42" s="37" t="s">
        <v>486</v>
      </c>
      <c r="I42" s="37" t="s">
        <v>486</v>
      </c>
      <c r="J42" s="38" t="s">
        <v>486</v>
      </c>
      <c r="K42" s="22"/>
      <c r="L42" s="22"/>
      <c r="M42" s="22"/>
      <c r="N42" s="22"/>
      <c r="O42" s="22"/>
      <c r="P42" s="22"/>
    </row>
    <row r="43" spans="1:16" ht="39" customHeight="1" thickBot="1" x14ac:dyDescent="0.25">
      <c r="A43" s="22"/>
      <c r="B43" s="40"/>
      <c r="C43" s="1149" t="s">
        <v>537</v>
      </c>
      <c r="D43" s="1150"/>
      <c r="E43" s="1151"/>
      <c r="F43" s="41">
        <v>13.77</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g0bA6gCHcSL+FPa76ZAWuHEUXoVy/7Ywh+oIL6i1i9pqS0LtxYszPZ6GTW+2Wm6+KPOVrT24z/sJuv0xYo1iQ==" saltValue="RZwGMWt7I/NxGqR3m2Ou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headerFooter>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4" t="s">
        <v>9</v>
      </c>
      <c r="C45" s="1155"/>
      <c r="D45" s="58"/>
      <c r="E45" s="1160" t="s">
        <v>10</v>
      </c>
      <c r="F45" s="1160"/>
      <c r="G45" s="1160"/>
      <c r="H45" s="1160"/>
      <c r="I45" s="1160"/>
      <c r="J45" s="1161"/>
      <c r="K45" s="59">
        <v>1772</v>
      </c>
      <c r="L45" s="60">
        <v>1836</v>
      </c>
      <c r="M45" s="60">
        <v>1905</v>
      </c>
      <c r="N45" s="60">
        <v>1884</v>
      </c>
      <c r="O45" s="61">
        <v>1789</v>
      </c>
      <c r="P45" s="48"/>
      <c r="Q45" s="48"/>
      <c r="R45" s="48"/>
      <c r="S45" s="48"/>
      <c r="T45" s="48"/>
      <c r="U45" s="48"/>
    </row>
    <row r="46" spans="1:21" ht="30.75" customHeight="1" x14ac:dyDescent="0.2">
      <c r="A46" s="48"/>
      <c r="B46" s="1156"/>
      <c r="C46" s="1157"/>
      <c r="D46" s="62"/>
      <c r="E46" s="1162" t="s">
        <v>11</v>
      </c>
      <c r="F46" s="1162"/>
      <c r="G46" s="1162"/>
      <c r="H46" s="1162"/>
      <c r="I46" s="1162"/>
      <c r="J46" s="1163"/>
      <c r="K46" s="63" t="s">
        <v>486</v>
      </c>
      <c r="L46" s="64" t="s">
        <v>486</v>
      </c>
      <c r="M46" s="64" t="s">
        <v>486</v>
      </c>
      <c r="N46" s="64" t="s">
        <v>486</v>
      </c>
      <c r="O46" s="65" t="s">
        <v>486</v>
      </c>
      <c r="P46" s="48"/>
      <c r="Q46" s="48"/>
      <c r="R46" s="48"/>
      <c r="S46" s="48"/>
      <c r="T46" s="48"/>
      <c r="U46" s="48"/>
    </row>
    <row r="47" spans="1:21" ht="30.75" customHeight="1" x14ac:dyDescent="0.2">
      <c r="A47" s="48"/>
      <c r="B47" s="1156"/>
      <c r="C47" s="1157"/>
      <c r="D47" s="62"/>
      <c r="E47" s="1162" t="s">
        <v>12</v>
      </c>
      <c r="F47" s="1162"/>
      <c r="G47" s="1162"/>
      <c r="H47" s="1162"/>
      <c r="I47" s="1162"/>
      <c r="J47" s="1163"/>
      <c r="K47" s="63" t="s">
        <v>486</v>
      </c>
      <c r="L47" s="64" t="s">
        <v>486</v>
      </c>
      <c r="M47" s="64" t="s">
        <v>486</v>
      </c>
      <c r="N47" s="64" t="s">
        <v>486</v>
      </c>
      <c r="O47" s="65" t="s">
        <v>486</v>
      </c>
      <c r="P47" s="48"/>
      <c r="Q47" s="48"/>
      <c r="R47" s="48"/>
      <c r="S47" s="48"/>
      <c r="T47" s="48"/>
      <c r="U47" s="48"/>
    </row>
    <row r="48" spans="1:21" ht="30.75" customHeight="1" x14ac:dyDescent="0.2">
      <c r="A48" s="48"/>
      <c r="B48" s="1156"/>
      <c r="C48" s="1157"/>
      <c r="D48" s="62"/>
      <c r="E48" s="1162" t="s">
        <v>13</v>
      </c>
      <c r="F48" s="1162"/>
      <c r="G48" s="1162"/>
      <c r="H48" s="1162"/>
      <c r="I48" s="1162"/>
      <c r="J48" s="1163"/>
      <c r="K48" s="63">
        <v>252</v>
      </c>
      <c r="L48" s="64">
        <v>232</v>
      </c>
      <c r="M48" s="64">
        <v>212</v>
      </c>
      <c r="N48" s="64">
        <v>198</v>
      </c>
      <c r="O48" s="65">
        <v>162</v>
      </c>
      <c r="P48" s="48"/>
      <c r="Q48" s="48"/>
      <c r="R48" s="48"/>
      <c r="S48" s="48"/>
      <c r="T48" s="48"/>
      <c r="U48" s="48"/>
    </row>
    <row r="49" spans="1:21" ht="30.75" customHeight="1" x14ac:dyDescent="0.2">
      <c r="A49" s="48"/>
      <c r="B49" s="1156"/>
      <c r="C49" s="1157"/>
      <c r="D49" s="62"/>
      <c r="E49" s="1162" t="s">
        <v>14</v>
      </c>
      <c r="F49" s="1162"/>
      <c r="G49" s="1162"/>
      <c r="H49" s="1162"/>
      <c r="I49" s="1162"/>
      <c r="J49" s="1163"/>
      <c r="K49" s="63">
        <v>1</v>
      </c>
      <c r="L49" s="64">
        <v>2</v>
      </c>
      <c r="M49" s="64">
        <v>16</v>
      </c>
      <c r="N49" s="64">
        <v>33</v>
      </c>
      <c r="O49" s="65">
        <v>72</v>
      </c>
      <c r="P49" s="48"/>
      <c r="Q49" s="48"/>
      <c r="R49" s="48"/>
      <c r="S49" s="48"/>
      <c r="T49" s="48"/>
      <c r="U49" s="48"/>
    </row>
    <row r="50" spans="1:21" ht="30.75" customHeight="1" x14ac:dyDescent="0.2">
      <c r="A50" s="48"/>
      <c r="B50" s="1156"/>
      <c r="C50" s="1157"/>
      <c r="D50" s="62"/>
      <c r="E50" s="1162" t="s">
        <v>15</v>
      </c>
      <c r="F50" s="1162"/>
      <c r="G50" s="1162"/>
      <c r="H50" s="1162"/>
      <c r="I50" s="1162"/>
      <c r="J50" s="1163"/>
      <c r="K50" s="63" t="s">
        <v>486</v>
      </c>
      <c r="L50" s="64" t="s">
        <v>486</v>
      </c>
      <c r="M50" s="64" t="s">
        <v>486</v>
      </c>
      <c r="N50" s="64" t="s">
        <v>486</v>
      </c>
      <c r="O50" s="65" t="s">
        <v>486</v>
      </c>
      <c r="P50" s="48"/>
      <c r="Q50" s="48"/>
      <c r="R50" s="48"/>
      <c r="S50" s="48"/>
      <c r="T50" s="48"/>
      <c r="U50" s="48"/>
    </row>
    <row r="51" spans="1:21" ht="30.75" customHeight="1" x14ac:dyDescent="0.2">
      <c r="A51" s="48"/>
      <c r="B51" s="1158"/>
      <c r="C51" s="1159"/>
      <c r="D51" s="66"/>
      <c r="E51" s="1162" t="s">
        <v>16</v>
      </c>
      <c r="F51" s="1162"/>
      <c r="G51" s="1162"/>
      <c r="H51" s="1162"/>
      <c r="I51" s="1162"/>
      <c r="J51" s="1163"/>
      <c r="K51" s="63" t="s">
        <v>486</v>
      </c>
      <c r="L51" s="64" t="s">
        <v>486</v>
      </c>
      <c r="M51" s="64" t="s">
        <v>486</v>
      </c>
      <c r="N51" s="64" t="s">
        <v>486</v>
      </c>
      <c r="O51" s="65" t="s">
        <v>486</v>
      </c>
      <c r="P51" s="48"/>
      <c r="Q51" s="48"/>
      <c r="R51" s="48"/>
      <c r="S51" s="48"/>
      <c r="T51" s="48"/>
      <c r="U51" s="48"/>
    </row>
    <row r="52" spans="1:21" ht="30.75" customHeight="1" x14ac:dyDescent="0.2">
      <c r="A52" s="48"/>
      <c r="B52" s="1164" t="s">
        <v>17</v>
      </c>
      <c r="C52" s="1165"/>
      <c r="D52" s="66"/>
      <c r="E52" s="1162" t="s">
        <v>18</v>
      </c>
      <c r="F52" s="1162"/>
      <c r="G52" s="1162"/>
      <c r="H52" s="1162"/>
      <c r="I52" s="1162"/>
      <c r="J52" s="1163"/>
      <c r="K52" s="63">
        <v>1683</v>
      </c>
      <c r="L52" s="64">
        <v>1659</v>
      </c>
      <c r="M52" s="64">
        <v>1615</v>
      </c>
      <c r="N52" s="64">
        <v>1604</v>
      </c>
      <c r="O52" s="65">
        <v>1599</v>
      </c>
      <c r="P52" s="48"/>
      <c r="Q52" s="48"/>
      <c r="R52" s="48"/>
      <c r="S52" s="48"/>
      <c r="T52" s="48"/>
      <c r="U52" s="48"/>
    </row>
    <row r="53" spans="1:21" ht="30.75" customHeight="1" thickBot="1" x14ac:dyDescent="0.25">
      <c r="A53" s="48"/>
      <c r="B53" s="1166" t="s">
        <v>19</v>
      </c>
      <c r="C53" s="1167"/>
      <c r="D53" s="67"/>
      <c r="E53" s="1168" t="s">
        <v>20</v>
      </c>
      <c r="F53" s="1168"/>
      <c r="G53" s="1168"/>
      <c r="H53" s="1168"/>
      <c r="I53" s="1168"/>
      <c r="J53" s="1169"/>
      <c r="K53" s="68">
        <v>342</v>
      </c>
      <c r="L53" s="69">
        <v>411</v>
      </c>
      <c r="M53" s="69">
        <v>518</v>
      </c>
      <c r="N53" s="69">
        <v>511</v>
      </c>
      <c r="O53" s="70">
        <v>424</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70" t="s">
        <v>24</v>
      </c>
      <c r="C58" s="1171"/>
      <c r="D58" s="1176" t="s">
        <v>25</v>
      </c>
      <c r="E58" s="1177"/>
      <c r="F58" s="1177"/>
      <c r="G58" s="1177"/>
      <c r="H58" s="1177"/>
      <c r="I58" s="1177"/>
      <c r="J58" s="1178"/>
      <c r="K58" s="83"/>
      <c r="L58" s="84"/>
      <c r="M58" s="84"/>
      <c r="N58" s="84"/>
      <c r="O58" s="85"/>
    </row>
    <row r="59" spans="1:21" ht="31.5" customHeight="1" x14ac:dyDescent="0.2">
      <c r="B59" s="1172"/>
      <c r="C59" s="1173"/>
      <c r="D59" s="1179" t="s">
        <v>26</v>
      </c>
      <c r="E59" s="1180"/>
      <c r="F59" s="1180"/>
      <c r="G59" s="1180"/>
      <c r="H59" s="1180"/>
      <c r="I59" s="1180"/>
      <c r="J59" s="1181"/>
      <c r="K59" s="86"/>
      <c r="L59" s="87"/>
      <c r="M59" s="87"/>
      <c r="N59" s="87"/>
      <c r="O59" s="88"/>
    </row>
    <row r="60" spans="1:21" ht="31.5" customHeight="1" thickBot="1" x14ac:dyDescent="0.25">
      <c r="B60" s="1174"/>
      <c r="C60" s="1175"/>
      <c r="D60" s="1182" t="s">
        <v>27</v>
      </c>
      <c r="E60" s="1183"/>
      <c r="F60" s="1183"/>
      <c r="G60" s="1183"/>
      <c r="H60" s="1183"/>
      <c r="I60" s="1183"/>
      <c r="J60" s="118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JFtRJiu7oDqDzN/RNEiewjAjt8EWIiFRfgMCICgs1x0T8bo9+H3Nb3LEZtdWXpitRKeedhduMKze8/NSbhwHA==" saltValue="uSjULhlqjQKAecCYIdoy1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39370078740157483" bottom="0.39370078740157483" header="0.19685039370078741" footer="0.19685039370078741"/>
  <pageSetup paperSize="9" scale="49" orientation="landscape" cellComments="asDisplayed" horizontalDpi="300" verticalDpi="300"/>
  <headerFooter>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5" t="s">
        <v>30</v>
      </c>
      <c r="C41" s="1186"/>
      <c r="D41" s="105"/>
      <c r="E41" s="1191" t="s">
        <v>31</v>
      </c>
      <c r="F41" s="1191"/>
      <c r="G41" s="1191"/>
      <c r="H41" s="1192"/>
      <c r="I41" s="343">
        <v>17215</v>
      </c>
      <c r="J41" s="344">
        <v>16511</v>
      </c>
      <c r="K41" s="344">
        <v>15339</v>
      </c>
      <c r="L41" s="344">
        <v>14226</v>
      </c>
      <c r="M41" s="345">
        <v>13191</v>
      </c>
    </row>
    <row r="42" spans="2:13" ht="27.75" customHeight="1" x14ac:dyDescent="0.2">
      <c r="B42" s="1187"/>
      <c r="C42" s="1188"/>
      <c r="D42" s="106"/>
      <c r="E42" s="1193" t="s">
        <v>32</v>
      </c>
      <c r="F42" s="1193"/>
      <c r="G42" s="1193"/>
      <c r="H42" s="1194"/>
      <c r="I42" s="346" t="s">
        <v>486</v>
      </c>
      <c r="J42" s="347" t="s">
        <v>486</v>
      </c>
      <c r="K42" s="347" t="s">
        <v>486</v>
      </c>
      <c r="L42" s="347" t="s">
        <v>486</v>
      </c>
      <c r="M42" s="348" t="s">
        <v>486</v>
      </c>
    </row>
    <row r="43" spans="2:13" ht="27.75" customHeight="1" x14ac:dyDescent="0.2">
      <c r="B43" s="1187"/>
      <c r="C43" s="1188"/>
      <c r="D43" s="106"/>
      <c r="E43" s="1193" t="s">
        <v>33</v>
      </c>
      <c r="F43" s="1193"/>
      <c r="G43" s="1193"/>
      <c r="H43" s="1194"/>
      <c r="I43" s="346">
        <v>2355</v>
      </c>
      <c r="J43" s="347">
        <v>2201</v>
      </c>
      <c r="K43" s="347">
        <v>2025</v>
      </c>
      <c r="L43" s="347">
        <v>1752</v>
      </c>
      <c r="M43" s="348">
        <v>1550</v>
      </c>
    </row>
    <row r="44" spans="2:13" ht="27.75" customHeight="1" x14ac:dyDescent="0.2">
      <c r="B44" s="1187"/>
      <c r="C44" s="1188"/>
      <c r="D44" s="106"/>
      <c r="E44" s="1193" t="s">
        <v>34</v>
      </c>
      <c r="F44" s="1193"/>
      <c r="G44" s="1193"/>
      <c r="H44" s="1194"/>
      <c r="I44" s="346">
        <v>179</v>
      </c>
      <c r="J44" s="347">
        <v>350</v>
      </c>
      <c r="K44" s="347">
        <v>346</v>
      </c>
      <c r="L44" s="347">
        <v>344</v>
      </c>
      <c r="M44" s="348">
        <v>835</v>
      </c>
    </row>
    <row r="45" spans="2:13" ht="27.75" customHeight="1" x14ac:dyDescent="0.2">
      <c r="B45" s="1187"/>
      <c r="C45" s="1188"/>
      <c r="D45" s="106"/>
      <c r="E45" s="1193" t="s">
        <v>35</v>
      </c>
      <c r="F45" s="1193"/>
      <c r="G45" s="1193"/>
      <c r="H45" s="1194"/>
      <c r="I45" s="346">
        <v>2339</v>
      </c>
      <c r="J45" s="347">
        <v>2252</v>
      </c>
      <c r="K45" s="347">
        <v>2343</v>
      </c>
      <c r="L45" s="347">
        <v>2402</v>
      </c>
      <c r="M45" s="348">
        <v>2457</v>
      </c>
    </row>
    <row r="46" spans="2:13" ht="27.75" customHeight="1" x14ac:dyDescent="0.2">
      <c r="B46" s="1187"/>
      <c r="C46" s="1188"/>
      <c r="D46" s="107"/>
      <c r="E46" s="1193" t="s">
        <v>36</v>
      </c>
      <c r="F46" s="1193"/>
      <c r="G46" s="1193"/>
      <c r="H46" s="1194"/>
      <c r="I46" s="346" t="s">
        <v>486</v>
      </c>
      <c r="J46" s="347" t="s">
        <v>486</v>
      </c>
      <c r="K46" s="347" t="s">
        <v>486</v>
      </c>
      <c r="L46" s="347" t="s">
        <v>486</v>
      </c>
      <c r="M46" s="348" t="s">
        <v>486</v>
      </c>
    </row>
    <row r="47" spans="2:13" ht="27.75" customHeight="1" x14ac:dyDescent="0.2">
      <c r="B47" s="1187"/>
      <c r="C47" s="1188"/>
      <c r="D47" s="108"/>
      <c r="E47" s="1195" t="s">
        <v>37</v>
      </c>
      <c r="F47" s="1196"/>
      <c r="G47" s="1196"/>
      <c r="H47" s="1197"/>
      <c r="I47" s="346" t="s">
        <v>486</v>
      </c>
      <c r="J47" s="347" t="s">
        <v>486</v>
      </c>
      <c r="K47" s="347" t="s">
        <v>486</v>
      </c>
      <c r="L47" s="347" t="s">
        <v>486</v>
      </c>
      <c r="M47" s="348" t="s">
        <v>486</v>
      </c>
    </row>
    <row r="48" spans="2:13" ht="27.75" customHeight="1" x14ac:dyDescent="0.2">
      <c r="B48" s="1187"/>
      <c r="C48" s="1188"/>
      <c r="D48" s="106"/>
      <c r="E48" s="1193" t="s">
        <v>38</v>
      </c>
      <c r="F48" s="1193"/>
      <c r="G48" s="1193"/>
      <c r="H48" s="1194"/>
      <c r="I48" s="346" t="s">
        <v>486</v>
      </c>
      <c r="J48" s="347" t="s">
        <v>486</v>
      </c>
      <c r="K48" s="347" t="s">
        <v>486</v>
      </c>
      <c r="L48" s="347" t="s">
        <v>486</v>
      </c>
      <c r="M48" s="348" t="s">
        <v>486</v>
      </c>
    </row>
    <row r="49" spans="2:13" ht="27.75" customHeight="1" x14ac:dyDescent="0.2">
      <c r="B49" s="1189"/>
      <c r="C49" s="1190"/>
      <c r="D49" s="106"/>
      <c r="E49" s="1193" t="s">
        <v>39</v>
      </c>
      <c r="F49" s="1193"/>
      <c r="G49" s="1193"/>
      <c r="H49" s="1194"/>
      <c r="I49" s="346" t="s">
        <v>486</v>
      </c>
      <c r="J49" s="347" t="s">
        <v>486</v>
      </c>
      <c r="K49" s="347" t="s">
        <v>486</v>
      </c>
      <c r="L49" s="347" t="s">
        <v>486</v>
      </c>
      <c r="M49" s="348" t="s">
        <v>486</v>
      </c>
    </row>
    <row r="50" spans="2:13" ht="27.75" customHeight="1" x14ac:dyDescent="0.2">
      <c r="B50" s="1198" t="s">
        <v>40</v>
      </c>
      <c r="C50" s="1199"/>
      <c r="D50" s="109"/>
      <c r="E50" s="1193" t="s">
        <v>41</v>
      </c>
      <c r="F50" s="1193"/>
      <c r="G50" s="1193"/>
      <c r="H50" s="1194"/>
      <c r="I50" s="346">
        <v>4698</v>
      </c>
      <c r="J50" s="347">
        <v>4883</v>
      </c>
      <c r="K50" s="347">
        <v>5397</v>
      </c>
      <c r="L50" s="347">
        <v>5717</v>
      </c>
      <c r="M50" s="348">
        <v>5580</v>
      </c>
    </row>
    <row r="51" spans="2:13" ht="27.75" customHeight="1" x14ac:dyDescent="0.2">
      <c r="B51" s="1187"/>
      <c r="C51" s="1188"/>
      <c r="D51" s="106"/>
      <c r="E51" s="1193" t="s">
        <v>42</v>
      </c>
      <c r="F51" s="1193"/>
      <c r="G51" s="1193"/>
      <c r="H51" s="1194"/>
      <c r="I51" s="346">
        <v>2313</v>
      </c>
      <c r="J51" s="347">
        <v>2283</v>
      </c>
      <c r="K51" s="347">
        <v>2202</v>
      </c>
      <c r="L51" s="347">
        <v>2002</v>
      </c>
      <c r="M51" s="348">
        <v>2208</v>
      </c>
    </row>
    <row r="52" spans="2:13" ht="27.75" customHeight="1" x14ac:dyDescent="0.2">
      <c r="B52" s="1189"/>
      <c r="C52" s="1190"/>
      <c r="D52" s="106"/>
      <c r="E52" s="1193" t="s">
        <v>43</v>
      </c>
      <c r="F52" s="1193"/>
      <c r="G52" s="1193"/>
      <c r="H52" s="1194"/>
      <c r="I52" s="346">
        <v>15884</v>
      </c>
      <c r="J52" s="347">
        <v>15517</v>
      </c>
      <c r="K52" s="347">
        <v>14758</v>
      </c>
      <c r="L52" s="347">
        <v>13961</v>
      </c>
      <c r="M52" s="348">
        <v>13062</v>
      </c>
    </row>
    <row r="53" spans="2:13" ht="27.75" customHeight="1" thickBot="1" x14ac:dyDescent="0.25">
      <c r="B53" s="1200" t="s">
        <v>19</v>
      </c>
      <c r="C53" s="1201"/>
      <c r="D53" s="110"/>
      <c r="E53" s="1202" t="s">
        <v>44</v>
      </c>
      <c r="F53" s="1202"/>
      <c r="G53" s="1202"/>
      <c r="H53" s="1203"/>
      <c r="I53" s="349">
        <v>-808</v>
      </c>
      <c r="J53" s="350">
        <v>-1368</v>
      </c>
      <c r="K53" s="350">
        <v>-2304</v>
      </c>
      <c r="L53" s="350">
        <v>-2957</v>
      </c>
      <c r="M53" s="351">
        <v>-2817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ZiwT4ZkBlN2eKtUBatHg7d7ENwiqY3D2kD+gcwQ6cTWg6jG/473kvBD7NdnIBlZ6FkaLHCZiTE3SJbnBaoqPQQ==" saltValue="Etd/ioHGcMmXaUuF3pUkR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83" bottom="0.39370078740157483" header="0.19685039370078741" footer="0.19685039370078741"/>
  <pageSetup paperSize="9" scale="57" orientation="landscape" cellComments="asDisplayed" horizontalDpi="300" verticalDpi="300"/>
  <headerFooter>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2" t="s">
        <v>46</v>
      </c>
      <c r="D55" s="1212"/>
      <c r="E55" s="1213"/>
      <c r="F55" s="352">
        <v>3242</v>
      </c>
      <c r="G55" s="352">
        <v>3608</v>
      </c>
      <c r="H55" s="353">
        <v>3509</v>
      </c>
    </row>
    <row r="56" spans="2:8" ht="52.5" customHeight="1" x14ac:dyDescent="0.2">
      <c r="B56" s="122"/>
      <c r="C56" s="1214" t="s">
        <v>47</v>
      </c>
      <c r="D56" s="1214"/>
      <c r="E56" s="1215"/>
      <c r="F56" s="354">
        <v>148</v>
      </c>
      <c r="G56" s="354">
        <v>215</v>
      </c>
      <c r="H56" s="355">
        <v>266</v>
      </c>
    </row>
    <row r="57" spans="2:8" ht="53.25" customHeight="1" x14ac:dyDescent="0.2">
      <c r="B57" s="122"/>
      <c r="C57" s="1216" t="s">
        <v>48</v>
      </c>
      <c r="D57" s="1216"/>
      <c r="E57" s="1217"/>
      <c r="F57" s="356">
        <v>845</v>
      </c>
      <c r="G57" s="356">
        <v>861</v>
      </c>
      <c r="H57" s="357">
        <v>882</v>
      </c>
    </row>
    <row r="58" spans="2:8" ht="45.75" customHeight="1" x14ac:dyDescent="0.2">
      <c r="B58" s="123"/>
      <c r="C58" s="1204" t="s">
        <v>550</v>
      </c>
      <c r="D58" s="1205"/>
      <c r="E58" s="1206"/>
      <c r="F58" s="358">
        <v>392</v>
      </c>
      <c r="G58" s="358">
        <v>392</v>
      </c>
      <c r="H58" s="359">
        <v>392</v>
      </c>
    </row>
    <row r="59" spans="2:8" ht="45.75" customHeight="1" x14ac:dyDescent="0.2">
      <c r="B59" s="123"/>
      <c r="C59" s="1204" t="s">
        <v>551</v>
      </c>
      <c r="D59" s="1205"/>
      <c r="E59" s="1206"/>
      <c r="F59" s="358">
        <v>262</v>
      </c>
      <c r="G59" s="358">
        <v>264</v>
      </c>
      <c r="H59" s="359">
        <v>265</v>
      </c>
    </row>
    <row r="60" spans="2:8" ht="45.75" customHeight="1" x14ac:dyDescent="0.2">
      <c r="B60" s="123"/>
      <c r="C60" s="1204" t="s">
        <v>552</v>
      </c>
      <c r="D60" s="1205"/>
      <c r="E60" s="1206"/>
      <c r="F60" s="358">
        <v>106</v>
      </c>
      <c r="G60" s="358">
        <v>107</v>
      </c>
      <c r="H60" s="359">
        <v>108</v>
      </c>
    </row>
    <row r="61" spans="2:8" ht="45.75" customHeight="1" x14ac:dyDescent="0.2">
      <c r="B61" s="123"/>
      <c r="C61" s="1204" t="s">
        <v>553</v>
      </c>
      <c r="D61" s="1205"/>
      <c r="E61" s="1206"/>
      <c r="F61" s="358">
        <v>52</v>
      </c>
      <c r="G61" s="358">
        <v>52</v>
      </c>
      <c r="H61" s="359">
        <v>52</v>
      </c>
    </row>
    <row r="62" spans="2:8" ht="45.75" customHeight="1" thickBot="1" x14ac:dyDescent="0.25">
      <c r="B62" s="124"/>
      <c r="C62" s="1207" t="s">
        <v>554</v>
      </c>
      <c r="D62" s="1208"/>
      <c r="E62" s="1209"/>
      <c r="F62" s="360">
        <v>10</v>
      </c>
      <c r="G62" s="360">
        <v>16</v>
      </c>
      <c r="H62" s="361">
        <v>28</v>
      </c>
    </row>
    <row r="63" spans="2:8" ht="52.5" customHeight="1" thickBot="1" x14ac:dyDescent="0.25">
      <c r="B63" s="125"/>
      <c r="C63" s="1210" t="s">
        <v>49</v>
      </c>
      <c r="D63" s="1210"/>
      <c r="E63" s="1211"/>
      <c r="F63" s="362">
        <v>4234</v>
      </c>
      <c r="G63" s="362">
        <v>4684</v>
      </c>
      <c r="H63" s="363">
        <v>4657</v>
      </c>
    </row>
    <row r="64" spans="2:8" ht="13.2" x14ac:dyDescent="0.2"/>
  </sheetData>
  <sheetProtection algorithmName="SHA-512" hashValue="ZmQGd3zJeJZQ4GAsEfOkOVdS3y9Naz65P2aNtypkfCRO6eOETbJSzI818qZ7mUgsLXl24FKLwgGxiLy4lFpwww==" saltValue="X4r63rP8izFpSj1wJ3kNq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9" scale="40" orientation="landscape" cellComments="asDisplayed" horizontalDpi="300" verticalDpi="300"/>
  <headerFooter>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23556</v>
      </c>
      <c r="E3" s="144"/>
      <c r="F3" s="145">
        <v>45483</v>
      </c>
      <c r="G3" s="146"/>
      <c r="H3" s="147"/>
    </row>
    <row r="4" spans="1:8" x14ac:dyDescent="0.2">
      <c r="A4" s="148"/>
      <c r="B4" s="149"/>
      <c r="C4" s="150"/>
      <c r="D4" s="151">
        <v>14383</v>
      </c>
      <c r="E4" s="152"/>
      <c r="F4" s="153">
        <v>24241</v>
      </c>
      <c r="G4" s="154"/>
      <c r="H4" s="155"/>
    </row>
    <row r="5" spans="1:8" x14ac:dyDescent="0.2">
      <c r="A5" s="136" t="s">
        <v>518</v>
      </c>
      <c r="B5" s="141"/>
      <c r="C5" s="142"/>
      <c r="D5" s="143">
        <v>13466</v>
      </c>
      <c r="E5" s="144"/>
      <c r="F5" s="145">
        <v>45945</v>
      </c>
      <c r="G5" s="146"/>
      <c r="H5" s="147"/>
    </row>
    <row r="6" spans="1:8" x14ac:dyDescent="0.2">
      <c r="A6" s="148"/>
      <c r="B6" s="149"/>
      <c r="C6" s="150"/>
      <c r="D6" s="151">
        <v>5940</v>
      </c>
      <c r="E6" s="152"/>
      <c r="F6" s="153">
        <v>25180</v>
      </c>
      <c r="G6" s="154"/>
      <c r="H6" s="155"/>
    </row>
    <row r="7" spans="1:8" x14ac:dyDescent="0.2">
      <c r="A7" s="136" t="s">
        <v>519</v>
      </c>
      <c r="B7" s="141"/>
      <c r="C7" s="142"/>
      <c r="D7" s="143">
        <v>18872</v>
      </c>
      <c r="E7" s="144"/>
      <c r="F7" s="145">
        <v>44475</v>
      </c>
      <c r="G7" s="146"/>
      <c r="H7" s="147"/>
    </row>
    <row r="8" spans="1:8" x14ac:dyDescent="0.2">
      <c r="A8" s="148"/>
      <c r="B8" s="149"/>
      <c r="C8" s="150"/>
      <c r="D8" s="151">
        <v>7843</v>
      </c>
      <c r="E8" s="152"/>
      <c r="F8" s="153">
        <v>24780</v>
      </c>
      <c r="G8" s="154"/>
      <c r="H8" s="155"/>
    </row>
    <row r="9" spans="1:8" x14ac:dyDescent="0.2">
      <c r="A9" s="136" t="s">
        <v>520</v>
      </c>
      <c r="B9" s="141"/>
      <c r="C9" s="142"/>
      <c r="D9" s="143">
        <v>20017</v>
      </c>
      <c r="E9" s="144"/>
      <c r="F9" s="145">
        <v>45982</v>
      </c>
      <c r="G9" s="146"/>
      <c r="H9" s="147"/>
    </row>
    <row r="10" spans="1:8" x14ac:dyDescent="0.2">
      <c r="A10" s="148"/>
      <c r="B10" s="149"/>
      <c r="C10" s="150"/>
      <c r="D10" s="151">
        <v>11492</v>
      </c>
      <c r="E10" s="152"/>
      <c r="F10" s="153">
        <v>25583</v>
      </c>
      <c r="G10" s="154"/>
      <c r="H10" s="155"/>
    </row>
    <row r="11" spans="1:8" x14ac:dyDescent="0.2">
      <c r="A11" s="136" t="s">
        <v>521</v>
      </c>
      <c r="B11" s="141"/>
      <c r="C11" s="142"/>
      <c r="D11" s="143">
        <v>18876</v>
      </c>
      <c r="E11" s="144"/>
      <c r="F11" s="145">
        <v>50538</v>
      </c>
      <c r="G11" s="146"/>
      <c r="H11" s="147"/>
    </row>
    <row r="12" spans="1:8" x14ac:dyDescent="0.2">
      <c r="A12" s="148"/>
      <c r="B12" s="149"/>
      <c r="C12" s="156"/>
      <c r="D12" s="151">
        <v>10393</v>
      </c>
      <c r="E12" s="152"/>
      <c r="F12" s="153">
        <v>29053</v>
      </c>
      <c r="G12" s="154"/>
      <c r="H12" s="155"/>
    </row>
    <row r="13" spans="1:8" x14ac:dyDescent="0.2">
      <c r="A13" s="136"/>
      <c r="B13" s="141"/>
      <c r="C13" s="157"/>
      <c r="D13" s="158">
        <v>18957</v>
      </c>
      <c r="E13" s="159"/>
      <c r="F13" s="160">
        <v>46485</v>
      </c>
      <c r="G13" s="161"/>
      <c r="H13" s="147"/>
    </row>
    <row r="14" spans="1:8" x14ac:dyDescent="0.2">
      <c r="A14" s="148"/>
      <c r="B14" s="149"/>
      <c r="C14" s="150"/>
      <c r="D14" s="151">
        <v>10010</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1.31</v>
      </c>
      <c r="C19" s="162">
        <f>ROUND(VALUE(SUBSTITUTE(実質収支比率等に係る経年分析!G$48,"▲","-")),2)</f>
        <v>6.26</v>
      </c>
      <c r="D19" s="162">
        <f>ROUND(VALUE(SUBSTITUTE(実質収支比率等に係る経年分析!H$48,"▲","-")),2)</f>
        <v>5.68</v>
      </c>
      <c r="E19" s="162">
        <f>ROUND(VALUE(SUBSTITUTE(実質収支比率等に係る経年分析!I$48,"▲","-")),2)</f>
        <v>3.47</v>
      </c>
      <c r="F19" s="162">
        <f>ROUND(VALUE(SUBSTITUTE(実質収支比率等に係る経年分析!J$48,"▲","-")),2)</f>
        <v>0.44</v>
      </c>
    </row>
    <row r="20" spans="1:11" x14ac:dyDescent="0.2">
      <c r="A20" s="162" t="s">
        <v>53</v>
      </c>
      <c r="B20" s="162">
        <f>ROUND(VALUE(SUBSTITUTE(実質収支比率等に係る経年分析!F$47,"▲","-")),2)</f>
        <v>24.77</v>
      </c>
      <c r="C20" s="162">
        <f>ROUND(VALUE(SUBSTITUTE(実質収支比率等に係る経年分析!G$47,"▲","-")),2)</f>
        <v>23.15</v>
      </c>
      <c r="D20" s="162">
        <f>ROUND(VALUE(SUBSTITUTE(実質収支比率等に係る経年分析!H$47,"▲","-")),2)</f>
        <v>25.2</v>
      </c>
      <c r="E20" s="162">
        <f>ROUND(VALUE(SUBSTITUTE(実質収支比率等に係る経年分析!I$47,"▲","-")),2)</f>
        <v>27.43</v>
      </c>
      <c r="F20" s="162">
        <f>ROUND(VALUE(SUBSTITUTE(実質収支比率等に係る経年分析!J$47,"▲","-")),2)</f>
        <v>25.95</v>
      </c>
    </row>
    <row r="21" spans="1:11" x14ac:dyDescent="0.2">
      <c r="A21" s="162" t="s">
        <v>54</v>
      </c>
      <c r="B21" s="162">
        <f>IF(ISNUMBER(VALUE(SUBSTITUTE(実質収支比率等に係る経年分析!F$49,"▲","-"))),ROUND(VALUE(SUBSTITUTE(実質収支比率等に係る経年分析!F$49,"▲","-")),2),NA())</f>
        <v>0.91</v>
      </c>
      <c r="C21" s="162">
        <f>IF(ISNUMBER(VALUE(SUBSTITUTE(実質収支比率等に係る経年分析!G$49,"▲","-"))),ROUND(VALUE(SUBSTITUTE(実質収支比率等に係る経年分析!G$49,"▲","-")),2),NA())</f>
        <v>5.05</v>
      </c>
      <c r="D21" s="162">
        <f>IF(ISNUMBER(VALUE(SUBSTITUTE(実質収支比率等に係る経年分析!H$49,"▲","-"))),ROUND(VALUE(SUBSTITUTE(実質収支比率等に係る経年分析!H$49,"▲","-")),2),NA())</f>
        <v>0.84</v>
      </c>
      <c r="E21" s="162">
        <f>IF(ISNUMBER(VALUE(SUBSTITUTE(実質収支比率等に係る経年分析!I$49,"▲","-"))),ROUND(VALUE(SUBSTITUTE(実質収支比率等に係る経年分析!I$49,"▲","-")),2),NA())</f>
        <v>0.7</v>
      </c>
      <c r="F21" s="162">
        <f>IF(ISNUMBER(VALUE(SUBSTITUTE(実質収支比率等に係る経年分析!J$49,"▲","-"))),ROUND(VALUE(SUBSTITUTE(実質収支比率等に係る経年分析!J$49,"▲","-")),2),NA())</f>
        <v>-3.66</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13.77</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土地取得特別会計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2">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2.74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1.59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0.57999999999999996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0.28000000000000003</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0.41</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6.26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5.67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3.46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0.44</v>
      </c>
    </row>
    <row r="35" spans="1:16" x14ac:dyDescent="0.2">
      <c r="A35" s="163" t="str">
        <f>IF(連結実質赤字比率に係る赤字・黒字の構成分析!C$35="",NA(),連結実質赤字比率に係る赤字・黒字の構成分析!C$35)</f>
        <v>介護保険特別会計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1.1599999999999999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1.46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1.39</v>
      </c>
    </row>
    <row r="36" spans="1:16" x14ac:dyDescent="0.2">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3.91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3.72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3.41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3.12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1683</v>
      </c>
      <c r="E42" s="164"/>
      <c r="F42" s="164"/>
      <c r="G42" s="164">
        <f>'実質公債費比率（分子）の構造'!L$52</f>
        <v>1659</v>
      </c>
      <c r="H42" s="164"/>
      <c r="I42" s="164"/>
      <c r="J42" s="164">
        <f>'実質公債費比率（分子）の構造'!M$52</f>
        <v>1615</v>
      </c>
      <c r="K42" s="164"/>
      <c r="L42" s="164"/>
      <c r="M42" s="164">
        <f>'実質公債費比率（分子）の構造'!N$52</f>
        <v>1604</v>
      </c>
      <c r="N42" s="164"/>
      <c r="O42" s="164"/>
      <c r="P42" s="164">
        <f>'実質公債費比率（分子）の構造'!O$52</f>
        <v>1599</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1</v>
      </c>
      <c r="C45" s="164"/>
      <c r="D45" s="164"/>
      <c r="E45" s="164">
        <f>'実質公債費比率（分子）の構造'!L$49</f>
        <v>2</v>
      </c>
      <c r="F45" s="164"/>
      <c r="G45" s="164"/>
      <c r="H45" s="164">
        <f>'実質公債費比率（分子）の構造'!M$49</f>
        <v>16</v>
      </c>
      <c r="I45" s="164"/>
      <c r="J45" s="164"/>
      <c r="K45" s="164">
        <f>'実質公債費比率（分子）の構造'!N$49</f>
        <v>33</v>
      </c>
      <c r="L45" s="164"/>
      <c r="M45" s="164"/>
      <c r="N45" s="164">
        <f>'実質公債費比率（分子）の構造'!O$49</f>
        <v>72</v>
      </c>
      <c r="O45" s="164"/>
      <c r="P45" s="164"/>
    </row>
    <row r="46" spans="1:16" x14ac:dyDescent="0.2">
      <c r="A46" s="164" t="s">
        <v>64</v>
      </c>
      <c r="B46" s="164">
        <f>'実質公債費比率（分子）の構造'!K$48</f>
        <v>252</v>
      </c>
      <c r="C46" s="164"/>
      <c r="D46" s="164"/>
      <c r="E46" s="164">
        <f>'実質公債費比率（分子）の構造'!L$48</f>
        <v>232</v>
      </c>
      <c r="F46" s="164"/>
      <c r="G46" s="164"/>
      <c r="H46" s="164">
        <f>'実質公債費比率（分子）の構造'!M$48</f>
        <v>212</v>
      </c>
      <c r="I46" s="164"/>
      <c r="J46" s="164"/>
      <c r="K46" s="164">
        <f>'実質公債費比率（分子）の構造'!N$48</f>
        <v>198</v>
      </c>
      <c r="L46" s="164"/>
      <c r="M46" s="164"/>
      <c r="N46" s="164">
        <f>'実質公債費比率（分子）の構造'!O$48</f>
        <v>162</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1772</v>
      </c>
      <c r="C49" s="164"/>
      <c r="D49" s="164"/>
      <c r="E49" s="164">
        <f>'実質公債費比率（分子）の構造'!L$45</f>
        <v>1836</v>
      </c>
      <c r="F49" s="164"/>
      <c r="G49" s="164"/>
      <c r="H49" s="164">
        <f>'実質公債費比率（分子）の構造'!M$45</f>
        <v>1905</v>
      </c>
      <c r="I49" s="164"/>
      <c r="J49" s="164"/>
      <c r="K49" s="164">
        <f>'実質公債費比率（分子）の構造'!N$45</f>
        <v>1884</v>
      </c>
      <c r="L49" s="164"/>
      <c r="M49" s="164"/>
      <c r="N49" s="164">
        <f>'実質公債費比率（分子）の構造'!O$45</f>
        <v>1789</v>
      </c>
      <c r="O49" s="164"/>
      <c r="P49" s="164"/>
    </row>
    <row r="50" spans="1:16" x14ac:dyDescent="0.2">
      <c r="A50" s="164" t="s">
        <v>67</v>
      </c>
      <c r="B50" s="164" t="e">
        <f>NA()</f>
        <v>#N/A</v>
      </c>
      <c r="C50" s="164">
        <f>IF(ISNUMBER('実質公債費比率（分子）の構造'!K$53),'実質公債費比率（分子）の構造'!K$53,NA())</f>
        <v>342</v>
      </c>
      <c r="D50" s="164" t="e">
        <f>NA()</f>
        <v>#N/A</v>
      </c>
      <c r="E50" s="164" t="e">
        <f>NA()</f>
        <v>#N/A</v>
      </c>
      <c r="F50" s="164">
        <f>IF(ISNUMBER('実質公債費比率（分子）の構造'!L$53),'実質公債費比率（分子）の構造'!L$53,NA())</f>
        <v>411</v>
      </c>
      <c r="G50" s="164" t="e">
        <f>NA()</f>
        <v>#N/A</v>
      </c>
      <c r="H50" s="164" t="e">
        <f>NA()</f>
        <v>#N/A</v>
      </c>
      <c r="I50" s="164">
        <f>IF(ISNUMBER('実質公債費比率（分子）の構造'!M$53),'実質公債費比率（分子）の構造'!M$53,NA())</f>
        <v>518</v>
      </c>
      <c r="J50" s="164" t="e">
        <f>NA()</f>
        <v>#N/A</v>
      </c>
      <c r="K50" s="164" t="e">
        <f>NA()</f>
        <v>#N/A</v>
      </c>
      <c r="L50" s="164">
        <f>IF(ISNUMBER('実質公債費比率（分子）の構造'!N$53),'実質公債費比率（分子）の構造'!N$53,NA())</f>
        <v>511</v>
      </c>
      <c r="M50" s="164" t="e">
        <f>NA()</f>
        <v>#N/A</v>
      </c>
      <c r="N50" s="164" t="e">
        <f>NA()</f>
        <v>#N/A</v>
      </c>
      <c r="O50" s="164">
        <f>IF(ISNUMBER('実質公債費比率（分子）の構造'!O$53),'実質公債費比率（分子）の構造'!O$53,NA())</f>
        <v>424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15884</v>
      </c>
      <c r="E56" s="163"/>
      <c r="F56" s="163"/>
      <c r="G56" s="163">
        <f>'将来負担比率（分子）の構造'!J$52</f>
        <v>15517</v>
      </c>
      <c r="H56" s="163"/>
      <c r="I56" s="163"/>
      <c r="J56" s="163">
        <f>'将来負担比率（分子）の構造'!K$52</f>
        <v>14758</v>
      </c>
      <c r="K56" s="163"/>
      <c r="L56" s="163"/>
      <c r="M56" s="163">
        <f>'将来負担比率（分子）の構造'!L$52</f>
        <v>13961</v>
      </c>
      <c r="N56" s="163"/>
      <c r="O56" s="163"/>
      <c r="P56" s="163">
        <f>'将来負担比率（分子）の構造'!M$52</f>
        <v>13062</v>
      </c>
    </row>
    <row r="57" spans="1:16" x14ac:dyDescent="0.2">
      <c r="A57" s="163" t="s">
        <v>42</v>
      </c>
      <c r="B57" s="163"/>
      <c r="C57" s="163"/>
      <c r="D57" s="163">
        <f>'将来負担比率（分子）の構造'!I$51</f>
        <v>2313</v>
      </c>
      <c r="E57" s="163"/>
      <c r="F57" s="163"/>
      <c r="G57" s="163">
        <f>'将来負担比率（分子）の構造'!J$51</f>
        <v>2283</v>
      </c>
      <c r="H57" s="163"/>
      <c r="I57" s="163"/>
      <c r="J57" s="163">
        <f>'将来負担比率（分子）の構造'!K$51</f>
        <v>2202</v>
      </c>
      <c r="K57" s="163"/>
      <c r="L57" s="163"/>
      <c r="M57" s="163">
        <f>'将来負担比率（分子）の構造'!L$51</f>
        <v>2002</v>
      </c>
      <c r="N57" s="163"/>
      <c r="O57" s="163"/>
      <c r="P57" s="163">
        <f>'将来負担比率（分子）の構造'!M$51</f>
        <v>2208</v>
      </c>
    </row>
    <row r="58" spans="1:16" x14ac:dyDescent="0.2">
      <c r="A58" s="163" t="s">
        <v>41</v>
      </c>
      <c r="B58" s="163"/>
      <c r="C58" s="163"/>
      <c r="D58" s="163">
        <f>'将来負担比率（分子）の構造'!I$50</f>
        <v>4698</v>
      </c>
      <c r="E58" s="163"/>
      <c r="F58" s="163"/>
      <c r="G58" s="163">
        <f>'将来負担比率（分子）の構造'!J$50</f>
        <v>4883</v>
      </c>
      <c r="H58" s="163"/>
      <c r="I58" s="163"/>
      <c r="J58" s="163">
        <f>'将来負担比率（分子）の構造'!K$50</f>
        <v>5397</v>
      </c>
      <c r="K58" s="163"/>
      <c r="L58" s="163"/>
      <c r="M58" s="163">
        <f>'将来負担比率（分子）の構造'!L$50</f>
        <v>5717</v>
      </c>
      <c r="N58" s="163"/>
      <c r="O58" s="163"/>
      <c r="P58" s="163">
        <f>'将来負担比率（分子）の構造'!M$50</f>
        <v>5580</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2339</v>
      </c>
      <c r="C62" s="163"/>
      <c r="D62" s="163"/>
      <c r="E62" s="163">
        <f>'将来負担比率（分子）の構造'!J$45</f>
        <v>2252</v>
      </c>
      <c r="F62" s="163"/>
      <c r="G62" s="163"/>
      <c r="H62" s="163">
        <f>'将来負担比率（分子）の構造'!K$45</f>
        <v>2343</v>
      </c>
      <c r="I62" s="163"/>
      <c r="J62" s="163"/>
      <c r="K62" s="163">
        <f>'将来負担比率（分子）の構造'!L$45</f>
        <v>2402</v>
      </c>
      <c r="L62" s="163"/>
      <c r="M62" s="163"/>
      <c r="N62" s="163">
        <f>'将来負担比率（分子）の構造'!M$45</f>
        <v>2457</v>
      </c>
      <c r="O62" s="163"/>
      <c r="P62" s="163"/>
    </row>
    <row r="63" spans="1:16" x14ac:dyDescent="0.2">
      <c r="A63" s="163" t="s">
        <v>34</v>
      </c>
      <c r="B63" s="163">
        <f>'将来負担比率（分子）の構造'!I$44</f>
        <v>179</v>
      </c>
      <c r="C63" s="163"/>
      <c r="D63" s="163"/>
      <c r="E63" s="163">
        <f>'将来負担比率（分子）の構造'!J$44</f>
        <v>350</v>
      </c>
      <c r="F63" s="163"/>
      <c r="G63" s="163"/>
      <c r="H63" s="163">
        <f>'将来負担比率（分子）の構造'!K$44</f>
        <v>346</v>
      </c>
      <c r="I63" s="163"/>
      <c r="J63" s="163"/>
      <c r="K63" s="163">
        <f>'将来負担比率（分子）の構造'!L$44</f>
        <v>344</v>
      </c>
      <c r="L63" s="163"/>
      <c r="M63" s="163"/>
      <c r="N63" s="163">
        <f>'将来負担比率（分子）の構造'!M$44</f>
        <v>835</v>
      </c>
      <c r="O63" s="163"/>
      <c r="P63" s="163"/>
    </row>
    <row r="64" spans="1:16" x14ac:dyDescent="0.2">
      <c r="A64" s="163" t="s">
        <v>33</v>
      </c>
      <c r="B64" s="163">
        <f>'将来負担比率（分子）の構造'!I$43</f>
        <v>2355</v>
      </c>
      <c r="C64" s="163"/>
      <c r="D64" s="163"/>
      <c r="E64" s="163">
        <f>'将来負担比率（分子）の構造'!J$43</f>
        <v>2201</v>
      </c>
      <c r="F64" s="163"/>
      <c r="G64" s="163"/>
      <c r="H64" s="163">
        <f>'将来負担比率（分子）の構造'!K$43</f>
        <v>2025</v>
      </c>
      <c r="I64" s="163"/>
      <c r="J64" s="163"/>
      <c r="K64" s="163">
        <f>'将来負担比率（分子）の構造'!L$43</f>
        <v>1752</v>
      </c>
      <c r="L64" s="163"/>
      <c r="M64" s="163"/>
      <c r="N64" s="163">
        <f>'将来負担比率（分子）の構造'!M$43</f>
        <v>1550</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17215</v>
      </c>
      <c r="C66" s="163"/>
      <c r="D66" s="163"/>
      <c r="E66" s="163">
        <f>'将来負担比率（分子）の構造'!J$41</f>
        <v>16511</v>
      </c>
      <c r="F66" s="163"/>
      <c r="G66" s="163"/>
      <c r="H66" s="163">
        <f>'将来負担比率（分子）の構造'!K$41</f>
        <v>15339</v>
      </c>
      <c r="I66" s="163"/>
      <c r="J66" s="163"/>
      <c r="K66" s="163">
        <f>'将来負担比率（分子）の構造'!L$41</f>
        <v>14226</v>
      </c>
      <c r="L66" s="163"/>
      <c r="M66" s="163"/>
      <c r="N66" s="163">
        <f>'将来負担比率（分子）の構造'!M$41</f>
        <v>13191</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3242</v>
      </c>
      <c r="C72" s="167">
        <f>基金残高に係る経年分析!G55</f>
        <v>3608</v>
      </c>
      <c r="D72" s="167">
        <f>基金残高に係る経年分析!H55</f>
        <v>3509</v>
      </c>
    </row>
    <row r="73" spans="1:16" x14ac:dyDescent="0.2">
      <c r="A73" s="166" t="s">
        <v>74</v>
      </c>
      <c r="B73" s="167">
        <f>基金残高に係る経年分析!F56</f>
        <v>148</v>
      </c>
      <c r="C73" s="167">
        <f>基金残高に係る経年分析!G56</f>
        <v>215</v>
      </c>
      <c r="D73" s="167">
        <f>基金残高に係る経年分析!H56</f>
        <v>266</v>
      </c>
    </row>
    <row r="74" spans="1:16" x14ac:dyDescent="0.2">
      <c r="A74" s="166" t="s">
        <v>75</v>
      </c>
      <c r="B74" s="167">
        <f>基金残高に係る経年分析!F57</f>
        <v>845</v>
      </c>
      <c r="C74" s="167">
        <f>基金残高に係る経年分析!G57</f>
        <v>861</v>
      </c>
      <c r="D74" s="167">
        <f>基金残高に係る経年分析!H57</f>
        <v>882</v>
      </c>
    </row>
  </sheetData>
  <sheetProtection algorithmName="SHA-512" hashValue="Z5qKZ3Uj3mNz1MB4XCL6BUVcFDV1ZZ9ol89gm7SD5CjuyHWEDeAJnPEzM5a3JId6XQNCWnvQKMXLfvIW7hmkfQ==" saltValue="Y2Iz+TxM4Qy1hE9QrteF/A=="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7520971</v>
      </c>
      <c r="S5" s="613"/>
      <c r="T5" s="613"/>
      <c r="U5" s="613"/>
      <c r="V5" s="613"/>
      <c r="W5" s="613"/>
      <c r="X5" s="613"/>
      <c r="Y5" s="614"/>
      <c r="Z5" s="615">
        <v>31.3</v>
      </c>
      <c r="AA5" s="615"/>
      <c r="AB5" s="615"/>
      <c r="AC5" s="615"/>
      <c r="AD5" s="616">
        <v>7135699</v>
      </c>
      <c r="AE5" s="616"/>
      <c r="AF5" s="616"/>
      <c r="AG5" s="616"/>
      <c r="AH5" s="616"/>
      <c r="AI5" s="616"/>
      <c r="AJ5" s="616"/>
      <c r="AK5" s="616"/>
      <c r="AL5" s="617">
        <v>51.6</v>
      </c>
      <c r="AM5" s="618"/>
      <c r="AN5" s="618"/>
      <c r="AO5" s="619"/>
      <c r="AP5" s="609" t="s">
        <v>216</v>
      </c>
      <c r="AQ5" s="610"/>
      <c r="AR5" s="610"/>
      <c r="AS5" s="610"/>
      <c r="AT5" s="610"/>
      <c r="AU5" s="610"/>
      <c r="AV5" s="610"/>
      <c r="AW5" s="610"/>
      <c r="AX5" s="610"/>
      <c r="AY5" s="610"/>
      <c r="AZ5" s="610"/>
      <c r="BA5" s="610"/>
      <c r="BB5" s="610"/>
      <c r="BC5" s="610"/>
      <c r="BD5" s="610"/>
      <c r="BE5" s="610"/>
      <c r="BF5" s="611"/>
      <c r="BG5" s="623">
        <v>7135699</v>
      </c>
      <c r="BH5" s="624"/>
      <c r="BI5" s="624"/>
      <c r="BJ5" s="624"/>
      <c r="BK5" s="624"/>
      <c r="BL5" s="624"/>
      <c r="BM5" s="624"/>
      <c r="BN5" s="625"/>
      <c r="BO5" s="626">
        <v>94.9</v>
      </c>
      <c r="BP5" s="626"/>
      <c r="BQ5" s="626"/>
      <c r="BR5" s="626"/>
      <c r="BS5" s="627">
        <v>17513</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113394</v>
      </c>
      <c r="S6" s="624"/>
      <c r="T6" s="624"/>
      <c r="U6" s="624"/>
      <c r="V6" s="624"/>
      <c r="W6" s="624"/>
      <c r="X6" s="624"/>
      <c r="Y6" s="625"/>
      <c r="Z6" s="626">
        <v>0.5</v>
      </c>
      <c r="AA6" s="626"/>
      <c r="AB6" s="626"/>
      <c r="AC6" s="626"/>
      <c r="AD6" s="627">
        <v>113394</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7135699</v>
      </c>
      <c r="BH6" s="624"/>
      <c r="BI6" s="624"/>
      <c r="BJ6" s="624"/>
      <c r="BK6" s="624"/>
      <c r="BL6" s="624"/>
      <c r="BM6" s="624"/>
      <c r="BN6" s="625"/>
      <c r="BO6" s="626">
        <v>94.9</v>
      </c>
      <c r="BP6" s="626"/>
      <c r="BQ6" s="626"/>
      <c r="BR6" s="626"/>
      <c r="BS6" s="627">
        <v>17513</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192827</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192827</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10498</v>
      </c>
      <c r="S7" s="624"/>
      <c r="T7" s="624"/>
      <c r="U7" s="624"/>
      <c r="V7" s="624"/>
      <c r="W7" s="624"/>
      <c r="X7" s="624"/>
      <c r="Y7" s="625"/>
      <c r="Z7" s="626">
        <v>0</v>
      </c>
      <c r="AA7" s="626"/>
      <c r="AB7" s="626"/>
      <c r="AC7" s="626"/>
      <c r="AD7" s="627">
        <v>10498</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3777559</v>
      </c>
      <c r="BH7" s="624"/>
      <c r="BI7" s="624"/>
      <c r="BJ7" s="624"/>
      <c r="BK7" s="624"/>
      <c r="BL7" s="624"/>
      <c r="BM7" s="624"/>
      <c r="BN7" s="625"/>
      <c r="BO7" s="626">
        <v>50.2</v>
      </c>
      <c r="BP7" s="626"/>
      <c r="BQ7" s="626"/>
      <c r="BR7" s="626"/>
      <c r="BS7" s="627">
        <v>17513</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2642528</v>
      </c>
      <c r="CS7" s="624"/>
      <c r="CT7" s="624"/>
      <c r="CU7" s="624"/>
      <c r="CV7" s="624"/>
      <c r="CW7" s="624"/>
      <c r="CX7" s="624"/>
      <c r="CY7" s="625"/>
      <c r="CZ7" s="626">
        <v>11</v>
      </c>
      <c r="DA7" s="626"/>
      <c r="DB7" s="626"/>
      <c r="DC7" s="626"/>
      <c r="DD7" s="632">
        <v>78111</v>
      </c>
      <c r="DE7" s="624"/>
      <c r="DF7" s="624"/>
      <c r="DG7" s="624"/>
      <c r="DH7" s="624"/>
      <c r="DI7" s="624"/>
      <c r="DJ7" s="624"/>
      <c r="DK7" s="624"/>
      <c r="DL7" s="624"/>
      <c r="DM7" s="624"/>
      <c r="DN7" s="624"/>
      <c r="DO7" s="624"/>
      <c r="DP7" s="625"/>
      <c r="DQ7" s="632">
        <v>2242187</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116564</v>
      </c>
      <c r="S8" s="624"/>
      <c r="T8" s="624"/>
      <c r="U8" s="624"/>
      <c r="V8" s="624"/>
      <c r="W8" s="624"/>
      <c r="X8" s="624"/>
      <c r="Y8" s="625"/>
      <c r="Z8" s="626">
        <v>0.5</v>
      </c>
      <c r="AA8" s="626"/>
      <c r="AB8" s="626"/>
      <c r="AC8" s="626"/>
      <c r="AD8" s="627">
        <v>116564</v>
      </c>
      <c r="AE8" s="627"/>
      <c r="AF8" s="627"/>
      <c r="AG8" s="627"/>
      <c r="AH8" s="627"/>
      <c r="AI8" s="627"/>
      <c r="AJ8" s="627"/>
      <c r="AK8" s="627"/>
      <c r="AL8" s="628">
        <v>0.8</v>
      </c>
      <c r="AM8" s="629"/>
      <c r="AN8" s="629"/>
      <c r="AO8" s="630"/>
      <c r="AP8" s="620" t="s">
        <v>227</v>
      </c>
      <c r="AQ8" s="621"/>
      <c r="AR8" s="621"/>
      <c r="AS8" s="621"/>
      <c r="AT8" s="621"/>
      <c r="AU8" s="621"/>
      <c r="AV8" s="621"/>
      <c r="AW8" s="621"/>
      <c r="AX8" s="621"/>
      <c r="AY8" s="621"/>
      <c r="AZ8" s="621"/>
      <c r="BA8" s="621"/>
      <c r="BB8" s="621"/>
      <c r="BC8" s="621"/>
      <c r="BD8" s="621"/>
      <c r="BE8" s="621"/>
      <c r="BF8" s="622"/>
      <c r="BG8" s="623">
        <v>86471</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12011444</v>
      </c>
      <c r="CS8" s="624"/>
      <c r="CT8" s="624"/>
      <c r="CU8" s="624"/>
      <c r="CV8" s="624"/>
      <c r="CW8" s="624"/>
      <c r="CX8" s="624"/>
      <c r="CY8" s="625"/>
      <c r="CZ8" s="626">
        <v>50.2</v>
      </c>
      <c r="DA8" s="626"/>
      <c r="DB8" s="626"/>
      <c r="DC8" s="626"/>
      <c r="DD8" s="632">
        <v>20273</v>
      </c>
      <c r="DE8" s="624"/>
      <c r="DF8" s="624"/>
      <c r="DG8" s="624"/>
      <c r="DH8" s="624"/>
      <c r="DI8" s="624"/>
      <c r="DJ8" s="624"/>
      <c r="DK8" s="624"/>
      <c r="DL8" s="624"/>
      <c r="DM8" s="624"/>
      <c r="DN8" s="624"/>
      <c r="DO8" s="624"/>
      <c r="DP8" s="625"/>
      <c r="DQ8" s="632">
        <v>6122503</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153544</v>
      </c>
      <c r="S9" s="624"/>
      <c r="T9" s="624"/>
      <c r="U9" s="624"/>
      <c r="V9" s="624"/>
      <c r="W9" s="624"/>
      <c r="X9" s="624"/>
      <c r="Y9" s="625"/>
      <c r="Z9" s="626">
        <v>0.6</v>
      </c>
      <c r="AA9" s="626"/>
      <c r="AB9" s="626"/>
      <c r="AC9" s="626"/>
      <c r="AD9" s="627">
        <v>153544</v>
      </c>
      <c r="AE9" s="627"/>
      <c r="AF9" s="627"/>
      <c r="AG9" s="627"/>
      <c r="AH9" s="627"/>
      <c r="AI9" s="627"/>
      <c r="AJ9" s="627"/>
      <c r="AK9" s="627"/>
      <c r="AL9" s="628">
        <v>1.1000000000000001</v>
      </c>
      <c r="AM9" s="629"/>
      <c r="AN9" s="629"/>
      <c r="AO9" s="630"/>
      <c r="AP9" s="620" t="s">
        <v>230</v>
      </c>
      <c r="AQ9" s="621"/>
      <c r="AR9" s="621"/>
      <c r="AS9" s="621"/>
      <c r="AT9" s="621"/>
      <c r="AU9" s="621"/>
      <c r="AV9" s="621"/>
      <c r="AW9" s="621"/>
      <c r="AX9" s="621"/>
      <c r="AY9" s="621"/>
      <c r="AZ9" s="621"/>
      <c r="BA9" s="621"/>
      <c r="BB9" s="621"/>
      <c r="BC9" s="621"/>
      <c r="BD9" s="621"/>
      <c r="BE9" s="621"/>
      <c r="BF9" s="622"/>
      <c r="BG9" s="623">
        <v>3437274</v>
      </c>
      <c r="BH9" s="624"/>
      <c r="BI9" s="624"/>
      <c r="BJ9" s="624"/>
      <c r="BK9" s="624"/>
      <c r="BL9" s="624"/>
      <c r="BM9" s="624"/>
      <c r="BN9" s="625"/>
      <c r="BO9" s="626">
        <v>45.7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1806500</v>
      </c>
      <c r="CS9" s="624"/>
      <c r="CT9" s="624"/>
      <c r="CU9" s="624"/>
      <c r="CV9" s="624"/>
      <c r="CW9" s="624"/>
      <c r="CX9" s="624"/>
      <c r="CY9" s="625"/>
      <c r="CZ9" s="626">
        <v>7.6</v>
      </c>
      <c r="DA9" s="626"/>
      <c r="DB9" s="626"/>
      <c r="DC9" s="626"/>
      <c r="DD9" s="632">
        <v>4432</v>
      </c>
      <c r="DE9" s="624"/>
      <c r="DF9" s="624"/>
      <c r="DG9" s="624"/>
      <c r="DH9" s="624"/>
      <c r="DI9" s="624"/>
      <c r="DJ9" s="624"/>
      <c r="DK9" s="624"/>
      <c r="DL9" s="624"/>
      <c r="DM9" s="624"/>
      <c r="DN9" s="624"/>
      <c r="DO9" s="624"/>
      <c r="DP9" s="625"/>
      <c r="DQ9" s="632">
        <v>1620180</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105840</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23258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22591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1388534</v>
      </c>
      <c r="S11" s="624"/>
      <c r="T11" s="624"/>
      <c r="U11" s="624"/>
      <c r="V11" s="624"/>
      <c r="W11" s="624"/>
      <c r="X11" s="624"/>
      <c r="Y11" s="625"/>
      <c r="Z11" s="628">
        <v>5.8</v>
      </c>
      <c r="AA11" s="629"/>
      <c r="AB11" s="629"/>
      <c r="AC11" s="635"/>
      <c r="AD11" s="632">
        <v>1388534</v>
      </c>
      <c r="AE11" s="624"/>
      <c r="AF11" s="624"/>
      <c r="AG11" s="624"/>
      <c r="AH11" s="624"/>
      <c r="AI11" s="624"/>
      <c r="AJ11" s="624"/>
      <c r="AK11" s="625"/>
      <c r="AL11" s="628">
        <v>10</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147974</v>
      </c>
      <c r="BH11" s="624"/>
      <c r="BI11" s="624"/>
      <c r="BJ11" s="624"/>
      <c r="BK11" s="624"/>
      <c r="BL11" s="624"/>
      <c r="BM11" s="624"/>
      <c r="BN11" s="625"/>
      <c r="BO11" s="626">
        <v>2</v>
      </c>
      <c r="BP11" s="626"/>
      <c r="BQ11" s="626"/>
      <c r="BR11" s="626"/>
      <c r="BS11" s="627">
        <v>17513</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77909</v>
      </c>
      <c r="CS11" s="624"/>
      <c r="CT11" s="624"/>
      <c r="CU11" s="624"/>
      <c r="CV11" s="624"/>
      <c r="CW11" s="624"/>
      <c r="CX11" s="624"/>
      <c r="CY11" s="625"/>
      <c r="CZ11" s="626">
        <v>0.3</v>
      </c>
      <c r="DA11" s="626"/>
      <c r="DB11" s="626"/>
      <c r="DC11" s="626"/>
      <c r="DD11" s="632">
        <v>9410</v>
      </c>
      <c r="DE11" s="624"/>
      <c r="DF11" s="624"/>
      <c r="DG11" s="624"/>
      <c r="DH11" s="624"/>
      <c r="DI11" s="624"/>
      <c r="DJ11" s="624"/>
      <c r="DK11" s="624"/>
      <c r="DL11" s="624"/>
      <c r="DM11" s="624"/>
      <c r="DN11" s="624"/>
      <c r="DO11" s="624"/>
      <c r="DP11" s="625"/>
      <c r="DQ11" s="632">
        <v>70522</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2924591</v>
      </c>
      <c r="BH12" s="624"/>
      <c r="BI12" s="624"/>
      <c r="BJ12" s="624"/>
      <c r="BK12" s="624"/>
      <c r="BL12" s="624"/>
      <c r="BM12" s="624"/>
      <c r="BN12" s="625"/>
      <c r="BO12" s="626">
        <v>38.9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212050</v>
      </c>
      <c r="CS12" s="624"/>
      <c r="CT12" s="624"/>
      <c r="CU12" s="624"/>
      <c r="CV12" s="624"/>
      <c r="CW12" s="624"/>
      <c r="CX12" s="624"/>
      <c r="CY12" s="625"/>
      <c r="CZ12" s="626">
        <v>0.9</v>
      </c>
      <c r="DA12" s="626"/>
      <c r="DB12" s="626"/>
      <c r="DC12" s="626"/>
      <c r="DD12" s="632" t="s">
        <v>122</v>
      </c>
      <c r="DE12" s="624"/>
      <c r="DF12" s="624"/>
      <c r="DG12" s="624"/>
      <c r="DH12" s="624"/>
      <c r="DI12" s="624"/>
      <c r="DJ12" s="624"/>
      <c r="DK12" s="624"/>
      <c r="DL12" s="624"/>
      <c r="DM12" s="624"/>
      <c r="DN12" s="624"/>
      <c r="DO12" s="624"/>
      <c r="DP12" s="625"/>
      <c r="DQ12" s="632">
        <v>177625</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2892805</v>
      </c>
      <c r="BH13" s="624"/>
      <c r="BI13" s="624"/>
      <c r="BJ13" s="624"/>
      <c r="BK13" s="624"/>
      <c r="BL13" s="624"/>
      <c r="BM13" s="624"/>
      <c r="BN13" s="625"/>
      <c r="BO13" s="626">
        <v>38.5</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1346021</v>
      </c>
      <c r="CS13" s="624"/>
      <c r="CT13" s="624"/>
      <c r="CU13" s="624"/>
      <c r="CV13" s="624"/>
      <c r="CW13" s="624"/>
      <c r="CX13" s="624"/>
      <c r="CY13" s="625"/>
      <c r="CZ13" s="626">
        <v>5.6</v>
      </c>
      <c r="DA13" s="626"/>
      <c r="DB13" s="626"/>
      <c r="DC13" s="626"/>
      <c r="DD13" s="632">
        <v>497671</v>
      </c>
      <c r="DE13" s="624"/>
      <c r="DF13" s="624"/>
      <c r="DG13" s="624"/>
      <c r="DH13" s="624"/>
      <c r="DI13" s="624"/>
      <c r="DJ13" s="624"/>
      <c r="DK13" s="624"/>
      <c r="DL13" s="624"/>
      <c r="DM13" s="624"/>
      <c r="DN13" s="624"/>
      <c r="DO13" s="624"/>
      <c r="DP13" s="625"/>
      <c r="DQ13" s="632">
        <v>905647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125375</v>
      </c>
      <c r="BH14" s="624"/>
      <c r="BI14" s="624"/>
      <c r="BJ14" s="624"/>
      <c r="BK14" s="624"/>
      <c r="BL14" s="624"/>
      <c r="BM14" s="624"/>
      <c r="BN14" s="625"/>
      <c r="BO14" s="626">
        <v>1.7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922890</v>
      </c>
      <c r="CS14" s="624"/>
      <c r="CT14" s="624"/>
      <c r="CU14" s="624"/>
      <c r="CV14" s="624"/>
      <c r="CW14" s="624"/>
      <c r="CX14" s="624"/>
      <c r="CY14" s="625"/>
      <c r="CZ14" s="626">
        <v>3.9</v>
      </c>
      <c r="DA14" s="626"/>
      <c r="DB14" s="626"/>
      <c r="DC14" s="626"/>
      <c r="DD14" s="632">
        <v>2250</v>
      </c>
      <c r="DE14" s="624"/>
      <c r="DF14" s="624"/>
      <c r="DG14" s="624"/>
      <c r="DH14" s="624"/>
      <c r="DI14" s="624"/>
      <c r="DJ14" s="624"/>
      <c r="DK14" s="624"/>
      <c r="DL14" s="624"/>
      <c r="DM14" s="624"/>
      <c r="DN14" s="624"/>
      <c r="DO14" s="624"/>
      <c r="DP14" s="625"/>
      <c r="DQ14" s="632">
        <v>915254</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31139</v>
      </c>
      <c r="S15" s="624"/>
      <c r="T15" s="624"/>
      <c r="U15" s="624"/>
      <c r="V15" s="624"/>
      <c r="W15" s="624"/>
      <c r="X15" s="624"/>
      <c r="Y15" s="625"/>
      <c r="Z15" s="626">
        <v>0.1</v>
      </c>
      <c r="AA15" s="626"/>
      <c r="AB15" s="626"/>
      <c r="AC15" s="626"/>
      <c r="AD15" s="627">
        <v>31139</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308174</v>
      </c>
      <c r="BH15" s="624"/>
      <c r="BI15" s="624"/>
      <c r="BJ15" s="624"/>
      <c r="BK15" s="624"/>
      <c r="BL15" s="624"/>
      <c r="BM15" s="624"/>
      <c r="BN15" s="625"/>
      <c r="BO15" s="626">
        <v>4.0999999999999996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2901863</v>
      </c>
      <c r="CS15" s="624"/>
      <c r="CT15" s="624"/>
      <c r="CU15" s="624"/>
      <c r="CV15" s="624"/>
      <c r="CW15" s="624"/>
      <c r="CX15" s="624"/>
      <c r="CY15" s="625"/>
      <c r="CZ15" s="626">
        <v>12.1</v>
      </c>
      <c r="DA15" s="626"/>
      <c r="DB15" s="626"/>
      <c r="DC15" s="626"/>
      <c r="DD15" s="632">
        <v>477891</v>
      </c>
      <c r="DE15" s="624"/>
      <c r="DF15" s="624"/>
      <c r="DG15" s="624"/>
      <c r="DH15" s="624"/>
      <c r="DI15" s="624"/>
      <c r="DJ15" s="624"/>
      <c r="DK15" s="624"/>
      <c r="DL15" s="624"/>
      <c r="DM15" s="624"/>
      <c r="DN15" s="624"/>
      <c r="DO15" s="624"/>
      <c r="DP15" s="625"/>
      <c r="DQ15" s="632">
        <v>2057223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155294</v>
      </c>
      <c r="S16" s="624"/>
      <c r="T16" s="624"/>
      <c r="U16" s="624"/>
      <c r="V16" s="624"/>
      <c r="W16" s="624"/>
      <c r="X16" s="624"/>
      <c r="Y16" s="625"/>
      <c r="Z16" s="626">
        <v>0.6</v>
      </c>
      <c r="AA16" s="626"/>
      <c r="AB16" s="626"/>
      <c r="AC16" s="626"/>
      <c r="AD16" s="627">
        <v>155294</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342180</v>
      </c>
      <c r="S17" s="624"/>
      <c r="T17" s="624"/>
      <c r="U17" s="624"/>
      <c r="V17" s="624"/>
      <c r="W17" s="624"/>
      <c r="X17" s="624"/>
      <c r="Y17" s="625"/>
      <c r="Z17" s="626">
        <v>1.4</v>
      </c>
      <c r="AA17" s="626"/>
      <c r="AB17" s="626"/>
      <c r="AC17" s="626"/>
      <c r="AD17" s="627">
        <v>342180</v>
      </c>
      <c r="AE17" s="627"/>
      <c r="AF17" s="627"/>
      <c r="AG17" s="627"/>
      <c r="AH17" s="627"/>
      <c r="AI17" s="627"/>
      <c r="AJ17" s="627"/>
      <c r="AK17" s="627"/>
      <c r="AL17" s="628">
        <v>2.5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1789003</v>
      </c>
      <c r="CS17" s="624"/>
      <c r="CT17" s="624"/>
      <c r="CU17" s="624"/>
      <c r="CV17" s="624"/>
      <c r="CW17" s="624"/>
      <c r="CX17" s="624"/>
      <c r="CY17" s="625"/>
      <c r="CZ17" s="626">
        <v>7.5</v>
      </c>
      <c r="DA17" s="626"/>
      <c r="DB17" s="626"/>
      <c r="DC17" s="626"/>
      <c r="DD17" s="632" t="s">
        <v>122</v>
      </c>
      <c r="DE17" s="624"/>
      <c r="DF17" s="624"/>
      <c r="DG17" s="624"/>
      <c r="DH17" s="624"/>
      <c r="DI17" s="624"/>
      <c r="DJ17" s="624"/>
      <c r="DK17" s="624"/>
      <c r="DL17" s="624"/>
      <c r="DM17" s="624"/>
      <c r="DN17" s="624"/>
      <c r="DO17" s="624"/>
      <c r="DP17" s="625"/>
      <c r="DQ17" s="632">
        <v>1789003</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76995</v>
      </c>
      <c r="S18" s="624"/>
      <c r="T18" s="624"/>
      <c r="U18" s="624"/>
      <c r="V18" s="624"/>
      <c r="W18" s="624"/>
      <c r="X18" s="624"/>
      <c r="Y18" s="625"/>
      <c r="Z18" s="626">
        <v>0.3</v>
      </c>
      <c r="AA18" s="626"/>
      <c r="AB18" s="626"/>
      <c r="AC18" s="626"/>
      <c r="AD18" s="627">
        <v>76995</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262866</v>
      </c>
      <c r="S19" s="624"/>
      <c r="T19" s="624"/>
      <c r="U19" s="624"/>
      <c r="V19" s="624"/>
      <c r="W19" s="624"/>
      <c r="X19" s="624"/>
      <c r="Y19" s="625"/>
      <c r="Z19" s="626">
        <v>1.1000000000000001</v>
      </c>
      <c r="AA19" s="626"/>
      <c r="AB19" s="626"/>
      <c r="AC19" s="626"/>
      <c r="AD19" s="627">
        <v>262866</v>
      </c>
      <c r="AE19" s="627"/>
      <c r="AF19" s="627"/>
      <c r="AG19" s="627"/>
      <c r="AH19" s="627"/>
      <c r="AI19" s="627"/>
      <c r="AJ19" s="627"/>
      <c r="AK19" s="627"/>
      <c r="AL19" s="628">
        <v>1.9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385272</v>
      </c>
      <c r="BH19" s="624"/>
      <c r="BI19" s="624"/>
      <c r="BJ19" s="624"/>
      <c r="BK19" s="624"/>
      <c r="BL19" s="624"/>
      <c r="BM19" s="624"/>
      <c r="BN19" s="625"/>
      <c r="BO19" s="626">
        <v>5.0999999999999996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2319</v>
      </c>
      <c r="S20" s="624"/>
      <c r="T20" s="624"/>
      <c r="U20" s="624"/>
      <c r="V20" s="624"/>
      <c r="W20" s="624"/>
      <c r="X20" s="624"/>
      <c r="Y20" s="625"/>
      <c r="Z20" s="626">
        <v>0</v>
      </c>
      <c r="AA20" s="626"/>
      <c r="AB20" s="626"/>
      <c r="AC20" s="626"/>
      <c r="AD20" s="627">
        <v>2319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385272</v>
      </c>
      <c r="BH20" s="624"/>
      <c r="BI20" s="624"/>
      <c r="BJ20" s="624"/>
      <c r="BK20" s="624"/>
      <c r="BL20" s="624"/>
      <c r="BM20" s="624"/>
      <c r="BN20" s="625"/>
      <c r="BO20" s="626">
        <v>5.0999999999999996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23926293</v>
      </c>
      <c r="CS20" s="624"/>
      <c r="CT20" s="624"/>
      <c r="CU20" s="624"/>
      <c r="CV20" s="624"/>
      <c r="CW20" s="624"/>
      <c r="CX20" s="624"/>
      <c r="CY20" s="625"/>
      <c r="CZ20" s="626">
        <v>100</v>
      </c>
      <c r="DA20" s="626"/>
      <c r="DB20" s="626"/>
      <c r="DC20" s="626"/>
      <c r="DD20" s="632">
        <v>1090038</v>
      </c>
      <c r="DE20" s="624"/>
      <c r="DF20" s="624"/>
      <c r="DG20" s="624"/>
      <c r="DH20" s="624"/>
      <c r="DI20" s="624"/>
      <c r="DJ20" s="624"/>
      <c r="DK20" s="624"/>
      <c r="DL20" s="624"/>
      <c r="DM20" s="624"/>
      <c r="DN20" s="624"/>
      <c r="DO20" s="624"/>
      <c r="DP20" s="625"/>
      <c r="DQ20" s="632">
        <v>16115562</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4528842</v>
      </c>
      <c r="S21" s="624"/>
      <c r="T21" s="624"/>
      <c r="U21" s="624"/>
      <c r="V21" s="624"/>
      <c r="W21" s="624"/>
      <c r="X21" s="624"/>
      <c r="Y21" s="625"/>
      <c r="Z21" s="626">
        <v>18.899999999999999</v>
      </c>
      <c r="AA21" s="626"/>
      <c r="AB21" s="626"/>
      <c r="AC21" s="626"/>
      <c r="AD21" s="627">
        <v>4283426</v>
      </c>
      <c r="AE21" s="627"/>
      <c r="AF21" s="627"/>
      <c r="AG21" s="627"/>
      <c r="AH21" s="627"/>
      <c r="AI21" s="627"/>
      <c r="AJ21" s="627"/>
      <c r="AK21" s="627"/>
      <c r="AL21" s="628">
        <v>30.9</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4283426</v>
      </c>
      <c r="S22" s="624"/>
      <c r="T22" s="624"/>
      <c r="U22" s="624"/>
      <c r="V22" s="624"/>
      <c r="W22" s="624"/>
      <c r="X22" s="624"/>
      <c r="Y22" s="625"/>
      <c r="Z22" s="626">
        <v>17.8</v>
      </c>
      <c r="AA22" s="626"/>
      <c r="AB22" s="626"/>
      <c r="AC22" s="626"/>
      <c r="AD22" s="627">
        <v>4283426</v>
      </c>
      <c r="AE22" s="627"/>
      <c r="AF22" s="627"/>
      <c r="AG22" s="627"/>
      <c r="AH22" s="627"/>
      <c r="AI22" s="627"/>
      <c r="AJ22" s="627"/>
      <c r="AK22" s="627"/>
      <c r="AL22" s="628">
        <v>30.9</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245416</v>
      </c>
      <c r="S23" s="624"/>
      <c r="T23" s="624"/>
      <c r="U23" s="624"/>
      <c r="V23" s="624"/>
      <c r="W23" s="624"/>
      <c r="X23" s="624"/>
      <c r="Y23" s="625"/>
      <c r="Z23" s="626">
        <v>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385272</v>
      </c>
      <c r="BH23" s="624"/>
      <c r="BI23" s="624"/>
      <c r="BJ23" s="624"/>
      <c r="BK23" s="624"/>
      <c r="BL23" s="624"/>
      <c r="BM23" s="624"/>
      <c r="BN23" s="625"/>
      <c r="BO23" s="626">
        <v>5.0999999999999996</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13608571</v>
      </c>
      <c r="CS24" s="613"/>
      <c r="CT24" s="613"/>
      <c r="CU24" s="613"/>
      <c r="CV24" s="613"/>
      <c r="CW24" s="613"/>
      <c r="CX24" s="613"/>
      <c r="CY24" s="614"/>
      <c r="CZ24" s="617">
        <v>56.9</v>
      </c>
      <c r="DA24" s="618"/>
      <c r="DB24" s="618"/>
      <c r="DC24" s="634"/>
      <c r="DD24" s="658">
        <v>8006114</v>
      </c>
      <c r="DE24" s="613"/>
      <c r="DF24" s="613"/>
      <c r="DG24" s="613"/>
      <c r="DH24" s="613"/>
      <c r="DI24" s="613"/>
      <c r="DJ24" s="613"/>
      <c r="DK24" s="614"/>
      <c r="DL24" s="658">
        <v>7233725</v>
      </c>
      <c r="DM24" s="613"/>
      <c r="DN24" s="613"/>
      <c r="DO24" s="613"/>
      <c r="DP24" s="613"/>
      <c r="DQ24" s="613"/>
      <c r="DR24" s="613"/>
      <c r="DS24" s="613"/>
      <c r="DT24" s="613"/>
      <c r="DU24" s="613"/>
      <c r="DV24" s="614"/>
      <c r="DW24" s="617">
        <v>52</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14360960</v>
      </c>
      <c r="S25" s="624"/>
      <c r="T25" s="624"/>
      <c r="U25" s="624"/>
      <c r="V25" s="624"/>
      <c r="W25" s="624"/>
      <c r="X25" s="624"/>
      <c r="Y25" s="625"/>
      <c r="Z25" s="626">
        <v>59.8</v>
      </c>
      <c r="AA25" s="626"/>
      <c r="AB25" s="626"/>
      <c r="AC25" s="626"/>
      <c r="AD25" s="627">
        <v>13730272</v>
      </c>
      <c r="AE25" s="627"/>
      <c r="AF25" s="627"/>
      <c r="AG25" s="627"/>
      <c r="AH25" s="627"/>
      <c r="AI25" s="627"/>
      <c r="AJ25" s="627"/>
      <c r="AK25" s="627"/>
      <c r="AL25" s="628">
        <v>99.2</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3845943</v>
      </c>
      <c r="CS25" s="655"/>
      <c r="CT25" s="655"/>
      <c r="CU25" s="655"/>
      <c r="CV25" s="655"/>
      <c r="CW25" s="655"/>
      <c r="CX25" s="655"/>
      <c r="CY25" s="656"/>
      <c r="CZ25" s="628">
        <v>16.100000000000001</v>
      </c>
      <c r="DA25" s="653"/>
      <c r="DB25" s="653"/>
      <c r="DC25" s="657"/>
      <c r="DD25" s="632">
        <v>3407007</v>
      </c>
      <c r="DE25" s="655"/>
      <c r="DF25" s="655"/>
      <c r="DG25" s="655"/>
      <c r="DH25" s="655"/>
      <c r="DI25" s="655"/>
      <c r="DJ25" s="655"/>
      <c r="DK25" s="656"/>
      <c r="DL25" s="632">
        <v>3391885</v>
      </c>
      <c r="DM25" s="655"/>
      <c r="DN25" s="655"/>
      <c r="DO25" s="655"/>
      <c r="DP25" s="655"/>
      <c r="DQ25" s="655"/>
      <c r="DR25" s="655"/>
      <c r="DS25" s="655"/>
      <c r="DT25" s="655"/>
      <c r="DU25" s="655"/>
      <c r="DV25" s="656"/>
      <c r="DW25" s="628">
        <v>24.4</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6512</v>
      </c>
      <c r="S26" s="624"/>
      <c r="T26" s="624"/>
      <c r="U26" s="624"/>
      <c r="V26" s="624"/>
      <c r="W26" s="624"/>
      <c r="X26" s="624"/>
      <c r="Y26" s="625"/>
      <c r="Z26" s="626">
        <v>0</v>
      </c>
      <c r="AA26" s="626"/>
      <c r="AB26" s="626"/>
      <c r="AC26" s="626"/>
      <c r="AD26" s="627">
        <v>6512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2285753</v>
      </c>
      <c r="CS26" s="624"/>
      <c r="CT26" s="624"/>
      <c r="CU26" s="624"/>
      <c r="CV26" s="624"/>
      <c r="CW26" s="624"/>
      <c r="CX26" s="624"/>
      <c r="CY26" s="625"/>
      <c r="CZ26" s="628">
        <v>9.6</v>
      </c>
      <c r="DA26" s="653"/>
      <c r="DB26" s="653"/>
      <c r="DC26" s="657"/>
      <c r="DD26" s="632">
        <v>2068852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112743</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7520971</v>
      </c>
      <c r="BH27" s="624"/>
      <c r="BI27" s="624"/>
      <c r="BJ27" s="624"/>
      <c r="BK27" s="624"/>
      <c r="BL27" s="624"/>
      <c r="BM27" s="624"/>
      <c r="BN27" s="625"/>
      <c r="BO27" s="626">
        <v>100</v>
      </c>
      <c r="BP27" s="626"/>
      <c r="BQ27" s="626"/>
      <c r="BR27" s="626"/>
      <c r="BS27" s="627">
        <v>17513</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7973625</v>
      </c>
      <c r="CS27" s="655"/>
      <c r="CT27" s="655"/>
      <c r="CU27" s="655"/>
      <c r="CV27" s="655"/>
      <c r="CW27" s="655"/>
      <c r="CX27" s="655"/>
      <c r="CY27" s="656"/>
      <c r="CZ27" s="628">
        <v>33.299999999999997</v>
      </c>
      <c r="DA27" s="653"/>
      <c r="DB27" s="653"/>
      <c r="DC27" s="657"/>
      <c r="DD27" s="632">
        <v>2810104</v>
      </c>
      <c r="DE27" s="655"/>
      <c r="DF27" s="655"/>
      <c r="DG27" s="655"/>
      <c r="DH27" s="655"/>
      <c r="DI27" s="655"/>
      <c r="DJ27" s="655"/>
      <c r="DK27" s="656"/>
      <c r="DL27" s="632">
        <v>2052837</v>
      </c>
      <c r="DM27" s="655"/>
      <c r="DN27" s="655"/>
      <c r="DO27" s="655"/>
      <c r="DP27" s="655"/>
      <c r="DQ27" s="655"/>
      <c r="DR27" s="655"/>
      <c r="DS27" s="655"/>
      <c r="DT27" s="655"/>
      <c r="DU27" s="655"/>
      <c r="DV27" s="656"/>
      <c r="DW27" s="628">
        <v>14.8</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193392</v>
      </c>
      <c r="S28" s="624"/>
      <c r="T28" s="624"/>
      <c r="U28" s="624"/>
      <c r="V28" s="624"/>
      <c r="W28" s="624"/>
      <c r="X28" s="624"/>
      <c r="Y28" s="625"/>
      <c r="Z28" s="626">
        <v>0.8</v>
      </c>
      <c r="AA28" s="626"/>
      <c r="AB28" s="626"/>
      <c r="AC28" s="626"/>
      <c r="AD28" s="627">
        <v>82769</v>
      </c>
      <c r="AE28" s="627"/>
      <c r="AF28" s="627"/>
      <c r="AG28" s="627"/>
      <c r="AH28" s="627"/>
      <c r="AI28" s="627"/>
      <c r="AJ28" s="627"/>
      <c r="AK28" s="627"/>
      <c r="AL28" s="628">
        <v>0.6</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1789003</v>
      </c>
      <c r="CS28" s="624"/>
      <c r="CT28" s="624"/>
      <c r="CU28" s="624"/>
      <c r="CV28" s="624"/>
      <c r="CW28" s="624"/>
      <c r="CX28" s="624"/>
      <c r="CY28" s="625"/>
      <c r="CZ28" s="628">
        <v>7.5</v>
      </c>
      <c r="DA28" s="653"/>
      <c r="DB28" s="653"/>
      <c r="DC28" s="657"/>
      <c r="DD28" s="632">
        <v>1789003</v>
      </c>
      <c r="DE28" s="624"/>
      <c r="DF28" s="624"/>
      <c r="DG28" s="624"/>
      <c r="DH28" s="624"/>
      <c r="DI28" s="624"/>
      <c r="DJ28" s="624"/>
      <c r="DK28" s="625"/>
      <c r="DL28" s="632">
        <v>1789003</v>
      </c>
      <c r="DM28" s="624"/>
      <c r="DN28" s="624"/>
      <c r="DO28" s="624"/>
      <c r="DP28" s="624"/>
      <c r="DQ28" s="624"/>
      <c r="DR28" s="624"/>
      <c r="DS28" s="624"/>
      <c r="DT28" s="624"/>
      <c r="DU28" s="624"/>
      <c r="DV28" s="625"/>
      <c r="DW28" s="628">
        <v>12.9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40393</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1789003</v>
      </c>
      <c r="CS29" s="655"/>
      <c r="CT29" s="655"/>
      <c r="CU29" s="655"/>
      <c r="CV29" s="655"/>
      <c r="CW29" s="655"/>
      <c r="CX29" s="655"/>
      <c r="CY29" s="656"/>
      <c r="CZ29" s="628">
        <v>7.5</v>
      </c>
      <c r="DA29" s="653"/>
      <c r="DB29" s="653"/>
      <c r="DC29" s="657"/>
      <c r="DD29" s="632">
        <v>1789003</v>
      </c>
      <c r="DE29" s="655"/>
      <c r="DF29" s="655"/>
      <c r="DG29" s="655"/>
      <c r="DH29" s="655"/>
      <c r="DI29" s="655"/>
      <c r="DJ29" s="655"/>
      <c r="DK29" s="656"/>
      <c r="DL29" s="632">
        <v>1789003</v>
      </c>
      <c r="DM29" s="655"/>
      <c r="DN29" s="655"/>
      <c r="DO29" s="655"/>
      <c r="DP29" s="655"/>
      <c r="DQ29" s="655"/>
      <c r="DR29" s="655"/>
      <c r="DS29" s="655"/>
      <c r="DT29" s="655"/>
      <c r="DU29" s="655"/>
      <c r="DV29" s="656"/>
      <c r="DW29" s="628">
        <v>12.9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5420103</v>
      </c>
      <c r="S30" s="624"/>
      <c r="T30" s="624"/>
      <c r="U30" s="624"/>
      <c r="V30" s="624"/>
      <c r="W30" s="624"/>
      <c r="X30" s="624"/>
      <c r="Y30" s="625"/>
      <c r="Z30" s="626">
        <v>22.6</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1754581</v>
      </c>
      <c r="CS30" s="624"/>
      <c r="CT30" s="624"/>
      <c r="CU30" s="624"/>
      <c r="CV30" s="624"/>
      <c r="CW30" s="624"/>
      <c r="CX30" s="624"/>
      <c r="CY30" s="625"/>
      <c r="CZ30" s="628">
        <v>7.3</v>
      </c>
      <c r="DA30" s="653"/>
      <c r="DB30" s="653"/>
      <c r="DC30" s="657"/>
      <c r="DD30" s="632">
        <v>1754581</v>
      </c>
      <c r="DE30" s="624"/>
      <c r="DF30" s="624"/>
      <c r="DG30" s="624"/>
      <c r="DH30" s="624"/>
      <c r="DI30" s="624"/>
      <c r="DJ30" s="624"/>
      <c r="DK30" s="625"/>
      <c r="DL30" s="632">
        <v>1754581</v>
      </c>
      <c r="DM30" s="624"/>
      <c r="DN30" s="624"/>
      <c r="DO30" s="624"/>
      <c r="DP30" s="624"/>
      <c r="DQ30" s="624"/>
      <c r="DR30" s="624"/>
      <c r="DS30" s="624"/>
      <c r="DT30" s="624"/>
      <c r="DU30" s="624"/>
      <c r="DV30" s="625"/>
      <c r="DW30" s="628">
        <v>12.6</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99.2</v>
      </c>
      <c r="BH31" s="667"/>
      <c r="BI31" s="667"/>
      <c r="BJ31" s="667"/>
      <c r="BK31" s="667"/>
      <c r="BL31" s="667"/>
      <c r="BM31" s="618">
        <v>96.2</v>
      </c>
      <c r="BN31" s="667"/>
      <c r="BO31" s="667"/>
      <c r="BP31" s="667"/>
      <c r="BQ31" s="668"/>
      <c r="BR31" s="679">
        <v>99.1</v>
      </c>
      <c r="BS31" s="667"/>
      <c r="BT31" s="667"/>
      <c r="BU31" s="667"/>
      <c r="BV31" s="667"/>
      <c r="BW31" s="667"/>
      <c r="BX31" s="618">
        <v>96.2</v>
      </c>
      <c r="BY31" s="667"/>
      <c r="BZ31" s="667"/>
      <c r="CA31" s="667"/>
      <c r="CB31" s="668"/>
      <c r="CD31" s="661"/>
      <c r="CE31" s="662"/>
      <c r="CF31" s="620" t="s">
        <v>300</v>
      </c>
      <c r="CG31" s="621"/>
      <c r="CH31" s="621"/>
      <c r="CI31" s="621"/>
      <c r="CJ31" s="621"/>
      <c r="CK31" s="621"/>
      <c r="CL31" s="621"/>
      <c r="CM31" s="621"/>
      <c r="CN31" s="621"/>
      <c r="CO31" s="621"/>
      <c r="CP31" s="621"/>
      <c r="CQ31" s="622"/>
      <c r="CR31" s="623">
        <v>34422</v>
      </c>
      <c r="CS31" s="655"/>
      <c r="CT31" s="655"/>
      <c r="CU31" s="655"/>
      <c r="CV31" s="655"/>
      <c r="CW31" s="655"/>
      <c r="CX31" s="655"/>
      <c r="CY31" s="656"/>
      <c r="CZ31" s="628">
        <v>0.1</v>
      </c>
      <c r="DA31" s="653"/>
      <c r="DB31" s="653"/>
      <c r="DC31" s="657"/>
      <c r="DD31" s="632">
        <v>34422</v>
      </c>
      <c r="DE31" s="655"/>
      <c r="DF31" s="655"/>
      <c r="DG31" s="655"/>
      <c r="DH31" s="655"/>
      <c r="DI31" s="655"/>
      <c r="DJ31" s="655"/>
      <c r="DK31" s="656"/>
      <c r="DL31" s="632">
        <v>34422</v>
      </c>
      <c r="DM31" s="655"/>
      <c r="DN31" s="655"/>
      <c r="DO31" s="655"/>
      <c r="DP31" s="655"/>
      <c r="DQ31" s="655"/>
      <c r="DR31" s="655"/>
      <c r="DS31" s="655"/>
      <c r="DT31" s="655"/>
      <c r="DU31" s="655"/>
      <c r="DV31" s="656"/>
      <c r="DW31" s="628">
        <v>0.2</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2139822</v>
      </c>
      <c r="S32" s="624"/>
      <c r="T32" s="624"/>
      <c r="U32" s="624"/>
      <c r="V32" s="624"/>
      <c r="W32" s="624"/>
      <c r="X32" s="624"/>
      <c r="Y32" s="625"/>
      <c r="Z32" s="626">
        <v>8.9</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5"/>
      <c r="BI32" s="655"/>
      <c r="BJ32" s="655"/>
      <c r="BK32" s="655"/>
      <c r="BL32" s="655"/>
      <c r="BM32" s="629">
        <v>98.6</v>
      </c>
      <c r="BN32" s="655"/>
      <c r="BO32" s="655"/>
      <c r="BP32" s="655"/>
      <c r="BQ32" s="678"/>
      <c r="BR32" s="680">
        <v>99.3</v>
      </c>
      <c r="BS32" s="655"/>
      <c r="BT32" s="655"/>
      <c r="BU32" s="655"/>
      <c r="BV32" s="655"/>
      <c r="BW32" s="655"/>
      <c r="BX32" s="629">
        <v>98.6</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17953</v>
      </c>
      <c r="S33" s="624"/>
      <c r="T33" s="624"/>
      <c r="U33" s="624"/>
      <c r="V33" s="624"/>
      <c r="W33" s="624"/>
      <c r="X33" s="624"/>
      <c r="Y33" s="625"/>
      <c r="Z33" s="626">
        <v>0.1</v>
      </c>
      <c r="AA33" s="626"/>
      <c r="AB33" s="626"/>
      <c r="AC33" s="626"/>
      <c r="AD33" s="627">
        <v>15815</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v>
      </c>
      <c r="BH33" s="682"/>
      <c r="BI33" s="682"/>
      <c r="BJ33" s="682"/>
      <c r="BK33" s="682"/>
      <c r="BL33" s="682"/>
      <c r="BM33" s="683">
        <v>93.2</v>
      </c>
      <c r="BN33" s="682"/>
      <c r="BO33" s="682"/>
      <c r="BP33" s="682"/>
      <c r="BQ33" s="684"/>
      <c r="BR33" s="681">
        <v>98.7</v>
      </c>
      <c r="BS33" s="682"/>
      <c r="BT33" s="682"/>
      <c r="BU33" s="682"/>
      <c r="BV33" s="682"/>
      <c r="BW33" s="682"/>
      <c r="BX33" s="683">
        <v>93.2</v>
      </c>
      <c r="BY33" s="682"/>
      <c r="BZ33" s="682"/>
      <c r="CA33" s="682"/>
      <c r="CB33" s="684"/>
      <c r="CD33" s="620" t="s">
        <v>307</v>
      </c>
      <c r="CE33" s="621"/>
      <c r="CF33" s="621"/>
      <c r="CG33" s="621"/>
      <c r="CH33" s="621"/>
      <c r="CI33" s="621"/>
      <c r="CJ33" s="621"/>
      <c r="CK33" s="621"/>
      <c r="CL33" s="621"/>
      <c r="CM33" s="621"/>
      <c r="CN33" s="621"/>
      <c r="CO33" s="621"/>
      <c r="CP33" s="621"/>
      <c r="CQ33" s="622"/>
      <c r="CR33" s="623">
        <v>9227684</v>
      </c>
      <c r="CS33" s="655"/>
      <c r="CT33" s="655"/>
      <c r="CU33" s="655"/>
      <c r="CV33" s="655"/>
      <c r="CW33" s="655"/>
      <c r="CX33" s="655"/>
      <c r="CY33" s="656"/>
      <c r="CZ33" s="628">
        <v>38.6</v>
      </c>
      <c r="DA33" s="653"/>
      <c r="DB33" s="653"/>
      <c r="DC33" s="657"/>
      <c r="DD33" s="632">
        <v>7928054</v>
      </c>
      <c r="DE33" s="655"/>
      <c r="DF33" s="655"/>
      <c r="DG33" s="655"/>
      <c r="DH33" s="655"/>
      <c r="DI33" s="655"/>
      <c r="DJ33" s="655"/>
      <c r="DK33" s="656"/>
      <c r="DL33" s="632">
        <v>6544987</v>
      </c>
      <c r="DM33" s="655"/>
      <c r="DN33" s="655"/>
      <c r="DO33" s="655"/>
      <c r="DP33" s="655"/>
      <c r="DQ33" s="655"/>
      <c r="DR33" s="655"/>
      <c r="DS33" s="655"/>
      <c r="DT33" s="655"/>
      <c r="DU33" s="655"/>
      <c r="DV33" s="656"/>
      <c r="DW33" s="628">
        <v>47.1</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25029</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3957063</v>
      </c>
      <c r="CS34" s="624"/>
      <c r="CT34" s="624"/>
      <c r="CU34" s="624"/>
      <c r="CV34" s="624"/>
      <c r="CW34" s="624"/>
      <c r="CX34" s="624"/>
      <c r="CY34" s="625"/>
      <c r="CZ34" s="628">
        <v>16.5</v>
      </c>
      <c r="DA34" s="653"/>
      <c r="DB34" s="653"/>
      <c r="DC34" s="657"/>
      <c r="DD34" s="632">
        <v>3330998</v>
      </c>
      <c r="DE34" s="624"/>
      <c r="DF34" s="624"/>
      <c r="DG34" s="624"/>
      <c r="DH34" s="624"/>
      <c r="DI34" s="624"/>
      <c r="DJ34" s="624"/>
      <c r="DK34" s="625"/>
      <c r="DL34" s="632">
        <v>2798347</v>
      </c>
      <c r="DM34" s="624"/>
      <c r="DN34" s="624"/>
      <c r="DO34" s="624"/>
      <c r="DP34" s="624"/>
      <c r="DQ34" s="624"/>
      <c r="DR34" s="624"/>
      <c r="DS34" s="624"/>
      <c r="DT34" s="624"/>
      <c r="DU34" s="624"/>
      <c r="DV34" s="625"/>
      <c r="DW34" s="628">
        <v>20.100000000000001</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156349</v>
      </c>
      <c r="S35" s="624"/>
      <c r="T35" s="624"/>
      <c r="U35" s="624"/>
      <c r="V35" s="624"/>
      <c r="W35" s="624"/>
      <c r="X35" s="624"/>
      <c r="Y35" s="625"/>
      <c r="Z35" s="626">
        <v>0.7</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31295</v>
      </c>
      <c r="CS35" s="655"/>
      <c r="CT35" s="655"/>
      <c r="CU35" s="655"/>
      <c r="CV35" s="655"/>
      <c r="CW35" s="655"/>
      <c r="CX35" s="655"/>
      <c r="CY35" s="656"/>
      <c r="CZ35" s="628">
        <v>0.1</v>
      </c>
      <c r="DA35" s="653"/>
      <c r="DB35" s="653"/>
      <c r="DC35" s="657"/>
      <c r="DD35" s="632">
        <v>31295</v>
      </c>
      <c r="DE35" s="655"/>
      <c r="DF35" s="655"/>
      <c r="DG35" s="655"/>
      <c r="DH35" s="655"/>
      <c r="DI35" s="655"/>
      <c r="DJ35" s="655"/>
      <c r="DK35" s="656"/>
      <c r="DL35" s="632">
        <v>31295</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522372</v>
      </c>
      <c r="S36" s="624"/>
      <c r="T36" s="624"/>
      <c r="U36" s="624"/>
      <c r="V36" s="624"/>
      <c r="W36" s="624"/>
      <c r="X36" s="624"/>
      <c r="Y36" s="625"/>
      <c r="Z36" s="626">
        <v>2.2000000000000002</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2654558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37931</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2768340</v>
      </c>
      <c r="CS36" s="624"/>
      <c r="CT36" s="624"/>
      <c r="CU36" s="624"/>
      <c r="CV36" s="624"/>
      <c r="CW36" s="624"/>
      <c r="CX36" s="624"/>
      <c r="CY36" s="625"/>
      <c r="CZ36" s="628">
        <v>11.6</v>
      </c>
      <c r="DA36" s="653"/>
      <c r="DB36" s="653"/>
      <c r="DC36" s="657"/>
      <c r="DD36" s="632">
        <v>2603477</v>
      </c>
      <c r="DE36" s="624"/>
      <c r="DF36" s="624"/>
      <c r="DG36" s="624"/>
      <c r="DH36" s="624"/>
      <c r="DI36" s="624"/>
      <c r="DJ36" s="624"/>
      <c r="DK36" s="625"/>
      <c r="DL36" s="632">
        <v>1877437</v>
      </c>
      <c r="DM36" s="624"/>
      <c r="DN36" s="624"/>
      <c r="DO36" s="624"/>
      <c r="DP36" s="624"/>
      <c r="DQ36" s="624"/>
      <c r="DR36" s="624"/>
      <c r="DS36" s="624"/>
      <c r="DT36" s="624"/>
      <c r="DU36" s="624"/>
      <c r="DV36" s="625"/>
      <c r="DW36" s="628">
        <v>13.5</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283743</v>
      </c>
      <c r="S37" s="624"/>
      <c r="T37" s="624"/>
      <c r="U37" s="624"/>
      <c r="V37" s="624"/>
      <c r="W37" s="624"/>
      <c r="X37" s="624"/>
      <c r="Y37" s="625"/>
      <c r="Z37" s="626">
        <v>1.2</v>
      </c>
      <c r="AA37" s="626"/>
      <c r="AB37" s="626"/>
      <c r="AC37" s="626"/>
      <c r="AD37" s="627">
        <v>4891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296841</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4959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376965</v>
      </c>
      <c r="CS37" s="655"/>
      <c r="CT37" s="655"/>
      <c r="CU37" s="655"/>
      <c r="CV37" s="655"/>
      <c r="CW37" s="655"/>
      <c r="CX37" s="655"/>
      <c r="CY37" s="656"/>
      <c r="CZ37" s="628">
        <v>1.6</v>
      </c>
      <c r="DA37" s="653"/>
      <c r="DB37" s="653"/>
      <c r="DC37" s="657"/>
      <c r="DD37" s="632">
        <v>376965</v>
      </c>
      <c r="DE37" s="655"/>
      <c r="DF37" s="655"/>
      <c r="DG37" s="655"/>
      <c r="DH37" s="655"/>
      <c r="DI37" s="655"/>
      <c r="DJ37" s="655"/>
      <c r="DK37" s="656"/>
      <c r="DL37" s="632">
        <v>354769</v>
      </c>
      <c r="DM37" s="655"/>
      <c r="DN37" s="655"/>
      <c r="DO37" s="655"/>
      <c r="DP37" s="655"/>
      <c r="DQ37" s="655"/>
      <c r="DR37" s="655"/>
      <c r="DS37" s="655"/>
      <c r="DT37" s="655"/>
      <c r="DU37" s="655"/>
      <c r="DV37" s="656"/>
      <c r="DW37" s="628">
        <v>2.6</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720300</v>
      </c>
      <c r="S38" s="624"/>
      <c r="T38" s="624"/>
      <c r="U38" s="624"/>
      <c r="V38" s="624"/>
      <c r="W38" s="624"/>
      <c r="X38" s="624"/>
      <c r="Y38" s="625"/>
      <c r="Z38" s="626">
        <v>3</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6338</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2357717</v>
      </c>
      <c r="CS38" s="624"/>
      <c r="CT38" s="624"/>
      <c r="CU38" s="624"/>
      <c r="CV38" s="624"/>
      <c r="CW38" s="624"/>
      <c r="CX38" s="624"/>
      <c r="CY38" s="625"/>
      <c r="CZ38" s="628">
        <v>9.9</v>
      </c>
      <c r="DA38" s="653"/>
      <c r="DB38" s="653"/>
      <c r="DC38" s="657"/>
      <c r="DD38" s="632">
        <v>1870513</v>
      </c>
      <c r="DE38" s="624"/>
      <c r="DF38" s="624"/>
      <c r="DG38" s="624"/>
      <c r="DH38" s="624"/>
      <c r="DI38" s="624"/>
      <c r="DJ38" s="624"/>
      <c r="DK38" s="625"/>
      <c r="DL38" s="632">
        <v>1837908</v>
      </c>
      <c r="DM38" s="624"/>
      <c r="DN38" s="624"/>
      <c r="DO38" s="624"/>
      <c r="DP38" s="624"/>
      <c r="DQ38" s="624"/>
      <c r="DR38" s="624"/>
      <c r="DS38" s="624"/>
      <c r="DT38" s="624"/>
      <c r="DU38" s="624"/>
      <c r="DV38" s="625"/>
      <c r="DW38" s="628">
        <v>13.2</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9264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113065</v>
      </c>
      <c r="CS39" s="655"/>
      <c r="CT39" s="655"/>
      <c r="CU39" s="655"/>
      <c r="CV39" s="655"/>
      <c r="CW39" s="655"/>
      <c r="CX39" s="655"/>
      <c r="CY39" s="656"/>
      <c r="CZ39" s="628">
        <v>0.5</v>
      </c>
      <c r="DA39" s="653"/>
      <c r="DB39" s="653"/>
      <c r="DC39" s="657"/>
      <c r="DD39" s="632">
        <v>91567</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60800</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134</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204</v>
      </c>
      <c r="CS40" s="624"/>
      <c r="CT40" s="624"/>
      <c r="CU40" s="624"/>
      <c r="CV40" s="624"/>
      <c r="CW40" s="624"/>
      <c r="CX40" s="624"/>
      <c r="CY40" s="625"/>
      <c r="CZ40" s="628">
        <v>0</v>
      </c>
      <c r="DA40" s="653"/>
      <c r="DB40" s="653"/>
      <c r="DC40" s="657"/>
      <c r="DD40" s="632">
        <v>204</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23999671</v>
      </c>
      <c r="S41" s="696"/>
      <c r="T41" s="696"/>
      <c r="U41" s="696"/>
      <c r="V41" s="696"/>
      <c r="W41" s="696"/>
      <c r="X41" s="696"/>
      <c r="Y41" s="700"/>
      <c r="Z41" s="701">
        <v>100</v>
      </c>
      <c r="AA41" s="701"/>
      <c r="AB41" s="701"/>
      <c r="AC41" s="701"/>
      <c r="AD41" s="702">
        <v>13840259</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510354</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1847363</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396</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1090038</v>
      </c>
      <c r="CS42" s="655"/>
      <c r="CT42" s="655"/>
      <c r="CU42" s="655"/>
      <c r="CV42" s="655"/>
      <c r="CW42" s="655"/>
      <c r="CX42" s="655"/>
      <c r="CY42" s="656"/>
      <c r="CZ42" s="628">
        <v>4.5999999999999996</v>
      </c>
      <c r="DA42" s="653"/>
      <c r="DB42" s="653"/>
      <c r="DC42" s="657"/>
      <c r="DD42" s="632">
        <v>181394</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52202</v>
      </c>
      <c r="CS43" s="655"/>
      <c r="CT43" s="655"/>
      <c r="CU43" s="655"/>
      <c r="CV43" s="655"/>
      <c r="CW43" s="655"/>
      <c r="CX43" s="655"/>
      <c r="CY43" s="656"/>
      <c r="CZ43" s="628">
        <v>0.2</v>
      </c>
      <c r="DA43" s="653"/>
      <c r="DB43" s="653"/>
      <c r="DC43" s="657"/>
      <c r="DD43" s="632">
        <v>37716</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1090038</v>
      </c>
      <c r="CS44" s="624"/>
      <c r="CT44" s="624"/>
      <c r="CU44" s="624"/>
      <c r="CV44" s="624"/>
      <c r="CW44" s="624"/>
      <c r="CX44" s="624"/>
      <c r="CY44" s="625"/>
      <c r="CZ44" s="628">
        <v>4.5999999999999996</v>
      </c>
      <c r="DA44" s="629"/>
      <c r="DB44" s="629"/>
      <c r="DC44" s="635"/>
      <c r="DD44" s="632">
        <v>181394</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376801</v>
      </c>
      <c r="CS45" s="655"/>
      <c r="CT45" s="655"/>
      <c r="CU45" s="655"/>
      <c r="CV45" s="655"/>
      <c r="CW45" s="655"/>
      <c r="CX45" s="655"/>
      <c r="CY45" s="656"/>
      <c r="CZ45" s="628">
        <v>1.6</v>
      </c>
      <c r="DA45" s="653"/>
      <c r="DB45" s="653"/>
      <c r="DC45" s="657"/>
      <c r="DD45" s="632">
        <v>20077</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600148</v>
      </c>
      <c r="CS46" s="624"/>
      <c r="CT46" s="624"/>
      <c r="CU46" s="624"/>
      <c r="CV46" s="624"/>
      <c r="CW46" s="624"/>
      <c r="CX46" s="624"/>
      <c r="CY46" s="625"/>
      <c r="CZ46" s="628">
        <v>2.5</v>
      </c>
      <c r="DA46" s="629"/>
      <c r="DB46" s="629"/>
      <c r="DC46" s="635"/>
      <c r="DD46" s="632">
        <v>160900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23926293</v>
      </c>
      <c r="CS49" s="682"/>
      <c r="CT49" s="682"/>
      <c r="CU49" s="682"/>
      <c r="CV49" s="682"/>
      <c r="CW49" s="682"/>
      <c r="CX49" s="682"/>
      <c r="CY49" s="711"/>
      <c r="CZ49" s="703">
        <v>100</v>
      </c>
      <c r="DA49" s="712"/>
      <c r="DB49" s="712"/>
      <c r="DC49" s="713"/>
      <c r="DD49" s="714">
        <v>16115562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HvnI2Qcny+aKxBGe1u/vU5HsCgS8WxkRVm9BYcanrBAK5jYKdC4qdFpzhT9WIWRtptjvI1lB19WedAt6/XYP2w==" saltValue="yw6bnnUYaKoL6FJoNTVg6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2" orientation="landscape" cellComments="asDisplayed" horizontalDpi="300"/>
  <headerFooter>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24198</v>
      </c>
      <c r="R7" s="753"/>
      <c r="S7" s="753"/>
      <c r="T7" s="753"/>
      <c r="U7" s="753"/>
      <c r="V7" s="753">
        <v>24125</v>
      </c>
      <c r="W7" s="753"/>
      <c r="X7" s="753"/>
      <c r="Y7" s="753"/>
      <c r="Z7" s="753"/>
      <c r="AA7" s="753">
        <f>Q7-V7</f>
        <v>73</v>
      </c>
      <c r="AB7" s="753"/>
      <c r="AC7" s="753"/>
      <c r="AD7" s="753"/>
      <c r="AE7" s="754"/>
      <c r="AF7" s="755">
        <v>60</v>
      </c>
      <c r="AG7" s="756"/>
      <c r="AH7" s="756"/>
      <c r="AI7" s="756"/>
      <c r="AJ7" s="757"/>
      <c r="AK7" s="758">
        <v>17</v>
      </c>
      <c r="AL7" s="759"/>
      <c r="AM7" s="759"/>
      <c r="AN7" s="759"/>
      <c r="AO7" s="759"/>
      <c r="AP7" s="759">
        <v>13191</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543</v>
      </c>
      <c r="BT7" s="747"/>
      <c r="BU7" s="747"/>
      <c r="BV7" s="747"/>
      <c r="BW7" s="747"/>
      <c r="BX7" s="747"/>
      <c r="BY7" s="747"/>
      <c r="BZ7" s="747"/>
      <c r="CA7" s="747"/>
      <c r="CB7" s="747"/>
      <c r="CC7" s="747"/>
      <c r="CD7" s="747"/>
      <c r="CE7" s="747"/>
      <c r="CF7" s="747"/>
      <c r="CG7" s="762"/>
      <c r="CH7" s="743">
        <v>4</v>
      </c>
      <c r="CI7" s="744"/>
      <c r="CJ7" s="744"/>
      <c r="CK7" s="744"/>
      <c r="CL7" s="745"/>
      <c r="CM7" s="743">
        <v>278</v>
      </c>
      <c r="CN7" s="744"/>
      <c r="CO7" s="744"/>
      <c r="CP7" s="744"/>
      <c r="CQ7" s="745"/>
      <c r="CR7" s="743">
        <v>240</v>
      </c>
      <c r="CS7" s="744"/>
      <c r="CT7" s="744"/>
      <c r="CU7" s="744"/>
      <c r="CV7" s="745"/>
      <c r="CW7" s="743">
        <v>0</v>
      </c>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0</v>
      </c>
      <c r="R8" s="784"/>
      <c r="S8" s="784"/>
      <c r="T8" s="784"/>
      <c r="U8" s="784"/>
      <c r="V8" s="784">
        <v>0</v>
      </c>
      <c r="W8" s="784"/>
      <c r="X8" s="784"/>
      <c r="Y8" s="784"/>
      <c r="Z8" s="784"/>
      <c r="AA8" s="784">
        <v>0</v>
      </c>
      <c r="AB8" s="784"/>
      <c r="AC8" s="784"/>
      <c r="AD8" s="784"/>
      <c r="AE8" s="785"/>
      <c r="AF8" s="786" t="s">
        <v>122</v>
      </c>
      <c r="AG8" s="787"/>
      <c r="AH8" s="787"/>
      <c r="AI8" s="787"/>
      <c r="AJ8" s="788"/>
      <c r="AK8" s="769">
        <v>0</v>
      </c>
      <c r="AL8" s="770"/>
      <c r="AM8" s="770"/>
      <c r="AN8" s="770"/>
      <c r="AO8" s="770"/>
      <c r="AP8" s="770">
        <v>0</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802"/>
      <c r="R22" s="803"/>
      <c r="S22" s="803"/>
      <c r="T22" s="803"/>
      <c r="U22" s="803"/>
      <c r="V22" s="803"/>
      <c r="W22" s="803"/>
      <c r="X22" s="803"/>
      <c r="Y22" s="803"/>
      <c r="Z22" s="803"/>
      <c r="AA22" s="803"/>
      <c r="AB22" s="803"/>
      <c r="AC22" s="803"/>
      <c r="AD22" s="803"/>
      <c r="AE22" s="804"/>
      <c r="AF22" s="786"/>
      <c r="AG22" s="787"/>
      <c r="AH22" s="787"/>
      <c r="AI22" s="787"/>
      <c r="AJ22" s="788"/>
      <c r="AK22" s="805"/>
      <c r="AL22" s="806"/>
      <c r="AM22" s="806"/>
      <c r="AN22" s="806"/>
      <c r="AO22" s="806"/>
      <c r="AP22" s="806"/>
      <c r="AQ22" s="806"/>
      <c r="AR22" s="806"/>
      <c r="AS22" s="806"/>
      <c r="AT22" s="806"/>
      <c r="AU22" s="807"/>
      <c r="AV22" s="807"/>
      <c r="AW22" s="807"/>
      <c r="AX22" s="807"/>
      <c r="AY22" s="808"/>
      <c r="AZ22" s="809" t="s">
        <v>376</v>
      </c>
      <c r="BA22" s="809"/>
      <c r="BB22" s="809"/>
      <c r="BC22" s="809"/>
      <c r="BD22" s="810"/>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23999</v>
      </c>
      <c r="R23" s="793"/>
      <c r="S23" s="793"/>
      <c r="T23" s="793"/>
      <c r="U23" s="793"/>
      <c r="V23" s="794">
        <v>23926</v>
      </c>
      <c r="W23" s="795"/>
      <c r="X23" s="795"/>
      <c r="Y23" s="795"/>
      <c r="Z23" s="796"/>
      <c r="AA23" s="794">
        <f>Q23-V23</f>
        <v>73</v>
      </c>
      <c r="AB23" s="795"/>
      <c r="AC23" s="795"/>
      <c r="AD23" s="795"/>
      <c r="AE23" s="797"/>
      <c r="AF23" s="798">
        <v>60</v>
      </c>
      <c r="AG23" s="793"/>
      <c r="AH23" s="793"/>
      <c r="AI23" s="793"/>
      <c r="AJ23" s="799"/>
      <c r="AK23" s="800"/>
      <c r="AL23" s="801"/>
      <c r="AM23" s="801"/>
      <c r="AN23" s="801"/>
      <c r="AO23" s="801"/>
      <c r="AP23" s="793">
        <v>13191</v>
      </c>
      <c r="AQ23" s="793"/>
      <c r="AR23" s="793"/>
      <c r="AS23" s="793"/>
      <c r="AT23" s="793"/>
      <c r="AU23" s="812"/>
      <c r="AV23" s="812"/>
      <c r="AW23" s="812"/>
      <c r="AX23" s="812"/>
      <c r="AY23" s="813"/>
      <c r="AZ23" s="814" t="s">
        <v>122</v>
      </c>
      <c r="BA23" s="795"/>
      <c r="BB23" s="795"/>
      <c r="BC23" s="795"/>
      <c r="BD23" s="797"/>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11" t="s">
        <v>379</v>
      </c>
      <c r="B24" s="811"/>
      <c r="C24" s="811"/>
      <c r="D24" s="811"/>
      <c r="E24" s="811"/>
      <c r="F24" s="811"/>
      <c r="G24" s="811"/>
      <c r="H24" s="811"/>
      <c r="I24" s="811"/>
      <c r="J24" s="811"/>
      <c r="K24" s="811"/>
      <c r="L24" s="811"/>
      <c r="M24" s="811"/>
      <c r="N24" s="811"/>
      <c r="O24" s="811"/>
      <c r="P24" s="811"/>
      <c r="Q24" s="811"/>
      <c r="R24" s="811"/>
      <c r="S24" s="811"/>
      <c r="T24" s="811"/>
      <c r="U24" s="811"/>
      <c r="V24" s="811"/>
      <c r="W24" s="811"/>
      <c r="X24" s="811"/>
      <c r="Y24" s="811"/>
      <c r="Z24" s="811"/>
      <c r="AA24" s="811"/>
      <c r="AB24" s="811"/>
      <c r="AC24" s="811"/>
      <c r="AD24" s="811"/>
      <c r="AE24" s="811"/>
      <c r="AF24" s="811"/>
      <c r="AG24" s="811"/>
      <c r="AH24" s="811"/>
      <c r="AI24" s="811"/>
      <c r="AJ24" s="811"/>
      <c r="AK24" s="811"/>
      <c r="AL24" s="811"/>
      <c r="AM24" s="811"/>
      <c r="AN24" s="811"/>
      <c r="AO24" s="811"/>
      <c r="AP24" s="811"/>
      <c r="AQ24" s="811"/>
      <c r="AR24" s="811"/>
      <c r="AS24" s="811"/>
      <c r="AT24" s="811"/>
      <c r="AU24" s="811"/>
      <c r="AV24" s="811"/>
      <c r="AW24" s="811"/>
      <c r="AX24" s="811"/>
      <c r="AY24" s="811"/>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5" t="s">
        <v>384</v>
      </c>
      <c r="AG26" s="816"/>
      <c r="AH26" s="816"/>
      <c r="AI26" s="816"/>
      <c r="AJ26" s="817"/>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8"/>
      <c r="AG27" s="819"/>
      <c r="AH27" s="819"/>
      <c r="AI27" s="819"/>
      <c r="AJ27" s="820"/>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3">
        <v>5686</v>
      </c>
      <c r="R28" s="824"/>
      <c r="S28" s="824"/>
      <c r="T28" s="824"/>
      <c r="U28" s="824"/>
      <c r="V28" s="824">
        <v>5634</v>
      </c>
      <c r="W28" s="824"/>
      <c r="X28" s="824"/>
      <c r="Y28" s="824"/>
      <c r="Z28" s="824"/>
      <c r="AA28" s="824">
        <f>Q28-V28</f>
        <v>52</v>
      </c>
      <c r="AB28" s="824"/>
      <c r="AC28" s="824"/>
      <c r="AD28" s="824"/>
      <c r="AE28" s="825"/>
      <c r="AF28" s="826">
        <v>38</v>
      </c>
      <c r="AG28" s="824"/>
      <c r="AH28" s="824"/>
      <c r="AI28" s="824"/>
      <c r="AJ28" s="827"/>
      <c r="AK28" s="828">
        <v>510</v>
      </c>
      <c r="AL28" s="829"/>
      <c r="AM28" s="829"/>
      <c r="AN28" s="829"/>
      <c r="AO28" s="829"/>
      <c r="AP28" s="829">
        <v>0</v>
      </c>
      <c r="AQ28" s="829"/>
      <c r="AR28" s="829"/>
      <c r="AS28" s="829"/>
      <c r="AT28" s="829"/>
      <c r="AU28" s="829">
        <v>0</v>
      </c>
      <c r="AV28" s="829"/>
      <c r="AW28" s="829"/>
      <c r="AX28" s="829"/>
      <c r="AY28" s="829"/>
      <c r="AZ28" s="830" t="s">
        <v>555</v>
      </c>
      <c r="BA28" s="830"/>
      <c r="BB28" s="830"/>
      <c r="BC28" s="830"/>
      <c r="BD28" s="830"/>
      <c r="BE28" s="821"/>
      <c r="BF28" s="821"/>
      <c r="BG28" s="821"/>
      <c r="BH28" s="821"/>
      <c r="BI28" s="822"/>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6088</v>
      </c>
      <c r="R29" s="784"/>
      <c r="S29" s="784"/>
      <c r="T29" s="784"/>
      <c r="U29" s="784"/>
      <c r="V29" s="784">
        <v>5899</v>
      </c>
      <c r="W29" s="784"/>
      <c r="X29" s="784"/>
      <c r="Y29" s="784"/>
      <c r="Z29" s="784"/>
      <c r="AA29" s="785">
        <f t="shared" ref="AA29:AA30" si="0">Q29-V29</f>
        <v>189</v>
      </c>
      <c r="AB29" s="787"/>
      <c r="AC29" s="787"/>
      <c r="AD29" s="787"/>
      <c r="AE29" s="788"/>
      <c r="AF29" s="786">
        <v>189</v>
      </c>
      <c r="AG29" s="787"/>
      <c r="AH29" s="787"/>
      <c r="AI29" s="787"/>
      <c r="AJ29" s="788"/>
      <c r="AK29" s="835">
        <v>896</v>
      </c>
      <c r="AL29" s="831"/>
      <c r="AM29" s="831"/>
      <c r="AN29" s="831"/>
      <c r="AO29" s="831"/>
      <c r="AP29" s="831">
        <v>0</v>
      </c>
      <c r="AQ29" s="831"/>
      <c r="AR29" s="831"/>
      <c r="AS29" s="831"/>
      <c r="AT29" s="831"/>
      <c r="AU29" s="831">
        <v>0</v>
      </c>
      <c r="AV29" s="831"/>
      <c r="AW29" s="831"/>
      <c r="AX29" s="831"/>
      <c r="AY29" s="831"/>
      <c r="AZ29" s="832" t="s">
        <v>555</v>
      </c>
      <c r="BA29" s="832"/>
      <c r="BB29" s="832"/>
      <c r="BC29" s="832"/>
      <c r="BD29" s="832"/>
      <c r="BE29" s="833"/>
      <c r="BF29" s="833"/>
      <c r="BG29" s="833"/>
      <c r="BH29" s="833"/>
      <c r="BI29" s="834"/>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1348</v>
      </c>
      <c r="R30" s="784"/>
      <c r="S30" s="784"/>
      <c r="T30" s="784"/>
      <c r="U30" s="784"/>
      <c r="V30" s="784">
        <v>1291</v>
      </c>
      <c r="W30" s="784"/>
      <c r="X30" s="784"/>
      <c r="Y30" s="784"/>
      <c r="Z30" s="784"/>
      <c r="AA30" s="785">
        <f t="shared" si="0"/>
        <v>57</v>
      </c>
      <c r="AB30" s="787"/>
      <c r="AC30" s="787"/>
      <c r="AD30" s="787"/>
      <c r="AE30" s="788"/>
      <c r="AF30" s="786">
        <v>57</v>
      </c>
      <c r="AG30" s="787"/>
      <c r="AH30" s="787"/>
      <c r="AI30" s="787"/>
      <c r="AJ30" s="788"/>
      <c r="AK30" s="835">
        <v>237</v>
      </c>
      <c r="AL30" s="831"/>
      <c r="AM30" s="831"/>
      <c r="AN30" s="831"/>
      <c r="AO30" s="831"/>
      <c r="AP30" s="831">
        <v>0</v>
      </c>
      <c r="AQ30" s="831"/>
      <c r="AR30" s="831"/>
      <c r="AS30" s="831"/>
      <c r="AT30" s="831"/>
      <c r="AU30" s="831">
        <v>0</v>
      </c>
      <c r="AV30" s="831"/>
      <c r="AW30" s="831"/>
      <c r="AX30" s="831"/>
      <c r="AY30" s="831"/>
      <c r="AZ30" s="832" t="s">
        <v>555</v>
      </c>
      <c r="BA30" s="832"/>
      <c r="BB30" s="832"/>
      <c r="BC30" s="832"/>
      <c r="BD30" s="832"/>
      <c r="BE30" s="833"/>
      <c r="BF30" s="833"/>
      <c r="BG30" s="833"/>
      <c r="BH30" s="833"/>
      <c r="BI30" s="834"/>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1607</v>
      </c>
      <c r="R31" s="784"/>
      <c r="S31" s="784"/>
      <c r="T31" s="784"/>
      <c r="U31" s="784"/>
      <c r="V31" s="784">
        <v>1550</v>
      </c>
      <c r="W31" s="784"/>
      <c r="X31" s="784"/>
      <c r="Y31" s="784"/>
      <c r="Z31" s="784"/>
      <c r="AA31" s="784">
        <v>57</v>
      </c>
      <c r="AB31" s="784"/>
      <c r="AC31" s="784"/>
      <c r="AD31" s="784"/>
      <c r="AE31" s="785"/>
      <c r="AF31" s="786">
        <v>365</v>
      </c>
      <c r="AG31" s="787"/>
      <c r="AH31" s="787"/>
      <c r="AI31" s="787"/>
      <c r="AJ31" s="788"/>
      <c r="AK31" s="835">
        <v>297</v>
      </c>
      <c r="AL31" s="831"/>
      <c r="AM31" s="831"/>
      <c r="AN31" s="831"/>
      <c r="AO31" s="831"/>
      <c r="AP31" s="831">
        <v>4904</v>
      </c>
      <c r="AQ31" s="831"/>
      <c r="AR31" s="831"/>
      <c r="AS31" s="831"/>
      <c r="AT31" s="831"/>
      <c r="AU31" s="831">
        <v>1550</v>
      </c>
      <c r="AV31" s="831"/>
      <c r="AW31" s="831"/>
      <c r="AX31" s="831"/>
      <c r="AY31" s="831"/>
      <c r="AZ31" s="832" t="s">
        <v>555</v>
      </c>
      <c r="BA31" s="832"/>
      <c r="BB31" s="832"/>
      <c r="BC31" s="832"/>
      <c r="BD31" s="832"/>
      <c r="BE31" s="833" t="s">
        <v>393</v>
      </c>
      <c r="BF31" s="833"/>
      <c r="BG31" s="833"/>
      <c r="BH31" s="833"/>
      <c r="BI31" s="834"/>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5"/>
      <c r="AL32" s="831"/>
      <c r="AM32" s="831"/>
      <c r="AN32" s="831"/>
      <c r="AO32" s="831"/>
      <c r="AP32" s="831"/>
      <c r="AQ32" s="831"/>
      <c r="AR32" s="831"/>
      <c r="AS32" s="831"/>
      <c r="AT32" s="831"/>
      <c r="AU32" s="831"/>
      <c r="AV32" s="831"/>
      <c r="AW32" s="831"/>
      <c r="AX32" s="831"/>
      <c r="AY32" s="831"/>
      <c r="AZ32" s="832"/>
      <c r="BA32" s="832"/>
      <c r="BB32" s="832"/>
      <c r="BC32" s="832"/>
      <c r="BD32" s="832"/>
      <c r="BE32" s="833"/>
      <c r="BF32" s="833"/>
      <c r="BG32" s="833"/>
      <c r="BH32" s="833"/>
      <c r="BI32" s="834"/>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5"/>
      <c r="AL33" s="831"/>
      <c r="AM33" s="831"/>
      <c r="AN33" s="831"/>
      <c r="AO33" s="831"/>
      <c r="AP33" s="831"/>
      <c r="AQ33" s="831"/>
      <c r="AR33" s="831"/>
      <c r="AS33" s="831"/>
      <c r="AT33" s="831"/>
      <c r="AU33" s="831"/>
      <c r="AV33" s="831"/>
      <c r="AW33" s="831"/>
      <c r="AX33" s="831"/>
      <c r="AY33" s="831"/>
      <c r="AZ33" s="832"/>
      <c r="BA33" s="832"/>
      <c r="BB33" s="832"/>
      <c r="BC33" s="832"/>
      <c r="BD33" s="832"/>
      <c r="BE33" s="833"/>
      <c r="BF33" s="833"/>
      <c r="BG33" s="833"/>
      <c r="BH33" s="833"/>
      <c r="BI33" s="834"/>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5"/>
      <c r="AL34" s="831"/>
      <c r="AM34" s="831"/>
      <c r="AN34" s="831"/>
      <c r="AO34" s="831"/>
      <c r="AP34" s="831"/>
      <c r="AQ34" s="831"/>
      <c r="AR34" s="831"/>
      <c r="AS34" s="831"/>
      <c r="AT34" s="831"/>
      <c r="AU34" s="831"/>
      <c r="AV34" s="831"/>
      <c r="AW34" s="831"/>
      <c r="AX34" s="831"/>
      <c r="AY34" s="831"/>
      <c r="AZ34" s="832"/>
      <c r="BA34" s="832"/>
      <c r="BB34" s="832"/>
      <c r="BC34" s="832"/>
      <c r="BD34" s="832"/>
      <c r="BE34" s="833"/>
      <c r="BF34" s="833"/>
      <c r="BG34" s="833"/>
      <c r="BH34" s="833"/>
      <c r="BI34" s="834"/>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6"/>
      <c r="R50" s="837"/>
      <c r="S50" s="837"/>
      <c r="T50" s="837"/>
      <c r="U50" s="837"/>
      <c r="V50" s="837"/>
      <c r="W50" s="837"/>
      <c r="X50" s="837"/>
      <c r="Y50" s="837"/>
      <c r="Z50" s="837"/>
      <c r="AA50" s="837"/>
      <c r="AB50" s="837"/>
      <c r="AC50" s="837"/>
      <c r="AD50" s="837"/>
      <c r="AE50" s="838"/>
      <c r="AF50" s="786"/>
      <c r="AG50" s="787"/>
      <c r="AH50" s="787"/>
      <c r="AI50" s="787"/>
      <c r="AJ50" s="788"/>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6"/>
      <c r="R51" s="837"/>
      <c r="S51" s="837"/>
      <c r="T51" s="837"/>
      <c r="U51" s="837"/>
      <c r="V51" s="837"/>
      <c r="W51" s="837"/>
      <c r="X51" s="837"/>
      <c r="Y51" s="837"/>
      <c r="Z51" s="837"/>
      <c r="AA51" s="837"/>
      <c r="AB51" s="837"/>
      <c r="AC51" s="837"/>
      <c r="AD51" s="837"/>
      <c r="AE51" s="838"/>
      <c r="AF51" s="786"/>
      <c r="AG51" s="787"/>
      <c r="AH51" s="787"/>
      <c r="AI51" s="787"/>
      <c r="AJ51" s="788"/>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6"/>
      <c r="R52" s="837"/>
      <c r="S52" s="837"/>
      <c r="T52" s="837"/>
      <c r="U52" s="837"/>
      <c r="V52" s="837"/>
      <c r="W52" s="837"/>
      <c r="X52" s="837"/>
      <c r="Y52" s="837"/>
      <c r="Z52" s="837"/>
      <c r="AA52" s="837"/>
      <c r="AB52" s="837"/>
      <c r="AC52" s="837"/>
      <c r="AD52" s="837"/>
      <c r="AE52" s="838"/>
      <c r="AF52" s="786"/>
      <c r="AG52" s="787"/>
      <c r="AH52" s="787"/>
      <c r="AI52" s="787"/>
      <c r="AJ52" s="788"/>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6"/>
      <c r="R53" s="837"/>
      <c r="S53" s="837"/>
      <c r="T53" s="837"/>
      <c r="U53" s="837"/>
      <c r="V53" s="837"/>
      <c r="W53" s="837"/>
      <c r="X53" s="837"/>
      <c r="Y53" s="837"/>
      <c r="Z53" s="837"/>
      <c r="AA53" s="837"/>
      <c r="AB53" s="837"/>
      <c r="AC53" s="837"/>
      <c r="AD53" s="837"/>
      <c r="AE53" s="838"/>
      <c r="AF53" s="786"/>
      <c r="AG53" s="787"/>
      <c r="AH53" s="787"/>
      <c r="AI53" s="787"/>
      <c r="AJ53" s="788"/>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6"/>
      <c r="R54" s="837"/>
      <c r="S54" s="837"/>
      <c r="T54" s="837"/>
      <c r="U54" s="837"/>
      <c r="V54" s="837"/>
      <c r="W54" s="837"/>
      <c r="X54" s="837"/>
      <c r="Y54" s="837"/>
      <c r="Z54" s="837"/>
      <c r="AA54" s="837"/>
      <c r="AB54" s="837"/>
      <c r="AC54" s="837"/>
      <c r="AD54" s="837"/>
      <c r="AE54" s="838"/>
      <c r="AF54" s="786"/>
      <c r="AG54" s="787"/>
      <c r="AH54" s="787"/>
      <c r="AI54" s="787"/>
      <c r="AJ54" s="788"/>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6"/>
      <c r="R55" s="837"/>
      <c r="S55" s="837"/>
      <c r="T55" s="837"/>
      <c r="U55" s="837"/>
      <c r="V55" s="837"/>
      <c r="W55" s="837"/>
      <c r="X55" s="837"/>
      <c r="Y55" s="837"/>
      <c r="Z55" s="837"/>
      <c r="AA55" s="837"/>
      <c r="AB55" s="837"/>
      <c r="AC55" s="837"/>
      <c r="AD55" s="837"/>
      <c r="AE55" s="838"/>
      <c r="AF55" s="786"/>
      <c r="AG55" s="787"/>
      <c r="AH55" s="787"/>
      <c r="AI55" s="787"/>
      <c r="AJ55" s="788"/>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6"/>
      <c r="R56" s="837"/>
      <c r="S56" s="837"/>
      <c r="T56" s="837"/>
      <c r="U56" s="837"/>
      <c r="V56" s="837"/>
      <c r="W56" s="837"/>
      <c r="X56" s="837"/>
      <c r="Y56" s="837"/>
      <c r="Z56" s="837"/>
      <c r="AA56" s="837"/>
      <c r="AB56" s="837"/>
      <c r="AC56" s="837"/>
      <c r="AD56" s="837"/>
      <c r="AE56" s="838"/>
      <c r="AF56" s="786"/>
      <c r="AG56" s="787"/>
      <c r="AH56" s="787"/>
      <c r="AI56" s="787"/>
      <c r="AJ56" s="788"/>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6"/>
      <c r="R57" s="837"/>
      <c r="S57" s="837"/>
      <c r="T57" s="837"/>
      <c r="U57" s="837"/>
      <c r="V57" s="837"/>
      <c r="W57" s="837"/>
      <c r="X57" s="837"/>
      <c r="Y57" s="837"/>
      <c r="Z57" s="837"/>
      <c r="AA57" s="837"/>
      <c r="AB57" s="837"/>
      <c r="AC57" s="837"/>
      <c r="AD57" s="837"/>
      <c r="AE57" s="838"/>
      <c r="AF57" s="786"/>
      <c r="AG57" s="787"/>
      <c r="AH57" s="787"/>
      <c r="AI57" s="787"/>
      <c r="AJ57" s="788"/>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6"/>
      <c r="R58" s="837"/>
      <c r="S58" s="837"/>
      <c r="T58" s="837"/>
      <c r="U58" s="837"/>
      <c r="V58" s="837"/>
      <c r="W58" s="837"/>
      <c r="X58" s="837"/>
      <c r="Y58" s="837"/>
      <c r="Z58" s="837"/>
      <c r="AA58" s="837"/>
      <c r="AB58" s="837"/>
      <c r="AC58" s="837"/>
      <c r="AD58" s="837"/>
      <c r="AE58" s="838"/>
      <c r="AF58" s="786"/>
      <c r="AG58" s="787"/>
      <c r="AH58" s="787"/>
      <c r="AI58" s="787"/>
      <c r="AJ58" s="788"/>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6"/>
      <c r="R59" s="837"/>
      <c r="S59" s="837"/>
      <c r="T59" s="837"/>
      <c r="U59" s="837"/>
      <c r="V59" s="837"/>
      <c r="W59" s="837"/>
      <c r="X59" s="837"/>
      <c r="Y59" s="837"/>
      <c r="Z59" s="837"/>
      <c r="AA59" s="837"/>
      <c r="AB59" s="837"/>
      <c r="AC59" s="837"/>
      <c r="AD59" s="837"/>
      <c r="AE59" s="838"/>
      <c r="AF59" s="786"/>
      <c r="AG59" s="787"/>
      <c r="AH59" s="787"/>
      <c r="AI59" s="787"/>
      <c r="AJ59" s="788"/>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6"/>
      <c r="R60" s="837"/>
      <c r="S60" s="837"/>
      <c r="T60" s="837"/>
      <c r="U60" s="837"/>
      <c r="V60" s="837"/>
      <c r="W60" s="837"/>
      <c r="X60" s="837"/>
      <c r="Y60" s="837"/>
      <c r="Z60" s="837"/>
      <c r="AA60" s="837"/>
      <c r="AB60" s="837"/>
      <c r="AC60" s="837"/>
      <c r="AD60" s="837"/>
      <c r="AE60" s="838"/>
      <c r="AF60" s="786"/>
      <c r="AG60" s="787"/>
      <c r="AH60" s="787"/>
      <c r="AI60" s="787"/>
      <c r="AJ60" s="788"/>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6"/>
      <c r="R61" s="837"/>
      <c r="S61" s="837"/>
      <c r="T61" s="837"/>
      <c r="U61" s="837"/>
      <c r="V61" s="837"/>
      <c r="W61" s="837"/>
      <c r="X61" s="837"/>
      <c r="Y61" s="837"/>
      <c r="Z61" s="837"/>
      <c r="AA61" s="837"/>
      <c r="AB61" s="837"/>
      <c r="AC61" s="837"/>
      <c r="AD61" s="837"/>
      <c r="AE61" s="838"/>
      <c r="AF61" s="786"/>
      <c r="AG61" s="787"/>
      <c r="AH61" s="787"/>
      <c r="AI61" s="787"/>
      <c r="AJ61" s="788"/>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6"/>
      <c r="R62" s="837"/>
      <c r="S62" s="837"/>
      <c r="T62" s="837"/>
      <c r="U62" s="837"/>
      <c r="V62" s="837"/>
      <c r="W62" s="837"/>
      <c r="X62" s="837"/>
      <c r="Y62" s="837"/>
      <c r="Z62" s="837"/>
      <c r="AA62" s="837"/>
      <c r="AB62" s="837"/>
      <c r="AC62" s="837"/>
      <c r="AD62" s="837"/>
      <c r="AE62" s="838"/>
      <c r="AF62" s="786"/>
      <c r="AG62" s="787"/>
      <c r="AH62" s="787"/>
      <c r="AI62" s="787"/>
      <c r="AJ62" s="788"/>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394</v>
      </c>
      <c r="BK62" s="809"/>
      <c r="BL62" s="809"/>
      <c r="BM62" s="809"/>
      <c r="BN62" s="810"/>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395</v>
      </c>
      <c r="C63" s="790"/>
      <c r="D63" s="790"/>
      <c r="E63" s="790"/>
      <c r="F63" s="790"/>
      <c r="G63" s="790"/>
      <c r="H63" s="790"/>
      <c r="I63" s="790"/>
      <c r="J63" s="790"/>
      <c r="K63" s="790"/>
      <c r="L63" s="790"/>
      <c r="M63" s="790"/>
      <c r="N63" s="790"/>
      <c r="O63" s="790"/>
      <c r="P63" s="791"/>
      <c r="Q63" s="841"/>
      <c r="R63" s="842"/>
      <c r="S63" s="842"/>
      <c r="T63" s="842"/>
      <c r="U63" s="842"/>
      <c r="V63" s="842"/>
      <c r="W63" s="842"/>
      <c r="X63" s="842"/>
      <c r="Y63" s="842"/>
      <c r="Z63" s="842"/>
      <c r="AA63" s="842"/>
      <c r="AB63" s="842"/>
      <c r="AC63" s="842"/>
      <c r="AD63" s="842"/>
      <c r="AE63" s="843"/>
      <c r="AF63" s="844">
        <v>649</v>
      </c>
      <c r="AG63" s="845"/>
      <c r="AH63" s="845"/>
      <c r="AI63" s="845"/>
      <c r="AJ63" s="846"/>
      <c r="AK63" s="847"/>
      <c r="AL63" s="842"/>
      <c r="AM63" s="842"/>
      <c r="AN63" s="842"/>
      <c r="AO63" s="842"/>
      <c r="AP63" s="845">
        <f>SUM(AP28:AT62)</f>
        <v>4904</v>
      </c>
      <c r="AQ63" s="845"/>
      <c r="AR63" s="845"/>
      <c r="AS63" s="845"/>
      <c r="AT63" s="845"/>
      <c r="AU63" s="845">
        <f>SUM(AU28:AY62)</f>
        <v>1550</v>
      </c>
      <c r="AV63" s="845"/>
      <c r="AW63" s="845"/>
      <c r="AX63" s="845"/>
      <c r="AY63" s="845"/>
      <c r="AZ63" s="849"/>
      <c r="BA63" s="849"/>
      <c r="BB63" s="849"/>
      <c r="BC63" s="849"/>
      <c r="BD63" s="849"/>
      <c r="BE63" s="850"/>
      <c r="BF63" s="850"/>
      <c r="BG63" s="850"/>
      <c r="BH63" s="850"/>
      <c r="BI63" s="851"/>
      <c r="BJ63" s="852" t="s">
        <v>122</v>
      </c>
      <c r="BK63" s="853"/>
      <c r="BL63" s="853"/>
      <c r="BM63" s="853"/>
      <c r="BN63" s="854"/>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5" t="s">
        <v>384</v>
      </c>
      <c r="AG66" s="816"/>
      <c r="AH66" s="816"/>
      <c r="AI66" s="816"/>
      <c r="AJ66" s="856"/>
      <c r="AK66" s="733" t="s">
        <v>385</v>
      </c>
      <c r="AL66" s="728"/>
      <c r="AM66" s="728"/>
      <c r="AN66" s="728"/>
      <c r="AO66" s="729"/>
      <c r="AP66" s="733" t="s">
        <v>386</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7"/>
      <c r="AG67" s="819"/>
      <c r="AH67" s="819"/>
      <c r="AI67" s="819"/>
      <c r="AJ67" s="858"/>
      <c r="AK67" s="859"/>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18"/>
    </row>
    <row r="68" spans="1:131" ht="26.25" customHeight="1" thickTop="1" x14ac:dyDescent="0.2">
      <c r="A68" s="224">
        <v>1</v>
      </c>
      <c r="B68" s="870" t="s">
        <v>544</v>
      </c>
      <c r="C68" s="871"/>
      <c r="D68" s="871"/>
      <c r="E68" s="871"/>
      <c r="F68" s="871"/>
      <c r="G68" s="871"/>
      <c r="H68" s="871"/>
      <c r="I68" s="871"/>
      <c r="J68" s="871"/>
      <c r="K68" s="871"/>
      <c r="L68" s="871"/>
      <c r="M68" s="871"/>
      <c r="N68" s="871"/>
      <c r="O68" s="871"/>
      <c r="P68" s="872"/>
      <c r="Q68" s="873">
        <v>290</v>
      </c>
      <c r="R68" s="867"/>
      <c r="S68" s="867"/>
      <c r="T68" s="867"/>
      <c r="U68" s="867"/>
      <c r="V68" s="867">
        <v>250</v>
      </c>
      <c r="W68" s="867"/>
      <c r="X68" s="867"/>
      <c r="Y68" s="867"/>
      <c r="Z68" s="867"/>
      <c r="AA68" s="867">
        <v>40</v>
      </c>
      <c r="AB68" s="867"/>
      <c r="AC68" s="867"/>
      <c r="AD68" s="867"/>
      <c r="AE68" s="867"/>
      <c r="AF68" s="867">
        <v>40</v>
      </c>
      <c r="AG68" s="867"/>
      <c r="AH68" s="867"/>
      <c r="AI68" s="867"/>
      <c r="AJ68" s="867"/>
      <c r="AK68" s="867" t="s">
        <v>486</v>
      </c>
      <c r="AL68" s="867"/>
      <c r="AM68" s="867"/>
      <c r="AN68" s="867"/>
      <c r="AO68" s="867"/>
      <c r="AP68" s="867" t="s">
        <v>486</v>
      </c>
      <c r="AQ68" s="867"/>
      <c r="AR68" s="867"/>
      <c r="AS68" s="867"/>
      <c r="AT68" s="867"/>
      <c r="AU68" s="867" t="s">
        <v>486</v>
      </c>
      <c r="AV68" s="867"/>
      <c r="AW68" s="867"/>
      <c r="AX68" s="867"/>
      <c r="AY68" s="867"/>
      <c r="AZ68" s="868"/>
      <c r="BA68" s="868"/>
      <c r="BB68" s="868"/>
      <c r="BC68" s="868"/>
      <c r="BD68" s="869"/>
      <c r="BE68" s="229"/>
      <c r="BF68" s="229"/>
      <c r="BG68" s="229"/>
      <c r="BH68" s="229"/>
      <c r="BI68" s="229"/>
      <c r="BJ68" s="229"/>
      <c r="BK68" s="229"/>
      <c r="BL68" s="229"/>
      <c r="BM68" s="229"/>
      <c r="BN68" s="229"/>
      <c r="BO68" s="229"/>
      <c r="BP68" s="229"/>
      <c r="BQ68" s="226">
        <v>62</v>
      </c>
      <c r="BR68" s="231"/>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18"/>
    </row>
    <row r="69" spans="1:131" ht="26.25" customHeight="1" x14ac:dyDescent="0.2">
      <c r="A69" s="226">
        <v>2</v>
      </c>
      <c r="B69" s="874" t="s">
        <v>545</v>
      </c>
      <c r="C69" s="875"/>
      <c r="D69" s="875"/>
      <c r="E69" s="875"/>
      <c r="F69" s="875"/>
      <c r="G69" s="875"/>
      <c r="H69" s="875"/>
      <c r="I69" s="875"/>
      <c r="J69" s="875"/>
      <c r="K69" s="875"/>
      <c r="L69" s="875"/>
      <c r="M69" s="875"/>
      <c r="N69" s="875"/>
      <c r="O69" s="875"/>
      <c r="P69" s="876"/>
      <c r="Q69" s="877">
        <v>1428744</v>
      </c>
      <c r="R69" s="831"/>
      <c r="S69" s="831"/>
      <c r="T69" s="831"/>
      <c r="U69" s="831"/>
      <c r="V69" s="831">
        <v>1401874</v>
      </c>
      <c r="W69" s="831"/>
      <c r="X69" s="831"/>
      <c r="Y69" s="831"/>
      <c r="Z69" s="831"/>
      <c r="AA69" s="831">
        <v>26871</v>
      </c>
      <c r="AB69" s="831"/>
      <c r="AC69" s="831"/>
      <c r="AD69" s="831"/>
      <c r="AE69" s="831"/>
      <c r="AF69" s="831">
        <v>26871</v>
      </c>
      <c r="AG69" s="831"/>
      <c r="AH69" s="831"/>
      <c r="AI69" s="831"/>
      <c r="AJ69" s="831"/>
      <c r="AK69" s="831">
        <v>12578</v>
      </c>
      <c r="AL69" s="831"/>
      <c r="AM69" s="831"/>
      <c r="AN69" s="831"/>
      <c r="AO69" s="831"/>
      <c r="AP69" s="831" t="s">
        <v>486</v>
      </c>
      <c r="AQ69" s="831"/>
      <c r="AR69" s="831"/>
      <c r="AS69" s="831"/>
      <c r="AT69" s="831"/>
      <c r="AU69" s="831" t="s">
        <v>486</v>
      </c>
      <c r="AV69" s="831"/>
      <c r="AW69" s="831"/>
      <c r="AX69" s="831"/>
      <c r="AY69" s="831"/>
      <c r="AZ69" s="833"/>
      <c r="BA69" s="833"/>
      <c r="BB69" s="833"/>
      <c r="BC69" s="833"/>
      <c r="BD69" s="834"/>
      <c r="BE69" s="229"/>
      <c r="BF69" s="229"/>
      <c r="BG69" s="229"/>
      <c r="BH69" s="229"/>
      <c r="BI69" s="229"/>
      <c r="BJ69" s="229"/>
      <c r="BK69" s="229"/>
      <c r="BL69" s="229"/>
      <c r="BM69" s="229"/>
      <c r="BN69" s="229"/>
      <c r="BO69" s="229"/>
      <c r="BP69" s="229"/>
      <c r="BQ69" s="226">
        <v>63</v>
      </c>
      <c r="BR69" s="231"/>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18"/>
    </row>
    <row r="70" spans="1:131" ht="26.25" customHeight="1" x14ac:dyDescent="0.2">
      <c r="A70" s="226">
        <v>3</v>
      </c>
      <c r="B70" s="874" t="s">
        <v>546</v>
      </c>
      <c r="C70" s="875"/>
      <c r="D70" s="875"/>
      <c r="E70" s="875"/>
      <c r="F70" s="875"/>
      <c r="G70" s="875"/>
      <c r="H70" s="875"/>
      <c r="I70" s="875"/>
      <c r="J70" s="875"/>
      <c r="K70" s="875"/>
      <c r="L70" s="875"/>
      <c r="M70" s="875"/>
      <c r="N70" s="875"/>
      <c r="O70" s="875"/>
      <c r="P70" s="876"/>
      <c r="Q70" s="877">
        <v>38877</v>
      </c>
      <c r="R70" s="831"/>
      <c r="S70" s="831"/>
      <c r="T70" s="831"/>
      <c r="U70" s="831"/>
      <c r="V70" s="831">
        <v>35991</v>
      </c>
      <c r="W70" s="831"/>
      <c r="X70" s="831"/>
      <c r="Y70" s="831"/>
      <c r="Z70" s="831"/>
      <c r="AA70" s="831">
        <v>2886</v>
      </c>
      <c r="AB70" s="831"/>
      <c r="AC70" s="831"/>
      <c r="AD70" s="831"/>
      <c r="AE70" s="831"/>
      <c r="AF70" s="831">
        <v>27482</v>
      </c>
      <c r="AG70" s="831"/>
      <c r="AH70" s="831"/>
      <c r="AI70" s="831"/>
      <c r="AJ70" s="831"/>
      <c r="AK70" s="831" t="s">
        <v>486</v>
      </c>
      <c r="AL70" s="831"/>
      <c r="AM70" s="831"/>
      <c r="AN70" s="831"/>
      <c r="AO70" s="831"/>
      <c r="AP70" s="831">
        <v>96454</v>
      </c>
      <c r="AQ70" s="831"/>
      <c r="AR70" s="831"/>
      <c r="AS70" s="831"/>
      <c r="AT70" s="831"/>
      <c r="AU70" s="831" t="s">
        <v>486</v>
      </c>
      <c r="AV70" s="831"/>
      <c r="AW70" s="831"/>
      <c r="AX70" s="831"/>
      <c r="AY70" s="831"/>
      <c r="AZ70" s="833"/>
      <c r="BA70" s="833"/>
      <c r="BB70" s="833"/>
      <c r="BC70" s="833"/>
      <c r="BD70" s="834"/>
      <c r="BE70" s="229"/>
      <c r="BF70" s="229"/>
      <c r="BG70" s="229"/>
      <c r="BH70" s="229"/>
      <c r="BI70" s="229"/>
      <c r="BJ70" s="229"/>
      <c r="BK70" s="229"/>
      <c r="BL70" s="229"/>
      <c r="BM70" s="229"/>
      <c r="BN70" s="229"/>
      <c r="BO70" s="229"/>
      <c r="BP70" s="229"/>
      <c r="BQ70" s="226">
        <v>64</v>
      </c>
      <c r="BR70" s="231"/>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18"/>
    </row>
    <row r="71" spans="1:131" ht="26.25" customHeight="1" x14ac:dyDescent="0.2">
      <c r="A71" s="226">
        <v>4</v>
      </c>
      <c r="B71" s="874" t="s">
        <v>547</v>
      </c>
      <c r="C71" s="875"/>
      <c r="D71" s="875"/>
      <c r="E71" s="875"/>
      <c r="F71" s="875"/>
      <c r="G71" s="875"/>
      <c r="H71" s="875"/>
      <c r="I71" s="875"/>
      <c r="J71" s="875"/>
      <c r="K71" s="875"/>
      <c r="L71" s="875"/>
      <c r="M71" s="875"/>
      <c r="N71" s="875"/>
      <c r="O71" s="875"/>
      <c r="P71" s="876"/>
      <c r="Q71" s="877">
        <v>1175</v>
      </c>
      <c r="R71" s="831"/>
      <c r="S71" s="831"/>
      <c r="T71" s="831"/>
      <c r="U71" s="831"/>
      <c r="V71" s="831">
        <v>1110</v>
      </c>
      <c r="W71" s="831"/>
      <c r="X71" s="831"/>
      <c r="Y71" s="831"/>
      <c r="Z71" s="831"/>
      <c r="AA71" s="831">
        <v>65</v>
      </c>
      <c r="AB71" s="831"/>
      <c r="AC71" s="831"/>
      <c r="AD71" s="831"/>
      <c r="AE71" s="831"/>
      <c r="AF71" s="831">
        <v>1538</v>
      </c>
      <c r="AG71" s="831"/>
      <c r="AH71" s="831"/>
      <c r="AI71" s="831"/>
      <c r="AJ71" s="831"/>
      <c r="AK71" s="831">
        <v>5</v>
      </c>
      <c r="AL71" s="831"/>
      <c r="AM71" s="831"/>
      <c r="AN71" s="831"/>
      <c r="AO71" s="831"/>
      <c r="AP71" s="831">
        <v>1843</v>
      </c>
      <c r="AQ71" s="831"/>
      <c r="AR71" s="831"/>
      <c r="AS71" s="831"/>
      <c r="AT71" s="831"/>
      <c r="AU71" s="831" t="s">
        <v>486</v>
      </c>
      <c r="AV71" s="831"/>
      <c r="AW71" s="831"/>
      <c r="AX71" s="831"/>
      <c r="AY71" s="831"/>
      <c r="AZ71" s="833"/>
      <c r="BA71" s="833"/>
      <c r="BB71" s="833"/>
      <c r="BC71" s="833"/>
      <c r="BD71" s="834"/>
      <c r="BE71" s="229"/>
      <c r="BF71" s="229"/>
      <c r="BG71" s="229"/>
      <c r="BH71" s="229"/>
      <c r="BI71" s="229"/>
      <c r="BJ71" s="229"/>
      <c r="BK71" s="229"/>
      <c r="BL71" s="229"/>
      <c r="BM71" s="229"/>
      <c r="BN71" s="229"/>
      <c r="BO71" s="229"/>
      <c r="BP71" s="229"/>
      <c r="BQ71" s="226">
        <v>65</v>
      </c>
      <c r="BR71" s="231"/>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18"/>
    </row>
    <row r="72" spans="1:131" ht="26.25" customHeight="1" x14ac:dyDescent="0.2">
      <c r="A72" s="226">
        <v>5</v>
      </c>
      <c r="B72" s="874" t="s">
        <v>548</v>
      </c>
      <c r="C72" s="875"/>
      <c r="D72" s="875"/>
      <c r="E72" s="875"/>
      <c r="F72" s="875"/>
      <c r="G72" s="875"/>
      <c r="H72" s="875"/>
      <c r="I72" s="875"/>
      <c r="J72" s="875"/>
      <c r="K72" s="875"/>
      <c r="L72" s="875"/>
      <c r="M72" s="875"/>
      <c r="N72" s="875"/>
      <c r="O72" s="875"/>
      <c r="P72" s="876"/>
      <c r="Q72" s="877">
        <v>6104</v>
      </c>
      <c r="R72" s="831"/>
      <c r="S72" s="831"/>
      <c r="T72" s="831"/>
      <c r="U72" s="831"/>
      <c r="V72" s="831">
        <v>5983</v>
      </c>
      <c r="W72" s="831"/>
      <c r="X72" s="831"/>
      <c r="Y72" s="831"/>
      <c r="Z72" s="831"/>
      <c r="AA72" s="831">
        <v>121</v>
      </c>
      <c r="AB72" s="831"/>
      <c r="AC72" s="831"/>
      <c r="AD72" s="831"/>
      <c r="AE72" s="831"/>
      <c r="AF72" s="831">
        <v>17694</v>
      </c>
      <c r="AG72" s="831"/>
      <c r="AH72" s="831"/>
      <c r="AI72" s="831"/>
      <c r="AJ72" s="831"/>
      <c r="AK72" s="831" t="s">
        <v>486</v>
      </c>
      <c r="AL72" s="831"/>
      <c r="AM72" s="831"/>
      <c r="AN72" s="831"/>
      <c r="AO72" s="831"/>
      <c r="AP72" s="831">
        <v>24010</v>
      </c>
      <c r="AQ72" s="831"/>
      <c r="AR72" s="831"/>
      <c r="AS72" s="831"/>
      <c r="AT72" s="831"/>
      <c r="AU72" s="831" t="s">
        <v>486</v>
      </c>
      <c r="AV72" s="831"/>
      <c r="AW72" s="831"/>
      <c r="AX72" s="831"/>
      <c r="AY72" s="831"/>
      <c r="AZ72" s="833"/>
      <c r="BA72" s="833"/>
      <c r="BB72" s="833"/>
      <c r="BC72" s="833"/>
      <c r="BD72" s="834"/>
      <c r="BE72" s="229"/>
      <c r="BF72" s="229"/>
      <c r="BG72" s="229"/>
      <c r="BH72" s="229"/>
      <c r="BI72" s="229"/>
      <c r="BJ72" s="229"/>
      <c r="BK72" s="229"/>
      <c r="BL72" s="229"/>
      <c r="BM72" s="229"/>
      <c r="BN72" s="229"/>
      <c r="BO72" s="229"/>
      <c r="BP72" s="229"/>
      <c r="BQ72" s="226">
        <v>66</v>
      </c>
      <c r="BR72" s="231"/>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18"/>
    </row>
    <row r="73" spans="1:131" ht="26.25" customHeight="1" x14ac:dyDescent="0.2">
      <c r="A73" s="226">
        <v>6</v>
      </c>
      <c r="B73" s="874" t="s">
        <v>549</v>
      </c>
      <c r="C73" s="875"/>
      <c r="D73" s="875"/>
      <c r="E73" s="875"/>
      <c r="F73" s="875"/>
      <c r="G73" s="875"/>
      <c r="H73" s="875"/>
      <c r="I73" s="875"/>
      <c r="J73" s="875"/>
      <c r="K73" s="875"/>
      <c r="L73" s="875"/>
      <c r="M73" s="875"/>
      <c r="N73" s="875"/>
      <c r="O73" s="875"/>
      <c r="P73" s="876"/>
      <c r="Q73" s="877">
        <v>8533</v>
      </c>
      <c r="R73" s="831"/>
      <c r="S73" s="831"/>
      <c r="T73" s="831"/>
      <c r="U73" s="831"/>
      <c r="V73" s="831">
        <v>8358</v>
      </c>
      <c r="W73" s="831"/>
      <c r="X73" s="831"/>
      <c r="Y73" s="831"/>
      <c r="Z73" s="831"/>
      <c r="AA73" s="831">
        <v>175</v>
      </c>
      <c r="AB73" s="831"/>
      <c r="AC73" s="831"/>
      <c r="AD73" s="831"/>
      <c r="AE73" s="831"/>
      <c r="AF73" s="831">
        <v>175</v>
      </c>
      <c r="AG73" s="831"/>
      <c r="AH73" s="831"/>
      <c r="AI73" s="831"/>
      <c r="AJ73" s="831"/>
      <c r="AK73" s="831">
        <v>640</v>
      </c>
      <c r="AL73" s="831"/>
      <c r="AM73" s="831"/>
      <c r="AN73" s="831"/>
      <c r="AO73" s="831"/>
      <c r="AP73" s="831">
        <v>4589</v>
      </c>
      <c r="AQ73" s="831"/>
      <c r="AR73" s="831"/>
      <c r="AS73" s="831"/>
      <c r="AT73" s="831"/>
      <c r="AU73" s="831">
        <v>835</v>
      </c>
      <c r="AV73" s="831"/>
      <c r="AW73" s="831"/>
      <c r="AX73" s="831"/>
      <c r="AY73" s="831"/>
      <c r="AZ73" s="833"/>
      <c r="BA73" s="833"/>
      <c r="BB73" s="833"/>
      <c r="BC73" s="833"/>
      <c r="BD73" s="834"/>
      <c r="BE73" s="229"/>
      <c r="BF73" s="229"/>
      <c r="BG73" s="229"/>
      <c r="BH73" s="229"/>
      <c r="BI73" s="229"/>
      <c r="BJ73" s="229"/>
      <c r="BK73" s="229"/>
      <c r="BL73" s="229"/>
      <c r="BM73" s="229"/>
      <c r="BN73" s="229"/>
      <c r="BO73" s="229"/>
      <c r="BP73" s="229"/>
      <c r="BQ73" s="226">
        <v>67</v>
      </c>
      <c r="BR73" s="231"/>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18"/>
    </row>
    <row r="74" spans="1:131" ht="26.25" customHeight="1" x14ac:dyDescent="0.2">
      <c r="A74" s="226">
        <v>7</v>
      </c>
      <c r="B74" s="874"/>
      <c r="C74" s="875"/>
      <c r="D74" s="875"/>
      <c r="E74" s="875"/>
      <c r="F74" s="875"/>
      <c r="G74" s="875"/>
      <c r="H74" s="875"/>
      <c r="I74" s="875"/>
      <c r="J74" s="875"/>
      <c r="K74" s="875"/>
      <c r="L74" s="875"/>
      <c r="M74" s="875"/>
      <c r="N74" s="875"/>
      <c r="O74" s="875"/>
      <c r="P74" s="876"/>
      <c r="Q74" s="877"/>
      <c r="R74" s="831"/>
      <c r="S74" s="831"/>
      <c r="T74" s="831"/>
      <c r="U74" s="831"/>
      <c r="V74" s="831"/>
      <c r="W74" s="831"/>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1"/>
      <c r="AZ74" s="833"/>
      <c r="BA74" s="833"/>
      <c r="BB74" s="833"/>
      <c r="BC74" s="833"/>
      <c r="BD74" s="834"/>
      <c r="BE74" s="229"/>
      <c r="BF74" s="229"/>
      <c r="BG74" s="229"/>
      <c r="BH74" s="229"/>
      <c r="BI74" s="229"/>
      <c r="BJ74" s="229"/>
      <c r="BK74" s="229"/>
      <c r="BL74" s="229"/>
      <c r="BM74" s="229"/>
      <c r="BN74" s="229"/>
      <c r="BO74" s="229"/>
      <c r="BP74" s="229"/>
      <c r="BQ74" s="226">
        <v>68</v>
      </c>
      <c r="BR74" s="231"/>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18"/>
    </row>
    <row r="75" spans="1:131" ht="26.25" customHeight="1" x14ac:dyDescent="0.2">
      <c r="A75" s="226">
        <v>8</v>
      </c>
      <c r="B75" s="874"/>
      <c r="C75" s="875"/>
      <c r="D75" s="875"/>
      <c r="E75" s="875"/>
      <c r="F75" s="875"/>
      <c r="G75" s="875"/>
      <c r="H75" s="875"/>
      <c r="I75" s="875"/>
      <c r="J75" s="875"/>
      <c r="K75" s="875"/>
      <c r="L75" s="875"/>
      <c r="M75" s="875"/>
      <c r="N75" s="875"/>
      <c r="O75" s="875"/>
      <c r="P75" s="876"/>
      <c r="Q75" s="878"/>
      <c r="R75" s="879"/>
      <c r="S75" s="879"/>
      <c r="T75" s="879"/>
      <c r="U75" s="835"/>
      <c r="V75" s="880"/>
      <c r="W75" s="879"/>
      <c r="X75" s="879"/>
      <c r="Y75" s="879"/>
      <c r="Z75" s="835"/>
      <c r="AA75" s="880"/>
      <c r="AB75" s="879"/>
      <c r="AC75" s="879"/>
      <c r="AD75" s="879"/>
      <c r="AE75" s="835"/>
      <c r="AF75" s="880"/>
      <c r="AG75" s="879"/>
      <c r="AH75" s="879"/>
      <c r="AI75" s="879"/>
      <c r="AJ75" s="835"/>
      <c r="AK75" s="880"/>
      <c r="AL75" s="879"/>
      <c r="AM75" s="879"/>
      <c r="AN75" s="879"/>
      <c r="AO75" s="835"/>
      <c r="AP75" s="880"/>
      <c r="AQ75" s="879"/>
      <c r="AR75" s="879"/>
      <c r="AS75" s="879"/>
      <c r="AT75" s="835"/>
      <c r="AU75" s="880"/>
      <c r="AV75" s="879"/>
      <c r="AW75" s="879"/>
      <c r="AX75" s="879"/>
      <c r="AY75" s="835"/>
      <c r="AZ75" s="833"/>
      <c r="BA75" s="833"/>
      <c r="BB75" s="833"/>
      <c r="BC75" s="833"/>
      <c r="BD75" s="834"/>
      <c r="BE75" s="229"/>
      <c r="BF75" s="229"/>
      <c r="BG75" s="229"/>
      <c r="BH75" s="229"/>
      <c r="BI75" s="229"/>
      <c r="BJ75" s="229"/>
      <c r="BK75" s="229"/>
      <c r="BL75" s="229"/>
      <c r="BM75" s="229"/>
      <c r="BN75" s="229"/>
      <c r="BO75" s="229"/>
      <c r="BP75" s="229"/>
      <c r="BQ75" s="226">
        <v>69</v>
      </c>
      <c r="BR75" s="231"/>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18"/>
    </row>
    <row r="76" spans="1:131" ht="26.25" customHeight="1" x14ac:dyDescent="0.2">
      <c r="A76" s="226">
        <v>9</v>
      </c>
      <c r="B76" s="874"/>
      <c r="C76" s="875"/>
      <c r="D76" s="875"/>
      <c r="E76" s="875"/>
      <c r="F76" s="875"/>
      <c r="G76" s="875"/>
      <c r="H76" s="875"/>
      <c r="I76" s="875"/>
      <c r="J76" s="875"/>
      <c r="K76" s="875"/>
      <c r="L76" s="875"/>
      <c r="M76" s="875"/>
      <c r="N76" s="875"/>
      <c r="O76" s="875"/>
      <c r="P76" s="876"/>
      <c r="Q76" s="878"/>
      <c r="R76" s="879"/>
      <c r="S76" s="879"/>
      <c r="T76" s="879"/>
      <c r="U76" s="835"/>
      <c r="V76" s="880"/>
      <c r="W76" s="879"/>
      <c r="X76" s="879"/>
      <c r="Y76" s="879"/>
      <c r="Z76" s="835"/>
      <c r="AA76" s="880"/>
      <c r="AB76" s="879"/>
      <c r="AC76" s="879"/>
      <c r="AD76" s="879"/>
      <c r="AE76" s="835"/>
      <c r="AF76" s="880"/>
      <c r="AG76" s="879"/>
      <c r="AH76" s="879"/>
      <c r="AI76" s="879"/>
      <c r="AJ76" s="835"/>
      <c r="AK76" s="880"/>
      <c r="AL76" s="879"/>
      <c r="AM76" s="879"/>
      <c r="AN76" s="879"/>
      <c r="AO76" s="835"/>
      <c r="AP76" s="880"/>
      <c r="AQ76" s="879"/>
      <c r="AR76" s="879"/>
      <c r="AS76" s="879"/>
      <c r="AT76" s="835"/>
      <c r="AU76" s="880"/>
      <c r="AV76" s="879"/>
      <c r="AW76" s="879"/>
      <c r="AX76" s="879"/>
      <c r="AY76" s="835"/>
      <c r="AZ76" s="833"/>
      <c r="BA76" s="833"/>
      <c r="BB76" s="833"/>
      <c r="BC76" s="833"/>
      <c r="BD76" s="834"/>
      <c r="BE76" s="229"/>
      <c r="BF76" s="229"/>
      <c r="BG76" s="229"/>
      <c r="BH76" s="229"/>
      <c r="BI76" s="229"/>
      <c r="BJ76" s="229"/>
      <c r="BK76" s="229"/>
      <c r="BL76" s="229"/>
      <c r="BM76" s="229"/>
      <c r="BN76" s="229"/>
      <c r="BO76" s="229"/>
      <c r="BP76" s="229"/>
      <c r="BQ76" s="226">
        <v>70</v>
      </c>
      <c r="BR76" s="231"/>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18"/>
    </row>
    <row r="77" spans="1:131" ht="26.25" customHeight="1" x14ac:dyDescent="0.2">
      <c r="A77" s="226">
        <v>10</v>
      </c>
      <c r="B77" s="874"/>
      <c r="C77" s="875"/>
      <c r="D77" s="875"/>
      <c r="E77" s="875"/>
      <c r="F77" s="875"/>
      <c r="G77" s="875"/>
      <c r="H77" s="875"/>
      <c r="I77" s="875"/>
      <c r="J77" s="875"/>
      <c r="K77" s="875"/>
      <c r="L77" s="875"/>
      <c r="M77" s="875"/>
      <c r="N77" s="875"/>
      <c r="O77" s="875"/>
      <c r="P77" s="876"/>
      <c r="Q77" s="878"/>
      <c r="R77" s="879"/>
      <c r="S77" s="879"/>
      <c r="T77" s="879"/>
      <c r="U77" s="835"/>
      <c r="V77" s="880"/>
      <c r="W77" s="879"/>
      <c r="X77" s="879"/>
      <c r="Y77" s="879"/>
      <c r="Z77" s="835"/>
      <c r="AA77" s="880"/>
      <c r="AB77" s="879"/>
      <c r="AC77" s="879"/>
      <c r="AD77" s="879"/>
      <c r="AE77" s="835"/>
      <c r="AF77" s="880"/>
      <c r="AG77" s="879"/>
      <c r="AH77" s="879"/>
      <c r="AI77" s="879"/>
      <c r="AJ77" s="835"/>
      <c r="AK77" s="880"/>
      <c r="AL77" s="879"/>
      <c r="AM77" s="879"/>
      <c r="AN77" s="879"/>
      <c r="AO77" s="835"/>
      <c r="AP77" s="880"/>
      <c r="AQ77" s="879"/>
      <c r="AR77" s="879"/>
      <c r="AS77" s="879"/>
      <c r="AT77" s="835"/>
      <c r="AU77" s="880"/>
      <c r="AV77" s="879"/>
      <c r="AW77" s="879"/>
      <c r="AX77" s="879"/>
      <c r="AY77" s="835"/>
      <c r="AZ77" s="833"/>
      <c r="BA77" s="833"/>
      <c r="BB77" s="833"/>
      <c r="BC77" s="833"/>
      <c r="BD77" s="834"/>
      <c r="BE77" s="229"/>
      <c r="BF77" s="229"/>
      <c r="BG77" s="229"/>
      <c r="BH77" s="229"/>
      <c r="BI77" s="229"/>
      <c r="BJ77" s="229"/>
      <c r="BK77" s="229"/>
      <c r="BL77" s="229"/>
      <c r="BM77" s="229"/>
      <c r="BN77" s="229"/>
      <c r="BO77" s="229"/>
      <c r="BP77" s="229"/>
      <c r="BQ77" s="226">
        <v>71</v>
      </c>
      <c r="BR77" s="231"/>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18"/>
    </row>
    <row r="78" spans="1:131" ht="26.25" customHeight="1" x14ac:dyDescent="0.2">
      <c r="A78" s="226">
        <v>11</v>
      </c>
      <c r="B78" s="874"/>
      <c r="C78" s="875"/>
      <c r="D78" s="875"/>
      <c r="E78" s="875"/>
      <c r="F78" s="875"/>
      <c r="G78" s="875"/>
      <c r="H78" s="875"/>
      <c r="I78" s="875"/>
      <c r="J78" s="875"/>
      <c r="K78" s="875"/>
      <c r="L78" s="875"/>
      <c r="M78" s="875"/>
      <c r="N78" s="875"/>
      <c r="O78" s="875"/>
      <c r="P78" s="876"/>
      <c r="Q78" s="877"/>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29"/>
      <c r="BF78" s="229"/>
      <c r="BG78" s="229"/>
      <c r="BH78" s="229"/>
      <c r="BI78" s="229"/>
      <c r="BJ78" s="218"/>
      <c r="BK78" s="218"/>
      <c r="BL78" s="218"/>
      <c r="BM78" s="218"/>
      <c r="BN78" s="218"/>
      <c r="BO78" s="229"/>
      <c r="BP78" s="229"/>
      <c r="BQ78" s="226">
        <v>72</v>
      </c>
      <c r="BR78" s="231"/>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18"/>
    </row>
    <row r="79" spans="1:131" ht="26.25" customHeight="1" x14ac:dyDescent="0.2">
      <c r="A79" s="226">
        <v>12</v>
      </c>
      <c r="B79" s="874"/>
      <c r="C79" s="875"/>
      <c r="D79" s="875"/>
      <c r="E79" s="875"/>
      <c r="F79" s="875"/>
      <c r="G79" s="875"/>
      <c r="H79" s="875"/>
      <c r="I79" s="875"/>
      <c r="J79" s="875"/>
      <c r="K79" s="875"/>
      <c r="L79" s="875"/>
      <c r="M79" s="875"/>
      <c r="N79" s="875"/>
      <c r="O79" s="875"/>
      <c r="P79" s="876"/>
      <c r="Q79" s="877"/>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29"/>
      <c r="BF79" s="229"/>
      <c r="BG79" s="229"/>
      <c r="BH79" s="229"/>
      <c r="BI79" s="229"/>
      <c r="BJ79" s="218"/>
      <c r="BK79" s="218"/>
      <c r="BL79" s="218"/>
      <c r="BM79" s="218"/>
      <c r="BN79" s="218"/>
      <c r="BO79" s="229"/>
      <c r="BP79" s="229"/>
      <c r="BQ79" s="226">
        <v>73</v>
      </c>
      <c r="BR79" s="231"/>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18"/>
    </row>
    <row r="80" spans="1:131" ht="26.25" customHeight="1" x14ac:dyDescent="0.2">
      <c r="A80" s="226">
        <v>13</v>
      </c>
      <c r="B80" s="874"/>
      <c r="C80" s="875"/>
      <c r="D80" s="875"/>
      <c r="E80" s="875"/>
      <c r="F80" s="875"/>
      <c r="G80" s="875"/>
      <c r="H80" s="875"/>
      <c r="I80" s="875"/>
      <c r="J80" s="875"/>
      <c r="K80" s="875"/>
      <c r="L80" s="875"/>
      <c r="M80" s="875"/>
      <c r="N80" s="875"/>
      <c r="O80" s="875"/>
      <c r="P80" s="876"/>
      <c r="Q80" s="877"/>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29"/>
      <c r="BF80" s="229"/>
      <c r="BG80" s="229"/>
      <c r="BH80" s="229"/>
      <c r="BI80" s="229"/>
      <c r="BJ80" s="229"/>
      <c r="BK80" s="229"/>
      <c r="BL80" s="229"/>
      <c r="BM80" s="229"/>
      <c r="BN80" s="229"/>
      <c r="BO80" s="229"/>
      <c r="BP80" s="229"/>
      <c r="BQ80" s="226">
        <v>74</v>
      </c>
      <c r="BR80" s="231"/>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18"/>
    </row>
    <row r="81" spans="1:131" ht="26.25" customHeight="1" x14ac:dyDescent="0.2">
      <c r="A81" s="226">
        <v>14</v>
      </c>
      <c r="B81" s="874"/>
      <c r="C81" s="875"/>
      <c r="D81" s="875"/>
      <c r="E81" s="875"/>
      <c r="F81" s="875"/>
      <c r="G81" s="875"/>
      <c r="H81" s="875"/>
      <c r="I81" s="875"/>
      <c r="J81" s="875"/>
      <c r="K81" s="875"/>
      <c r="L81" s="875"/>
      <c r="M81" s="875"/>
      <c r="N81" s="875"/>
      <c r="O81" s="875"/>
      <c r="P81" s="876"/>
      <c r="Q81" s="877"/>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29"/>
      <c r="BF81" s="229"/>
      <c r="BG81" s="229"/>
      <c r="BH81" s="229"/>
      <c r="BI81" s="229"/>
      <c r="BJ81" s="229"/>
      <c r="BK81" s="229"/>
      <c r="BL81" s="229"/>
      <c r="BM81" s="229"/>
      <c r="BN81" s="229"/>
      <c r="BO81" s="229"/>
      <c r="BP81" s="229"/>
      <c r="BQ81" s="226">
        <v>75</v>
      </c>
      <c r="BR81" s="231"/>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18"/>
    </row>
    <row r="82" spans="1:131" ht="26.25" customHeight="1" x14ac:dyDescent="0.2">
      <c r="A82" s="226">
        <v>15</v>
      </c>
      <c r="B82" s="874"/>
      <c r="C82" s="875"/>
      <c r="D82" s="875"/>
      <c r="E82" s="875"/>
      <c r="F82" s="875"/>
      <c r="G82" s="875"/>
      <c r="H82" s="875"/>
      <c r="I82" s="875"/>
      <c r="J82" s="875"/>
      <c r="K82" s="875"/>
      <c r="L82" s="875"/>
      <c r="M82" s="875"/>
      <c r="N82" s="875"/>
      <c r="O82" s="875"/>
      <c r="P82" s="876"/>
      <c r="Q82" s="877"/>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29"/>
      <c r="BF82" s="229"/>
      <c r="BG82" s="229"/>
      <c r="BH82" s="229"/>
      <c r="BI82" s="229"/>
      <c r="BJ82" s="229"/>
      <c r="BK82" s="229"/>
      <c r="BL82" s="229"/>
      <c r="BM82" s="229"/>
      <c r="BN82" s="229"/>
      <c r="BO82" s="229"/>
      <c r="BP82" s="229"/>
      <c r="BQ82" s="226">
        <v>76</v>
      </c>
      <c r="BR82" s="231"/>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18"/>
    </row>
    <row r="83" spans="1:131" ht="26.25" customHeight="1" x14ac:dyDescent="0.2">
      <c r="A83" s="226">
        <v>16</v>
      </c>
      <c r="B83" s="874"/>
      <c r="C83" s="875"/>
      <c r="D83" s="875"/>
      <c r="E83" s="875"/>
      <c r="F83" s="875"/>
      <c r="G83" s="875"/>
      <c r="H83" s="875"/>
      <c r="I83" s="875"/>
      <c r="J83" s="875"/>
      <c r="K83" s="875"/>
      <c r="L83" s="875"/>
      <c r="M83" s="875"/>
      <c r="N83" s="875"/>
      <c r="O83" s="875"/>
      <c r="P83" s="876"/>
      <c r="Q83" s="877"/>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29"/>
      <c r="BF83" s="229"/>
      <c r="BG83" s="229"/>
      <c r="BH83" s="229"/>
      <c r="BI83" s="229"/>
      <c r="BJ83" s="229"/>
      <c r="BK83" s="229"/>
      <c r="BL83" s="229"/>
      <c r="BM83" s="229"/>
      <c r="BN83" s="229"/>
      <c r="BO83" s="229"/>
      <c r="BP83" s="229"/>
      <c r="BQ83" s="226">
        <v>77</v>
      </c>
      <c r="BR83" s="231"/>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18"/>
    </row>
    <row r="84" spans="1:131" ht="26.25" customHeight="1" x14ac:dyDescent="0.2">
      <c r="A84" s="226">
        <v>17</v>
      </c>
      <c r="B84" s="874"/>
      <c r="C84" s="875"/>
      <c r="D84" s="875"/>
      <c r="E84" s="875"/>
      <c r="F84" s="875"/>
      <c r="G84" s="875"/>
      <c r="H84" s="875"/>
      <c r="I84" s="875"/>
      <c r="J84" s="875"/>
      <c r="K84" s="875"/>
      <c r="L84" s="875"/>
      <c r="M84" s="875"/>
      <c r="N84" s="875"/>
      <c r="O84" s="875"/>
      <c r="P84" s="876"/>
      <c r="Q84" s="877"/>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29"/>
      <c r="BF84" s="229"/>
      <c r="BG84" s="229"/>
      <c r="BH84" s="229"/>
      <c r="BI84" s="229"/>
      <c r="BJ84" s="229"/>
      <c r="BK84" s="229"/>
      <c r="BL84" s="229"/>
      <c r="BM84" s="229"/>
      <c r="BN84" s="229"/>
      <c r="BO84" s="229"/>
      <c r="BP84" s="229"/>
      <c r="BQ84" s="226">
        <v>78</v>
      </c>
      <c r="BR84" s="231"/>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18"/>
    </row>
    <row r="85" spans="1:131" ht="26.25" customHeight="1" x14ac:dyDescent="0.2">
      <c r="A85" s="226">
        <v>18</v>
      </c>
      <c r="B85" s="874"/>
      <c r="C85" s="875"/>
      <c r="D85" s="875"/>
      <c r="E85" s="875"/>
      <c r="F85" s="875"/>
      <c r="G85" s="875"/>
      <c r="H85" s="875"/>
      <c r="I85" s="875"/>
      <c r="J85" s="875"/>
      <c r="K85" s="875"/>
      <c r="L85" s="875"/>
      <c r="M85" s="875"/>
      <c r="N85" s="875"/>
      <c r="O85" s="875"/>
      <c r="P85" s="876"/>
      <c r="Q85" s="877"/>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29"/>
      <c r="BF85" s="229"/>
      <c r="BG85" s="229"/>
      <c r="BH85" s="229"/>
      <c r="BI85" s="229"/>
      <c r="BJ85" s="229"/>
      <c r="BK85" s="229"/>
      <c r="BL85" s="229"/>
      <c r="BM85" s="229"/>
      <c r="BN85" s="229"/>
      <c r="BO85" s="229"/>
      <c r="BP85" s="229"/>
      <c r="BQ85" s="226">
        <v>79</v>
      </c>
      <c r="BR85" s="231"/>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18"/>
    </row>
    <row r="86" spans="1:131" ht="26.25" customHeight="1" x14ac:dyDescent="0.2">
      <c r="A86" s="226">
        <v>19</v>
      </c>
      <c r="B86" s="874"/>
      <c r="C86" s="875"/>
      <c r="D86" s="875"/>
      <c r="E86" s="875"/>
      <c r="F86" s="875"/>
      <c r="G86" s="875"/>
      <c r="H86" s="875"/>
      <c r="I86" s="875"/>
      <c r="J86" s="875"/>
      <c r="K86" s="875"/>
      <c r="L86" s="875"/>
      <c r="M86" s="875"/>
      <c r="N86" s="875"/>
      <c r="O86" s="875"/>
      <c r="P86" s="876"/>
      <c r="Q86" s="877"/>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29"/>
      <c r="BF86" s="229"/>
      <c r="BG86" s="229"/>
      <c r="BH86" s="229"/>
      <c r="BI86" s="229"/>
      <c r="BJ86" s="229"/>
      <c r="BK86" s="229"/>
      <c r="BL86" s="229"/>
      <c r="BM86" s="229"/>
      <c r="BN86" s="229"/>
      <c r="BO86" s="229"/>
      <c r="BP86" s="229"/>
      <c r="BQ86" s="226">
        <v>80</v>
      </c>
      <c r="BR86" s="231"/>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18"/>
    </row>
    <row r="87" spans="1:131" ht="26.25" customHeight="1" x14ac:dyDescent="0.2">
      <c r="A87" s="232">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9"/>
      <c r="BF87" s="229"/>
      <c r="BG87" s="229"/>
      <c r="BH87" s="229"/>
      <c r="BI87" s="229"/>
      <c r="BJ87" s="229"/>
      <c r="BK87" s="229"/>
      <c r="BL87" s="229"/>
      <c r="BM87" s="229"/>
      <c r="BN87" s="229"/>
      <c r="BO87" s="229"/>
      <c r="BP87" s="229"/>
      <c r="BQ87" s="226">
        <v>81</v>
      </c>
      <c r="BR87" s="231"/>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18"/>
    </row>
    <row r="88" spans="1:131" ht="26.25" customHeight="1" thickBot="1" x14ac:dyDescent="0.25">
      <c r="A88" s="228" t="s">
        <v>377</v>
      </c>
      <c r="B88" s="789" t="s">
        <v>399</v>
      </c>
      <c r="C88" s="790"/>
      <c r="D88" s="790"/>
      <c r="E88" s="790"/>
      <c r="F88" s="790"/>
      <c r="G88" s="790"/>
      <c r="H88" s="790"/>
      <c r="I88" s="790"/>
      <c r="J88" s="790"/>
      <c r="K88" s="790"/>
      <c r="L88" s="790"/>
      <c r="M88" s="790"/>
      <c r="N88" s="790"/>
      <c r="O88" s="790"/>
      <c r="P88" s="791"/>
      <c r="Q88" s="841"/>
      <c r="R88" s="842"/>
      <c r="S88" s="842"/>
      <c r="T88" s="842"/>
      <c r="U88" s="842"/>
      <c r="V88" s="842"/>
      <c r="W88" s="842"/>
      <c r="X88" s="842"/>
      <c r="Y88" s="842"/>
      <c r="Z88" s="842"/>
      <c r="AA88" s="842"/>
      <c r="AB88" s="842"/>
      <c r="AC88" s="842"/>
      <c r="AD88" s="842"/>
      <c r="AE88" s="842"/>
      <c r="AF88" s="845">
        <f>SUM(AF68:AF87)</f>
        <v>73800</v>
      </c>
      <c r="AG88" s="845"/>
      <c r="AH88" s="845"/>
      <c r="AI88" s="845"/>
      <c r="AJ88" s="845"/>
      <c r="AK88" s="842"/>
      <c r="AL88" s="842"/>
      <c r="AM88" s="842"/>
      <c r="AN88" s="842"/>
      <c r="AO88" s="842"/>
      <c r="AP88" s="845">
        <f>SUM(AP68:AP87)</f>
        <v>126896</v>
      </c>
      <c r="AQ88" s="845"/>
      <c r="AR88" s="845"/>
      <c r="AS88" s="845"/>
      <c r="AT88" s="845"/>
      <c r="AU88" s="845">
        <f>SUM(AU68:AU87)</f>
        <v>835</v>
      </c>
      <c r="AV88" s="845"/>
      <c r="AW88" s="845"/>
      <c r="AX88" s="845"/>
      <c r="AY88" s="845"/>
      <c r="AZ88" s="850"/>
      <c r="BA88" s="850"/>
      <c r="BB88" s="850"/>
      <c r="BC88" s="850"/>
      <c r="BD88" s="851"/>
      <c r="BE88" s="229"/>
      <c r="BF88" s="229"/>
      <c r="BG88" s="229"/>
      <c r="BH88" s="229"/>
      <c r="BI88" s="229"/>
      <c r="BJ88" s="229"/>
      <c r="BK88" s="229"/>
      <c r="BL88" s="229"/>
      <c r="BM88" s="229"/>
      <c r="BN88" s="229"/>
      <c r="BO88" s="229"/>
      <c r="BP88" s="229"/>
      <c r="BQ88" s="226">
        <v>82</v>
      </c>
      <c r="BR88" s="231"/>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400</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f>SUM(CR7)</f>
        <v>240</v>
      </c>
      <c r="CS102" s="853"/>
      <c r="CT102" s="853"/>
      <c r="CU102" s="853"/>
      <c r="CV102" s="892"/>
      <c r="CW102" s="891">
        <f>SUM(CW7)</f>
        <v>0</v>
      </c>
      <c r="CX102" s="853"/>
      <c r="CY102" s="853"/>
      <c r="CZ102" s="853"/>
      <c r="DA102" s="892"/>
      <c r="DB102" s="891"/>
      <c r="DC102" s="853"/>
      <c r="DD102" s="853"/>
      <c r="DE102" s="853"/>
      <c r="DF102" s="892"/>
      <c r="DG102" s="891"/>
      <c r="DH102" s="853"/>
      <c r="DI102" s="853"/>
      <c r="DJ102" s="853"/>
      <c r="DK102" s="892"/>
      <c r="DL102" s="891"/>
      <c r="DM102" s="853"/>
      <c r="DN102" s="853"/>
      <c r="DO102" s="853"/>
      <c r="DP102" s="892"/>
      <c r="DQ102" s="891"/>
      <c r="DR102" s="853"/>
      <c r="DS102" s="853"/>
      <c r="DT102" s="853"/>
      <c r="DU102" s="892"/>
      <c r="DV102" s="789"/>
      <c r="DW102" s="790"/>
      <c r="DX102" s="790"/>
      <c r="DY102" s="790"/>
      <c r="DZ102" s="91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6" t="s">
        <v>401</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7" t="s">
        <v>402</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8" t="s">
        <v>405</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406</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8" customFormat="1" ht="26.25" customHeight="1" x14ac:dyDescent="0.2">
      <c r="A109" s="913" t="s">
        <v>407</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408</v>
      </c>
      <c r="AB109" s="894"/>
      <c r="AC109" s="894"/>
      <c r="AD109" s="894"/>
      <c r="AE109" s="895"/>
      <c r="AF109" s="893" t="s">
        <v>409</v>
      </c>
      <c r="AG109" s="894"/>
      <c r="AH109" s="894"/>
      <c r="AI109" s="894"/>
      <c r="AJ109" s="895"/>
      <c r="AK109" s="893" t="s">
        <v>294</v>
      </c>
      <c r="AL109" s="894"/>
      <c r="AM109" s="894"/>
      <c r="AN109" s="894"/>
      <c r="AO109" s="895"/>
      <c r="AP109" s="893" t="s">
        <v>410</v>
      </c>
      <c r="AQ109" s="894"/>
      <c r="AR109" s="894"/>
      <c r="AS109" s="894"/>
      <c r="AT109" s="896"/>
      <c r="AU109" s="913" t="s">
        <v>407</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408</v>
      </c>
      <c r="BR109" s="894"/>
      <c r="BS109" s="894"/>
      <c r="BT109" s="894"/>
      <c r="BU109" s="895"/>
      <c r="BV109" s="893" t="s">
        <v>409</v>
      </c>
      <c r="BW109" s="894"/>
      <c r="BX109" s="894"/>
      <c r="BY109" s="894"/>
      <c r="BZ109" s="895"/>
      <c r="CA109" s="893" t="s">
        <v>294</v>
      </c>
      <c r="CB109" s="894"/>
      <c r="CC109" s="894"/>
      <c r="CD109" s="894"/>
      <c r="CE109" s="895"/>
      <c r="CF109" s="914" t="s">
        <v>410</v>
      </c>
      <c r="CG109" s="914"/>
      <c r="CH109" s="914"/>
      <c r="CI109" s="914"/>
      <c r="CJ109" s="914"/>
      <c r="CK109" s="893" t="s">
        <v>411</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408</v>
      </c>
      <c r="DH109" s="894"/>
      <c r="DI109" s="894"/>
      <c r="DJ109" s="894"/>
      <c r="DK109" s="895"/>
      <c r="DL109" s="893" t="s">
        <v>409</v>
      </c>
      <c r="DM109" s="894"/>
      <c r="DN109" s="894"/>
      <c r="DO109" s="894"/>
      <c r="DP109" s="895"/>
      <c r="DQ109" s="893" t="s">
        <v>294</v>
      </c>
      <c r="DR109" s="894"/>
      <c r="DS109" s="894"/>
      <c r="DT109" s="894"/>
      <c r="DU109" s="895"/>
      <c r="DV109" s="893" t="s">
        <v>410</v>
      </c>
      <c r="DW109" s="894"/>
      <c r="DX109" s="894"/>
      <c r="DY109" s="894"/>
      <c r="DZ109" s="896"/>
    </row>
    <row r="110" spans="1:131" s="218" customFormat="1" ht="26.25" customHeight="1" x14ac:dyDescent="0.2">
      <c r="A110" s="897" t="s">
        <v>412</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1904711</v>
      </c>
      <c r="AB110" s="901"/>
      <c r="AC110" s="901"/>
      <c r="AD110" s="901"/>
      <c r="AE110" s="902"/>
      <c r="AF110" s="903">
        <v>1884475</v>
      </c>
      <c r="AG110" s="901"/>
      <c r="AH110" s="901"/>
      <c r="AI110" s="901"/>
      <c r="AJ110" s="902"/>
      <c r="AK110" s="903">
        <v>1789003</v>
      </c>
      <c r="AL110" s="901"/>
      <c r="AM110" s="901"/>
      <c r="AN110" s="901"/>
      <c r="AO110" s="902"/>
      <c r="AP110" s="904">
        <v>14.6</v>
      </c>
      <c r="AQ110" s="905"/>
      <c r="AR110" s="905"/>
      <c r="AS110" s="905"/>
      <c r="AT110" s="906"/>
      <c r="AU110" s="907" t="s">
        <v>69</v>
      </c>
      <c r="AV110" s="908"/>
      <c r="AW110" s="908"/>
      <c r="AX110" s="908"/>
      <c r="AY110" s="908"/>
      <c r="AZ110" s="930" t="s">
        <v>413</v>
      </c>
      <c r="BA110" s="898"/>
      <c r="BB110" s="898"/>
      <c r="BC110" s="898"/>
      <c r="BD110" s="898"/>
      <c r="BE110" s="898"/>
      <c r="BF110" s="898"/>
      <c r="BG110" s="898"/>
      <c r="BH110" s="898"/>
      <c r="BI110" s="898"/>
      <c r="BJ110" s="898"/>
      <c r="BK110" s="898"/>
      <c r="BL110" s="898"/>
      <c r="BM110" s="898"/>
      <c r="BN110" s="898"/>
      <c r="BO110" s="898"/>
      <c r="BP110" s="899"/>
      <c r="BQ110" s="931">
        <v>15338789</v>
      </c>
      <c r="BR110" s="932"/>
      <c r="BS110" s="932"/>
      <c r="BT110" s="932"/>
      <c r="BU110" s="932"/>
      <c r="BV110" s="932">
        <v>14225707</v>
      </c>
      <c r="BW110" s="932"/>
      <c r="BX110" s="932"/>
      <c r="BY110" s="932"/>
      <c r="BZ110" s="932"/>
      <c r="CA110" s="932">
        <v>13191426</v>
      </c>
      <c r="CB110" s="932"/>
      <c r="CC110" s="932"/>
      <c r="CD110" s="932"/>
      <c r="CE110" s="932"/>
      <c r="CF110" s="945">
        <v>107.6</v>
      </c>
      <c r="CG110" s="946"/>
      <c r="CH110" s="946"/>
      <c r="CI110" s="946"/>
      <c r="CJ110" s="946"/>
      <c r="CK110" s="947" t="s">
        <v>414</v>
      </c>
      <c r="CL110" s="948"/>
      <c r="CM110" s="930" t="s">
        <v>415</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8" customFormat="1" ht="26.25" customHeight="1" x14ac:dyDescent="0.2">
      <c r="A111" s="935" t="s">
        <v>416</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417</v>
      </c>
      <c r="BA111" s="924"/>
      <c r="BB111" s="924"/>
      <c r="BC111" s="924"/>
      <c r="BD111" s="924"/>
      <c r="BE111" s="924"/>
      <c r="BF111" s="924"/>
      <c r="BG111" s="924"/>
      <c r="BH111" s="924"/>
      <c r="BI111" s="924"/>
      <c r="BJ111" s="924"/>
      <c r="BK111" s="924"/>
      <c r="BL111" s="924"/>
      <c r="BM111" s="924"/>
      <c r="BN111" s="924"/>
      <c r="BO111" s="924"/>
      <c r="BP111" s="925"/>
      <c r="BQ111" s="926" t="s">
        <v>122</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418</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8" customFormat="1" ht="26.25" customHeight="1" x14ac:dyDescent="0.2">
      <c r="A112" s="953" t="s">
        <v>419</v>
      </c>
      <c r="B112" s="954"/>
      <c r="C112" s="924" t="s">
        <v>420</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421</v>
      </c>
      <c r="BA112" s="924"/>
      <c r="BB112" s="924"/>
      <c r="BC112" s="924"/>
      <c r="BD112" s="924"/>
      <c r="BE112" s="924"/>
      <c r="BF112" s="924"/>
      <c r="BG112" s="924"/>
      <c r="BH112" s="924"/>
      <c r="BI112" s="924"/>
      <c r="BJ112" s="924"/>
      <c r="BK112" s="924"/>
      <c r="BL112" s="924"/>
      <c r="BM112" s="924"/>
      <c r="BN112" s="924"/>
      <c r="BO112" s="924"/>
      <c r="BP112" s="925"/>
      <c r="BQ112" s="926">
        <v>2024766</v>
      </c>
      <c r="BR112" s="927"/>
      <c r="BS112" s="927"/>
      <c r="BT112" s="927"/>
      <c r="BU112" s="927"/>
      <c r="BV112" s="927">
        <v>1751873</v>
      </c>
      <c r="BW112" s="927"/>
      <c r="BX112" s="927"/>
      <c r="BY112" s="927"/>
      <c r="BZ112" s="927"/>
      <c r="CA112" s="927">
        <v>1549715</v>
      </c>
      <c r="CB112" s="927"/>
      <c r="CC112" s="927"/>
      <c r="CD112" s="927"/>
      <c r="CE112" s="927"/>
      <c r="CF112" s="921">
        <v>12.6</v>
      </c>
      <c r="CG112" s="922"/>
      <c r="CH112" s="922"/>
      <c r="CI112" s="922"/>
      <c r="CJ112" s="922"/>
      <c r="CK112" s="949"/>
      <c r="CL112" s="950"/>
      <c r="CM112" s="923" t="s">
        <v>422</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8" customFormat="1" ht="26.25" customHeight="1" x14ac:dyDescent="0.2">
      <c r="A113" s="955"/>
      <c r="B113" s="956"/>
      <c r="C113" s="924" t="s">
        <v>423</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211759</v>
      </c>
      <c r="AB113" s="939"/>
      <c r="AC113" s="939"/>
      <c r="AD113" s="939"/>
      <c r="AE113" s="940"/>
      <c r="AF113" s="941">
        <v>198269</v>
      </c>
      <c r="AG113" s="939"/>
      <c r="AH113" s="939"/>
      <c r="AI113" s="939"/>
      <c r="AJ113" s="940"/>
      <c r="AK113" s="941">
        <v>162107</v>
      </c>
      <c r="AL113" s="939"/>
      <c r="AM113" s="939"/>
      <c r="AN113" s="939"/>
      <c r="AO113" s="940"/>
      <c r="AP113" s="942">
        <v>1.3</v>
      </c>
      <c r="AQ113" s="943"/>
      <c r="AR113" s="943"/>
      <c r="AS113" s="943"/>
      <c r="AT113" s="944"/>
      <c r="AU113" s="909"/>
      <c r="AV113" s="910"/>
      <c r="AW113" s="910"/>
      <c r="AX113" s="910"/>
      <c r="AY113" s="910"/>
      <c r="AZ113" s="923" t="s">
        <v>424</v>
      </c>
      <c r="BA113" s="924"/>
      <c r="BB113" s="924"/>
      <c r="BC113" s="924"/>
      <c r="BD113" s="924"/>
      <c r="BE113" s="924"/>
      <c r="BF113" s="924"/>
      <c r="BG113" s="924"/>
      <c r="BH113" s="924"/>
      <c r="BI113" s="924"/>
      <c r="BJ113" s="924"/>
      <c r="BK113" s="924"/>
      <c r="BL113" s="924"/>
      <c r="BM113" s="924"/>
      <c r="BN113" s="924"/>
      <c r="BO113" s="924"/>
      <c r="BP113" s="925"/>
      <c r="BQ113" s="926">
        <v>346146</v>
      </c>
      <c r="BR113" s="927"/>
      <c r="BS113" s="927"/>
      <c r="BT113" s="927"/>
      <c r="BU113" s="927"/>
      <c r="BV113" s="927">
        <v>344261</v>
      </c>
      <c r="BW113" s="927"/>
      <c r="BX113" s="927"/>
      <c r="BY113" s="927"/>
      <c r="BZ113" s="927"/>
      <c r="CA113" s="927">
        <v>834727</v>
      </c>
      <c r="CB113" s="927"/>
      <c r="CC113" s="927"/>
      <c r="CD113" s="927"/>
      <c r="CE113" s="927"/>
      <c r="CF113" s="921">
        <v>6.8</v>
      </c>
      <c r="CG113" s="922"/>
      <c r="CH113" s="922"/>
      <c r="CI113" s="922"/>
      <c r="CJ113" s="922"/>
      <c r="CK113" s="949"/>
      <c r="CL113" s="950"/>
      <c r="CM113" s="923" t="s">
        <v>425</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8" customFormat="1" ht="26.25" customHeight="1" x14ac:dyDescent="0.2">
      <c r="A114" s="955"/>
      <c r="B114" s="956"/>
      <c r="C114" s="924" t="s">
        <v>426</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15504</v>
      </c>
      <c r="AB114" s="960"/>
      <c r="AC114" s="960"/>
      <c r="AD114" s="960"/>
      <c r="AE114" s="961"/>
      <c r="AF114" s="962">
        <v>33018</v>
      </c>
      <c r="AG114" s="960"/>
      <c r="AH114" s="960"/>
      <c r="AI114" s="960"/>
      <c r="AJ114" s="961"/>
      <c r="AK114" s="962">
        <v>72013</v>
      </c>
      <c r="AL114" s="960"/>
      <c r="AM114" s="960"/>
      <c r="AN114" s="960"/>
      <c r="AO114" s="961"/>
      <c r="AP114" s="963">
        <v>0.6</v>
      </c>
      <c r="AQ114" s="964"/>
      <c r="AR114" s="964"/>
      <c r="AS114" s="964"/>
      <c r="AT114" s="965"/>
      <c r="AU114" s="909"/>
      <c r="AV114" s="910"/>
      <c r="AW114" s="910"/>
      <c r="AX114" s="910"/>
      <c r="AY114" s="910"/>
      <c r="AZ114" s="923" t="s">
        <v>427</v>
      </c>
      <c r="BA114" s="924"/>
      <c r="BB114" s="924"/>
      <c r="BC114" s="924"/>
      <c r="BD114" s="924"/>
      <c r="BE114" s="924"/>
      <c r="BF114" s="924"/>
      <c r="BG114" s="924"/>
      <c r="BH114" s="924"/>
      <c r="BI114" s="924"/>
      <c r="BJ114" s="924"/>
      <c r="BK114" s="924"/>
      <c r="BL114" s="924"/>
      <c r="BM114" s="924"/>
      <c r="BN114" s="924"/>
      <c r="BO114" s="924"/>
      <c r="BP114" s="925"/>
      <c r="BQ114" s="926">
        <v>2342775</v>
      </c>
      <c r="BR114" s="927"/>
      <c r="BS114" s="927"/>
      <c r="BT114" s="927"/>
      <c r="BU114" s="927"/>
      <c r="BV114" s="927">
        <v>2402482</v>
      </c>
      <c r="BW114" s="927"/>
      <c r="BX114" s="927"/>
      <c r="BY114" s="927"/>
      <c r="BZ114" s="927"/>
      <c r="CA114" s="927">
        <v>2456969</v>
      </c>
      <c r="CB114" s="927"/>
      <c r="CC114" s="927"/>
      <c r="CD114" s="927"/>
      <c r="CE114" s="927"/>
      <c r="CF114" s="921">
        <v>20</v>
      </c>
      <c r="CG114" s="922"/>
      <c r="CH114" s="922"/>
      <c r="CI114" s="922"/>
      <c r="CJ114" s="922"/>
      <c r="CK114" s="949"/>
      <c r="CL114" s="950"/>
      <c r="CM114" s="923" t="s">
        <v>428</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8" customFormat="1" ht="26.25" customHeight="1" x14ac:dyDescent="0.2">
      <c r="A115" s="955"/>
      <c r="B115" s="956"/>
      <c r="C115" s="924" t="s">
        <v>429</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t="s">
        <v>122</v>
      </c>
      <c r="AB115" s="939"/>
      <c r="AC115" s="939"/>
      <c r="AD115" s="939"/>
      <c r="AE115" s="940"/>
      <c r="AF115" s="941" t="s">
        <v>122</v>
      </c>
      <c r="AG115" s="939"/>
      <c r="AH115" s="939"/>
      <c r="AI115" s="939"/>
      <c r="AJ115" s="940"/>
      <c r="AK115" s="941" t="s">
        <v>122</v>
      </c>
      <c r="AL115" s="939"/>
      <c r="AM115" s="939"/>
      <c r="AN115" s="939"/>
      <c r="AO115" s="940"/>
      <c r="AP115" s="942" t="s">
        <v>122</v>
      </c>
      <c r="AQ115" s="943"/>
      <c r="AR115" s="943"/>
      <c r="AS115" s="943"/>
      <c r="AT115" s="944"/>
      <c r="AU115" s="909"/>
      <c r="AV115" s="910"/>
      <c r="AW115" s="910"/>
      <c r="AX115" s="910"/>
      <c r="AY115" s="910"/>
      <c r="AZ115" s="923" t="s">
        <v>430</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431</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18" customFormat="1" ht="26.25" customHeight="1" x14ac:dyDescent="0.2">
      <c r="A116" s="957"/>
      <c r="B116" s="958"/>
      <c r="C116" s="966" t="s">
        <v>432</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t="s">
        <v>122</v>
      </c>
      <c r="AG116" s="960"/>
      <c r="AH116" s="960"/>
      <c r="AI116" s="960"/>
      <c r="AJ116" s="961"/>
      <c r="AK116" s="962" t="s">
        <v>122</v>
      </c>
      <c r="AL116" s="960"/>
      <c r="AM116" s="960"/>
      <c r="AN116" s="960"/>
      <c r="AO116" s="961"/>
      <c r="AP116" s="963" t="s">
        <v>122</v>
      </c>
      <c r="AQ116" s="964"/>
      <c r="AR116" s="964"/>
      <c r="AS116" s="964"/>
      <c r="AT116" s="965"/>
      <c r="AU116" s="909"/>
      <c r="AV116" s="910"/>
      <c r="AW116" s="910"/>
      <c r="AX116" s="910"/>
      <c r="AY116" s="910"/>
      <c r="AZ116" s="968" t="s">
        <v>433</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434</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8"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435</v>
      </c>
      <c r="Z117" s="895"/>
      <c r="AA117" s="979">
        <v>2131974</v>
      </c>
      <c r="AB117" s="980"/>
      <c r="AC117" s="980"/>
      <c r="AD117" s="980"/>
      <c r="AE117" s="981"/>
      <c r="AF117" s="982">
        <v>2115762</v>
      </c>
      <c r="AG117" s="980"/>
      <c r="AH117" s="980"/>
      <c r="AI117" s="980"/>
      <c r="AJ117" s="981"/>
      <c r="AK117" s="982">
        <v>2023123</v>
      </c>
      <c r="AL117" s="980"/>
      <c r="AM117" s="980"/>
      <c r="AN117" s="980"/>
      <c r="AO117" s="981"/>
      <c r="AP117" s="983"/>
      <c r="AQ117" s="984"/>
      <c r="AR117" s="984"/>
      <c r="AS117" s="984"/>
      <c r="AT117" s="985"/>
      <c r="AU117" s="909"/>
      <c r="AV117" s="910"/>
      <c r="AW117" s="910"/>
      <c r="AX117" s="910"/>
      <c r="AY117" s="910"/>
      <c r="AZ117" s="975" t="s">
        <v>436</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437</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8" customFormat="1" ht="26.25" customHeight="1" x14ac:dyDescent="0.2">
      <c r="A118" s="913" t="s">
        <v>411</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408</v>
      </c>
      <c r="AB118" s="894"/>
      <c r="AC118" s="894"/>
      <c r="AD118" s="894"/>
      <c r="AE118" s="895"/>
      <c r="AF118" s="893" t="s">
        <v>409</v>
      </c>
      <c r="AG118" s="894"/>
      <c r="AH118" s="894"/>
      <c r="AI118" s="894"/>
      <c r="AJ118" s="895"/>
      <c r="AK118" s="893" t="s">
        <v>294</v>
      </c>
      <c r="AL118" s="894"/>
      <c r="AM118" s="894"/>
      <c r="AN118" s="894"/>
      <c r="AO118" s="895"/>
      <c r="AP118" s="971" t="s">
        <v>410</v>
      </c>
      <c r="AQ118" s="972"/>
      <c r="AR118" s="972"/>
      <c r="AS118" s="972"/>
      <c r="AT118" s="973"/>
      <c r="AU118" s="909"/>
      <c r="AV118" s="910"/>
      <c r="AW118" s="910"/>
      <c r="AX118" s="910"/>
      <c r="AY118" s="910"/>
      <c r="AZ118" s="974" t="s">
        <v>438</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439</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8" customFormat="1" ht="26.25" customHeight="1" x14ac:dyDescent="0.2">
      <c r="A119" s="1057" t="s">
        <v>414</v>
      </c>
      <c r="B119" s="948"/>
      <c r="C119" s="930" t="s">
        <v>415</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9" t="s">
        <v>177</v>
      </c>
      <c r="BA119" s="239"/>
      <c r="BB119" s="239"/>
      <c r="BC119" s="239"/>
      <c r="BD119" s="239"/>
      <c r="BE119" s="239"/>
      <c r="BF119" s="239"/>
      <c r="BG119" s="239"/>
      <c r="BH119" s="239"/>
      <c r="BI119" s="239"/>
      <c r="BJ119" s="239"/>
      <c r="BK119" s="239"/>
      <c r="BL119" s="239"/>
      <c r="BM119" s="239"/>
      <c r="BN119" s="239"/>
      <c r="BO119" s="978" t="s">
        <v>440</v>
      </c>
      <c r="BP119" s="1006"/>
      <c r="BQ119" s="1000">
        <v>20052476</v>
      </c>
      <c r="BR119" s="1001"/>
      <c r="BS119" s="1001"/>
      <c r="BT119" s="1001"/>
      <c r="BU119" s="1001"/>
      <c r="BV119" s="1001">
        <v>18724323</v>
      </c>
      <c r="BW119" s="1001"/>
      <c r="BX119" s="1001"/>
      <c r="BY119" s="1001"/>
      <c r="BZ119" s="1001"/>
      <c r="CA119" s="1001">
        <v>18032837</v>
      </c>
      <c r="CB119" s="1001"/>
      <c r="CC119" s="1001"/>
      <c r="CD119" s="1001"/>
      <c r="CE119" s="1001"/>
      <c r="CF119" s="1002"/>
      <c r="CG119" s="1003"/>
      <c r="CH119" s="1003"/>
      <c r="CI119" s="1003"/>
      <c r="CJ119" s="1004"/>
      <c r="CK119" s="951"/>
      <c r="CL119" s="952"/>
      <c r="CM119" s="974" t="s">
        <v>441</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18" customFormat="1" ht="26.25" customHeight="1" x14ac:dyDescent="0.2">
      <c r="A120" s="1058"/>
      <c r="B120" s="950"/>
      <c r="C120" s="923" t="s">
        <v>418</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442</v>
      </c>
      <c r="AV120" s="993"/>
      <c r="AW120" s="993"/>
      <c r="AX120" s="993"/>
      <c r="AY120" s="994"/>
      <c r="AZ120" s="930" t="s">
        <v>443</v>
      </c>
      <c r="BA120" s="898"/>
      <c r="BB120" s="898"/>
      <c r="BC120" s="898"/>
      <c r="BD120" s="898"/>
      <c r="BE120" s="898"/>
      <c r="BF120" s="898"/>
      <c r="BG120" s="898"/>
      <c r="BH120" s="898"/>
      <c r="BI120" s="898"/>
      <c r="BJ120" s="898"/>
      <c r="BK120" s="898"/>
      <c r="BL120" s="898"/>
      <c r="BM120" s="898"/>
      <c r="BN120" s="898"/>
      <c r="BO120" s="898"/>
      <c r="BP120" s="899"/>
      <c r="BQ120" s="931">
        <v>5396948</v>
      </c>
      <c r="BR120" s="932"/>
      <c r="BS120" s="932"/>
      <c r="BT120" s="932"/>
      <c r="BU120" s="932"/>
      <c r="BV120" s="932">
        <v>5717302</v>
      </c>
      <c r="BW120" s="932"/>
      <c r="BX120" s="932"/>
      <c r="BY120" s="932"/>
      <c r="BZ120" s="932"/>
      <c r="CA120" s="932">
        <v>5580320</v>
      </c>
      <c r="CB120" s="932"/>
      <c r="CC120" s="932"/>
      <c r="CD120" s="932"/>
      <c r="CE120" s="932"/>
      <c r="CF120" s="945">
        <v>45.5</v>
      </c>
      <c r="CG120" s="946"/>
      <c r="CH120" s="946"/>
      <c r="CI120" s="946"/>
      <c r="CJ120" s="946"/>
      <c r="CK120" s="1007" t="s">
        <v>444</v>
      </c>
      <c r="CL120" s="1008"/>
      <c r="CM120" s="1008"/>
      <c r="CN120" s="1008"/>
      <c r="CO120" s="1009"/>
      <c r="CP120" s="1015" t="s">
        <v>392</v>
      </c>
      <c r="CQ120" s="1016"/>
      <c r="CR120" s="1016"/>
      <c r="CS120" s="1016"/>
      <c r="CT120" s="1016"/>
      <c r="CU120" s="1016"/>
      <c r="CV120" s="1016"/>
      <c r="CW120" s="1016"/>
      <c r="CX120" s="1016"/>
      <c r="CY120" s="1016"/>
      <c r="CZ120" s="1016"/>
      <c r="DA120" s="1016"/>
      <c r="DB120" s="1016"/>
      <c r="DC120" s="1016"/>
      <c r="DD120" s="1016"/>
      <c r="DE120" s="1016"/>
      <c r="DF120" s="1017"/>
      <c r="DG120" s="931">
        <v>2024766</v>
      </c>
      <c r="DH120" s="932"/>
      <c r="DI120" s="932"/>
      <c r="DJ120" s="932"/>
      <c r="DK120" s="932"/>
      <c r="DL120" s="932">
        <v>1751873</v>
      </c>
      <c r="DM120" s="932"/>
      <c r="DN120" s="932"/>
      <c r="DO120" s="932"/>
      <c r="DP120" s="932"/>
      <c r="DQ120" s="932">
        <v>1549715</v>
      </c>
      <c r="DR120" s="932"/>
      <c r="DS120" s="932"/>
      <c r="DT120" s="932"/>
      <c r="DU120" s="932"/>
      <c r="DV120" s="933">
        <v>12.6</v>
      </c>
      <c r="DW120" s="933"/>
      <c r="DX120" s="933"/>
      <c r="DY120" s="933"/>
      <c r="DZ120" s="934"/>
    </row>
    <row r="121" spans="1:130" s="218" customFormat="1" ht="26.25" customHeight="1" x14ac:dyDescent="0.2">
      <c r="A121" s="1058"/>
      <c r="B121" s="950"/>
      <c r="C121" s="975" t="s">
        <v>445</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122</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446</v>
      </c>
      <c r="BA121" s="924"/>
      <c r="BB121" s="924"/>
      <c r="BC121" s="924"/>
      <c r="BD121" s="924"/>
      <c r="BE121" s="924"/>
      <c r="BF121" s="924"/>
      <c r="BG121" s="924"/>
      <c r="BH121" s="924"/>
      <c r="BI121" s="924"/>
      <c r="BJ121" s="924"/>
      <c r="BK121" s="924"/>
      <c r="BL121" s="924"/>
      <c r="BM121" s="924"/>
      <c r="BN121" s="924"/>
      <c r="BO121" s="924"/>
      <c r="BP121" s="925"/>
      <c r="BQ121" s="926">
        <v>2202171</v>
      </c>
      <c r="BR121" s="927"/>
      <c r="BS121" s="927"/>
      <c r="BT121" s="927"/>
      <c r="BU121" s="927"/>
      <c r="BV121" s="927">
        <v>2002479</v>
      </c>
      <c r="BW121" s="927"/>
      <c r="BX121" s="927"/>
      <c r="BY121" s="927"/>
      <c r="BZ121" s="927"/>
      <c r="CA121" s="927">
        <v>2208022</v>
      </c>
      <c r="CB121" s="927"/>
      <c r="CC121" s="927"/>
      <c r="CD121" s="927"/>
      <c r="CE121" s="927"/>
      <c r="CF121" s="921">
        <v>18</v>
      </c>
      <c r="CG121" s="922"/>
      <c r="CH121" s="922"/>
      <c r="CI121" s="922"/>
      <c r="CJ121" s="922"/>
      <c r="CK121" s="1010"/>
      <c r="CL121" s="1011"/>
      <c r="CM121" s="1011"/>
      <c r="CN121" s="1011"/>
      <c r="CO121" s="1012"/>
      <c r="CP121" s="1020" t="s">
        <v>390</v>
      </c>
      <c r="CQ121" s="1021"/>
      <c r="CR121" s="1021"/>
      <c r="CS121" s="1021"/>
      <c r="CT121" s="1021"/>
      <c r="CU121" s="1021"/>
      <c r="CV121" s="1021"/>
      <c r="CW121" s="1021"/>
      <c r="CX121" s="1021"/>
      <c r="CY121" s="1021"/>
      <c r="CZ121" s="1021"/>
      <c r="DA121" s="1021"/>
      <c r="DB121" s="1021"/>
      <c r="DC121" s="1021"/>
      <c r="DD121" s="1021"/>
      <c r="DE121" s="1021"/>
      <c r="DF121" s="1022"/>
      <c r="DG121" s="926" t="s">
        <v>122</v>
      </c>
      <c r="DH121" s="927"/>
      <c r="DI121" s="927"/>
      <c r="DJ121" s="927"/>
      <c r="DK121" s="927"/>
      <c r="DL121" s="927" t="s">
        <v>122</v>
      </c>
      <c r="DM121" s="927"/>
      <c r="DN121" s="927"/>
      <c r="DO121" s="927"/>
      <c r="DP121" s="927"/>
      <c r="DQ121" s="927" t="s">
        <v>122</v>
      </c>
      <c r="DR121" s="927"/>
      <c r="DS121" s="927"/>
      <c r="DT121" s="927"/>
      <c r="DU121" s="927"/>
      <c r="DV121" s="928" t="s">
        <v>122</v>
      </c>
      <c r="DW121" s="928"/>
      <c r="DX121" s="928"/>
      <c r="DY121" s="928"/>
      <c r="DZ121" s="929"/>
    </row>
    <row r="122" spans="1:130" s="218" customFormat="1" ht="26.25" customHeight="1" x14ac:dyDescent="0.2">
      <c r="A122" s="1058"/>
      <c r="B122" s="950"/>
      <c r="C122" s="923" t="s">
        <v>428</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447</v>
      </c>
      <c r="BA122" s="966"/>
      <c r="BB122" s="966"/>
      <c r="BC122" s="966"/>
      <c r="BD122" s="966"/>
      <c r="BE122" s="966"/>
      <c r="BF122" s="966"/>
      <c r="BG122" s="966"/>
      <c r="BH122" s="966"/>
      <c r="BI122" s="966"/>
      <c r="BJ122" s="966"/>
      <c r="BK122" s="966"/>
      <c r="BL122" s="966"/>
      <c r="BM122" s="966"/>
      <c r="BN122" s="966"/>
      <c r="BO122" s="966"/>
      <c r="BP122" s="967"/>
      <c r="BQ122" s="1000">
        <v>14757602</v>
      </c>
      <c r="BR122" s="1001"/>
      <c r="BS122" s="1001"/>
      <c r="BT122" s="1001"/>
      <c r="BU122" s="1001"/>
      <c r="BV122" s="1001">
        <v>13961419</v>
      </c>
      <c r="BW122" s="1001"/>
      <c r="BX122" s="1001"/>
      <c r="BY122" s="1001"/>
      <c r="BZ122" s="1001"/>
      <c r="CA122" s="1001">
        <v>13061574</v>
      </c>
      <c r="CB122" s="1001"/>
      <c r="CC122" s="1001"/>
      <c r="CD122" s="1001"/>
      <c r="CE122" s="1001"/>
      <c r="CF122" s="1018">
        <v>106.5</v>
      </c>
      <c r="CG122" s="1019"/>
      <c r="CH122" s="1019"/>
      <c r="CI122" s="1019"/>
      <c r="CJ122" s="1019"/>
      <c r="CK122" s="1010"/>
      <c r="CL122" s="1011"/>
      <c r="CM122" s="1011"/>
      <c r="CN122" s="1011"/>
      <c r="CO122" s="1012"/>
      <c r="CP122" s="1020" t="s">
        <v>391</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8" customFormat="1" ht="26.25" customHeight="1" x14ac:dyDescent="0.2">
      <c r="A123" s="1058"/>
      <c r="B123" s="950"/>
      <c r="C123" s="923" t="s">
        <v>434</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9" t="s">
        <v>177</v>
      </c>
      <c r="BA123" s="239"/>
      <c r="BB123" s="239"/>
      <c r="BC123" s="239"/>
      <c r="BD123" s="239"/>
      <c r="BE123" s="239"/>
      <c r="BF123" s="239"/>
      <c r="BG123" s="239"/>
      <c r="BH123" s="239"/>
      <c r="BI123" s="239"/>
      <c r="BJ123" s="239"/>
      <c r="BK123" s="239"/>
      <c r="BL123" s="239"/>
      <c r="BM123" s="239"/>
      <c r="BN123" s="239"/>
      <c r="BO123" s="978" t="s">
        <v>448</v>
      </c>
      <c r="BP123" s="1006"/>
      <c r="BQ123" s="1064">
        <v>22356721</v>
      </c>
      <c r="BR123" s="1065"/>
      <c r="BS123" s="1065"/>
      <c r="BT123" s="1065"/>
      <c r="BU123" s="1065"/>
      <c r="BV123" s="1065">
        <v>21681200</v>
      </c>
      <c r="BW123" s="1065"/>
      <c r="BX123" s="1065"/>
      <c r="BY123" s="1065"/>
      <c r="BZ123" s="1065"/>
      <c r="CA123" s="1065">
        <v>20849916</v>
      </c>
      <c r="CB123" s="1065"/>
      <c r="CC123" s="1065"/>
      <c r="CD123" s="1065"/>
      <c r="CE123" s="1065"/>
      <c r="CF123" s="1002"/>
      <c r="CG123" s="1003"/>
      <c r="CH123" s="1003"/>
      <c r="CI123" s="1003"/>
      <c r="CJ123" s="1004"/>
      <c r="CK123" s="1010"/>
      <c r="CL123" s="1011"/>
      <c r="CM123" s="1011"/>
      <c r="CN123" s="1011"/>
      <c r="CO123" s="1012"/>
      <c r="CP123" s="1020" t="s">
        <v>389</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18" customFormat="1" ht="26.25" customHeight="1" thickBot="1" x14ac:dyDescent="0.25">
      <c r="A124" s="1058"/>
      <c r="B124" s="950"/>
      <c r="C124" s="923" t="s">
        <v>437</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449</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8"/>
      <c r="BS124" s="1028"/>
      <c r="BT124" s="1028"/>
      <c r="BU124" s="1028"/>
      <c r="BV124" s="1028" t="s">
        <v>122</v>
      </c>
      <c r="BW124" s="1028"/>
      <c r="BX124" s="1028"/>
      <c r="BY124" s="1028"/>
      <c r="BZ124" s="1028"/>
      <c r="CA124" s="1028" t="s">
        <v>122</v>
      </c>
      <c r="CB124" s="1028"/>
      <c r="CC124" s="1028"/>
      <c r="CD124" s="1028"/>
      <c r="CE124" s="1028"/>
      <c r="CF124" s="1029"/>
      <c r="CG124" s="1030"/>
      <c r="CH124" s="1030"/>
      <c r="CI124" s="1030"/>
      <c r="CJ124" s="1031"/>
      <c r="CK124" s="1013"/>
      <c r="CL124" s="1013"/>
      <c r="CM124" s="1013"/>
      <c r="CN124" s="1013"/>
      <c r="CO124" s="1014"/>
      <c r="CP124" s="1020" t="s">
        <v>450</v>
      </c>
      <c r="CQ124" s="1021"/>
      <c r="CR124" s="1021"/>
      <c r="CS124" s="1021"/>
      <c r="CT124" s="1021"/>
      <c r="CU124" s="1021"/>
      <c r="CV124" s="1021"/>
      <c r="CW124" s="1021"/>
      <c r="CX124" s="1021"/>
      <c r="CY124" s="1021"/>
      <c r="CZ124" s="1021"/>
      <c r="DA124" s="1021"/>
      <c r="DB124" s="1021"/>
      <c r="DC124" s="1021"/>
      <c r="DD124" s="1021"/>
      <c r="DE124" s="1021"/>
      <c r="DF124" s="1022"/>
      <c r="DG124" s="1005" t="s">
        <v>122</v>
      </c>
      <c r="DH124" s="987"/>
      <c r="DI124" s="987"/>
      <c r="DJ124" s="987"/>
      <c r="DK124" s="988"/>
      <c r="DL124" s="986" t="s">
        <v>122</v>
      </c>
      <c r="DM124" s="987"/>
      <c r="DN124" s="987"/>
      <c r="DO124" s="987"/>
      <c r="DP124" s="988"/>
      <c r="DQ124" s="986" t="s">
        <v>122</v>
      </c>
      <c r="DR124" s="987"/>
      <c r="DS124" s="987"/>
      <c r="DT124" s="987"/>
      <c r="DU124" s="988"/>
      <c r="DV124" s="989" t="s">
        <v>122</v>
      </c>
      <c r="DW124" s="990"/>
      <c r="DX124" s="990"/>
      <c r="DY124" s="990"/>
      <c r="DZ124" s="991"/>
    </row>
    <row r="125" spans="1:130" s="218" customFormat="1" ht="26.25" customHeight="1" x14ac:dyDescent="0.2">
      <c r="A125" s="1058"/>
      <c r="B125" s="950"/>
      <c r="C125" s="923" t="s">
        <v>439</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3" t="s">
        <v>451</v>
      </c>
      <c r="CL125" s="1008"/>
      <c r="CM125" s="1008"/>
      <c r="CN125" s="1008"/>
      <c r="CO125" s="1009"/>
      <c r="CP125" s="930" t="s">
        <v>452</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8" customFormat="1" ht="26.25" customHeight="1" thickBot="1" x14ac:dyDescent="0.25">
      <c r="A126" s="1058"/>
      <c r="B126" s="950"/>
      <c r="C126" s="923" t="s">
        <v>441</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4"/>
      <c r="CL126" s="1011"/>
      <c r="CM126" s="1011"/>
      <c r="CN126" s="1011"/>
      <c r="CO126" s="1012"/>
      <c r="CP126" s="923" t="s">
        <v>453</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8" customFormat="1" ht="26.25" customHeight="1" x14ac:dyDescent="0.2">
      <c r="A127" s="1059"/>
      <c r="B127" s="952"/>
      <c r="C127" s="974" t="s">
        <v>454</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20"/>
      <c r="AV127" s="220"/>
      <c r="AW127" s="220"/>
      <c r="AX127" s="1032" t="s">
        <v>455</v>
      </c>
      <c r="AY127" s="1033"/>
      <c r="AZ127" s="1033"/>
      <c r="BA127" s="1033"/>
      <c r="BB127" s="1033"/>
      <c r="BC127" s="1033"/>
      <c r="BD127" s="1033"/>
      <c r="BE127" s="1034"/>
      <c r="BF127" s="1035" t="s">
        <v>456</v>
      </c>
      <c r="BG127" s="1033"/>
      <c r="BH127" s="1033"/>
      <c r="BI127" s="1033"/>
      <c r="BJ127" s="1033"/>
      <c r="BK127" s="1033"/>
      <c r="BL127" s="1034"/>
      <c r="BM127" s="1035" t="s">
        <v>457</v>
      </c>
      <c r="BN127" s="1033"/>
      <c r="BO127" s="1033"/>
      <c r="BP127" s="1033"/>
      <c r="BQ127" s="1033"/>
      <c r="BR127" s="1033"/>
      <c r="BS127" s="1034"/>
      <c r="BT127" s="1035" t="s">
        <v>458</v>
      </c>
      <c r="BU127" s="1033"/>
      <c r="BV127" s="1033"/>
      <c r="BW127" s="1033"/>
      <c r="BX127" s="1033"/>
      <c r="BY127" s="1033"/>
      <c r="BZ127" s="1056"/>
      <c r="CA127" s="220"/>
      <c r="CB127" s="220"/>
      <c r="CC127" s="220"/>
      <c r="CD127" s="243"/>
      <c r="CE127" s="243"/>
      <c r="CF127" s="243"/>
      <c r="CG127" s="220"/>
      <c r="CH127" s="220"/>
      <c r="CI127" s="220"/>
      <c r="CJ127" s="242"/>
      <c r="CK127" s="1024"/>
      <c r="CL127" s="1011"/>
      <c r="CM127" s="1011"/>
      <c r="CN127" s="1011"/>
      <c r="CO127" s="1012"/>
      <c r="CP127" s="923" t="s">
        <v>459</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8" customFormat="1" ht="26.25" customHeight="1" thickBot="1" x14ac:dyDescent="0.25">
      <c r="A128" s="1042" t="s">
        <v>460</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461</v>
      </c>
      <c r="X128" s="1044"/>
      <c r="Y128" s="1044"/>
      <c r="Z128" s="1045"/>
      <c r="AA128" s="1046">
        <v>286185</v>
      </c>
      <c r="AB128" s="1047"/>
      <c r="AC128" s="1047"/>
      <c r="AD128" s="1047"/>
      <c r="AE128" s="1048"/>
      <c r="AF128" s="1049">
        <v>281758</v>
      </c>
      <c r="AG128" s="1047"/>
      <c r="AH128" s="1047"/>
      <c r="AI128" s="1047"/>
      <c r="AJ128" s="1048"/>
      <c r="AK128" s="1049">
        <v>335278</v>
      </c>
      <c r="AL128" s="1047"/>
      <c r="AM128" s="1047"/>
      <c r="AN128" s="1047"/>
      <c r="AO128" s="1048"/>
      <c r="AP128" s="1050"/>
      <c r="AQ128" s="1051"/>
      <c r="AR128" s="1051"/>
      <c r="AS128" s="1051"/>
      <c r="AT128" s="1052"/>
      <c r="AU128" s="220"/>
      <c r="AV128" s="220"/>
      <c r="AW128" s="220"/>
      <c r="AX128" s="897" t="s">
        <v>462</v>
      </c>
      <c r="AY128" s="898"/>
      <c r="AZ128" s="898"/>
      <c r="BA128" s="898"/>
      <c r="BB128" s="898"/>
      <c r="BC128" s="898"/>
      <c r="BD128" s="898"/>
      <c r="BE128" s="899"/>
      <c r="BF128" s="1053" t="s">
        <v>122</v>
      </c>
      <c r="BG128" s="1054"/>
      <c r="BH128" s="1054"/>
      <c r="BI128" s="1054"/>
      <c r="BJ128" s="1054"/>
      <c r="BK128" s="1054"/>
      <c r="BL128" s="1055"/>
      <c r="BM128" s="1053">
        <v>12.9</v>
      </c>
      <c r="BN128" s="1054"/>
      <c r="BO128" s="1054"/>
      <c r="BP128" s="1054"/>
      <c r="BQ128" s="1054"/>
      <c r="BR128" s="1054"/>
      <c r="BS128" s="1055"/>
      <c r="BT128" s="1053">
        <v>20</v>
      </c>
      <c r="BU128" s="1054"/>
      <c r="BV128" s="1054"/>
      <c r="BW128" s="1054"/>
      <c r="BX128" s="1054"/>
      <c r="BY128" s="1054"/>
      <c r="BZ128" s="1077"/>
      <c r="CA128" s="243"/>
      <c r="CB128" s="243"/>
      <c r="CC128" s="243"/>
      <c r="CD128" s="243"/>
      <c r="CE128" s="243"/>
      <c r="CF128" s="243"/>
      <c r="CG128" s="220"/>
      <c r="CH128" s="220"/>
      <c r="CI128" s="220"/>
      <c r="CJ128" s="242"/>
      <c r="CK128" s="1025"/>
      <c r="CL128" s="1026"/>
      <c r="CM128" s="1026"/>
      <c r="CN128" s="1026"/>
      <c r="CO128" s="1027"/>
      <c r="CP128" s="1036" t="s">
        <v>463</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464</v>
      </c>
      <c r="X129" s="1072"/>
      <c r="Y129" s="1072"/>
      <c r="Z129" s="1073"/>
      <c r="AA129" s="959">
        <v>12865138</v>
      </c>
      <c r="AB129" s="960"/>
      <c r="AC129" s="960"/>
      <c r="AD129" s="960"/>
      <c r="AE129" s="961"/>
      <c r="AF129" s="962">
        <v>13151988</v>
      </c>
      <c r="AG129" s="960"/>
      <c r="AH129" s="960"/>
      <c r="AI129" s="960"/>
      <c r="AJ129" s="961"/>
      <c r="AK129" s="962">
        <v>13523903</v>
      </c>
      <c r="AL129" s="960"/>
      <c r="AM129" s="960"/>
      <c r="AN129" s="960"/>
      <c r="AO129" s="961"/>
      <c r="AP129" s="1074"/>
      <c r="AQ129" s="1075"/>
      <c r="AR129" s="1075"/>
      <c r="AS129" s="1075"/>
      <c r="AT129" s="1076"/>
      <c r="AU129" s="221"/>
      <c r="AV129" s="221"/>
      <c r="AW129" s="221"/>
      <c r="AX129" s="1066" t="s">
        <v>465</v>
      </c>
      <c r="AY129" s="924"/>
      <c r="AZ129" s="924"/>
      <c r="BA129" s="924"/>
      <c r="BB129" s="924"/>
      <c r="BC129" s="924"/>
      <c r="BD129" s="924"/>
      <c r="BE129" s="925"/>
      <c r="BF129" s="1067" t="s">
        <v>122</v>
      </c>
      <c r="BG129" s="1068"/>
      <c r="BH129" s="1068"/>
      <c r="BI129" s="1068"/>
      <c r="BJ129" s="1068"/>
      <c r="BK129" s="1068"/>
      <c r="BL129" s="1069"/>
      <c r="BM129" s="1067">
        <v>17.899999999999999</v>
      </c>
      <c r="BN129" s="1068"/>
      <c r="BO129" s="1068"/>
      <c r="BP129" s="1068"/>
      <c r="BQ129" s="1068"/>
      <c r="BR129" s="1068"/>
      <c r="BS129" s="1069"/>
      <c r="BT129" s="1067">
        <v>30</v>
      </c>
      <c r="BU129" s="1068"/>
      <c r="BV129" s="1068"/>
      <c r="BW129" s="1068"/>
      <c r="BX129" s="1068"/>
      <c r="BY129" s="1068"/>
      <c r="BZ129" s="1070"/>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5" t="s">
        <v>466</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467</v>
      </c>
      <c r="X130" s="1072"/>
      <c r="Y130" s="1072"/>
      <c r="Z130" s="1073"/>
      <c r="AA130" s="959">
        <v>1329081</v>
      </c>
      <c r="AB130" s="960"/>
      <c r="AC130" s="960"/>
      <c r="AD130" s="960"/>
      <c r="AE130" s="961"/>
      <c r="AF130" s="962">
        <v>1321950</v>
      </c>
      <c r="AG130" s="960"/>
      <c r="AH130" s="960"/>
      <c r="AI130" s="960"/>
      <c r="AJ130" s="961"/>
      <c r="AK130" s="962">
        <v>1263861</v>
      </c>
      <c r="AL130" s="960"/>
      <c r="AM130" s="960"/>
      <c r="AN130" s="960"/>
      <c r="AO130" s="961"/>
      <c r="AP130" s="1074"/>
      <c r="AQ130" s="1075"/>
      <c r="AR130" s="1075"/>
      <c r="AS130" s="1075"/>
      <c r="AT130" s="1076"/>
      <c r="AU130" s="221"/>
      <c r="AV130" s="221"/>
      <c r="AW130" s="221"/>
      <c r="AX130" s="1066" t="s">
        <v>468</v>
      </c>
      <c r="AY130" s="924"/>
      <c r="AZ130" s="924"/>
      <c r="BA130" s="924"/>
      <c r="BB130" s="924"/>
      <c r="BC130" s="924"/>
      <c r="BD130" s="924"/>
      <c r="BE130" s="925"/>
      <c r="BF130" s="1102">
        <v>4</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469</v>
      </c>
      <c r="X131" s="1109"/>
      <c r="Y131" s="1109"/>
      <c r="Z131" s="1110"/>
      <c r="AA131" s="1005">
        <v>11536057</v>
      </c>
      <c r="AB131" s="987"/>
      <c r="AC131" s="987"/>
      <c r="AD131" s="987"/>
      <c r="AE131" s="988"/>
      <c r="AF131" s="986">
        <v>11830038</v>
      </c>
      <c r="AG131" s="987"/>
      <c r="AH131" s="987"/>
      <c r="AI131" s="987"/>
      <c r="AJ131" s="988"/>
      <c r="AK131" s="986">
        <v>12260042</v>
      </c>
      <c r="AL131" s="987"/>
      <c r="AM131" s="987"/>
      <c r="AN131" s="987"/>
      <c r="AO131" s="988"/>
      <c r="AP131" s="1111"/>
      <c r="AQ131" s="1112"/>
      <c r="AR131" s="1112"/>
      <c r="AS131" s="1112"/>
      <c r="AT131" s="1113"/>
      <c r="AU131" s="221"/>
      <c r="AV131" s="221"/>
      <c r="AW131" s="221"/>
      <c r="AX131" s="1084" t="s">
        <v>470</v>
      </c>
      <c r="AY131" s="726"/>
      <c r="AZ131" s="726"/>
      <c r="BA131" s="726"/>
      <c r="BB131" s="726"/>
      <c r="BC131" s="726"/>
      <c r="BD131" s="726"/>
      <c r="BE131" s="1037"/>
      <c r="BF131" s="1085" t="s">
        <v>122</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1" t="s">
        <v>471</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472</v>
      </c>
      <c r="W132" s="1095"/>
      <c r="X132" s="1095"/>
      <c r="Y132" s="1095"/>
      <c r="Z132" s="1096"/>
      <c r="AA132" s="1097">
        <v>4.4790733190000003</v>
      </c>
      <c r="AB132" s="1098"/>
      <c r="AC132" s="1098"/>
      <c r="AD132" s="1098"/>
      <c r="AE132" s="1099"/>
      <c r="AF132" s="1100">
        <v>4.3284224670000002</v>
      </c>
      <c r="AG132" s="1098"/>
      <c r="AH132" s="1098"/>
      <c r="AI132" s="1098"/>
      <c r="AJ132" s="1099"/>
      <c r="AK132" s="1100">
        <v>3.458255651</v>
      </c>
      <c r="AL132" s="1098"/>
      <c r="AM132" s="1098"/>
      <c r="AN132" s="1098"/>
      <c r="AO132" s="1099"/>
      <c r="AP132" s="1002"/>
      <c r="AQ132" s="1003"/>
      <c r="AR132" s="1003"/>
      <c r="AS132" s="1003"/>
      <c r="AT132" s="1101"/>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473</v>
      </c>
      <c r="W133" s="1078"/>
      <c r="X133" s="1078"/>
      <c r="Y133" s="1078"/>
      <c r="Z133" s="1079"/>
      <c r="AA133" s="1080">
        <v>3.7</v>
      </c>
      <c r="AB133" s="1081"/>
      <c r="AC133" s="1081"/>
      <c r="AD133" s="1081"/>
      <c r="AE133" s="1082"/>
      <c r="AF133" s="1080">
        <v>4</v>
      </c>
      <c r="AG133" s="1081"/>
      <c r="AH133" s="1081"/>
      <c r="AI133" s="1081"/>
      <c r="AJ133" s="1082"/>
      <c r="AK133" s="1080">
        <v>4</v>
      </c>
      <c r="AL133" s="1081"/>
      <c r="AM133" s="1081"/>
      <c r="AN133" s="1081"/>
      <c r="AO133" s="1082"/>
      <c r="AP133" s="1029"/>
      <c r="AQ133" s="1030"/>
      <c r="AR133" s="1030"/>
      <c r="AS133" s="1030"/>
      <c r="AT133" s="1083"/>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8JUSsKS8wd7+1Gz901mBDagUPLwax6O2qWAt0DS49vZxA0+4DZMvYSu7HHKXMcSn9Zbes6Xbwu0bUOVZZF4neA==" saltValue="fCPeeqjXAt6j7qAL8SdqX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rintOptions horizontalCentered="1"/>
  <pageMargins left="0" right="0" top="0.39370078740157483" bottom="0.39370078740157483" header="0.19685039370078741" footer="0.19685039370078741"/>
  <pageSetup paperSize="9" scale="14" orientation="landscape" cellComments="asDisplayed" horizontalDpi="300" verticalDpi="12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2M+2uRAmGnrD/mJRgTQSsVxdz1k4Uq6jXhf79H5qkiEiBcz8Dtai7s+LDH8XaJTNuHpIb/+6zUN2O8WHHGcZ9Q==" saltValue="su/ZraAUQZEz1eKLrqMpSw==" spinCount="100000" sheet="1" objects="1" scenarios="1"/>
  <dataConsolidate/>
  <phoneticPr fontId="2"/>
  <printOptions horizontalCentered="1"/>
  <pageMargins left="0" right="0" top="0.39370078740157483" bottom="0.39370078740157483" header="0.19685039370078741" footer="0.19685039370078741"/>
  <pageSetup paperSize="9" scale="44" orientation="landscape" cellComments="asDisplayed" horizontalDpi="300"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zySnFMWxkQN07mCa0fbfYDpYfCAnizojKTfW7McrI6coYw022/hXzU2+VCSILGjZUqrGbQkWFyHDDZOZMe63A==" saltValue="9m6pNLd5lqfVKa1mTZXmiQ==" spinCount="100000" sheet="1" objects="1" scenarios="1"/>
  <dataConsolidate/>
  <phoneticPr fontId="2"/>
  <printOptions horizontalCentered="1"/>
  <pageMargins left="0" right="0" top="0.39370078740157483" bottom="0.39370078740157483" header="0.19685039370078741" footer="0.19685039370078741"/>
  <pageSetup paperSize="9" scale="47" orientation="landscape" cellComments="asDisplayed" horizontalDpi="300" verticalDpi="300"/>
  <headerFooter>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7" t="s">
        <v>482</v>
      </c>
      <c r="AL9" s="1118"/>
      <c r="AM9" s="1118"/>
      <c r="AN9" s="1119"/>
      <c r="AO9" s="269">
        <v>3845943</v>
      </c>
      <c r="AP9" s="269">
        <v>66601</v>
      </c>
      <c r="AQ9" s="270">
        <v>72348</v>
      </c>
      <c r="AR9" s="271">
        <v>-7.9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7" t="s">
        <v>483</v>
      </c>
      <c r="AL10" s="1118"/>
      <c r="AM10" s="1118"/>
      <c r="AN10" s="1119"/>
      <c r="AO10" s="272">
        <v>46780</v>
      </c>
      <c r="AP10" s="272">
        <v>810</v>
      </c>
      <c r="AQ10" s="273">
        <v>6364</v>
      </c>
      <c r="AR10" s="274">
        <v>-87.3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7" t="s">
        <v>484</v>
      </c>
      <c r="AL11" s="1118"/>
      <c r="AM11" s="1118"/>
      <c r="AN11" s="1119"/>
      <c r="AO11" s="272">
        <v>55048</v>
      </c>
      <c r="AP11" s="272">
        <v>953</v>
      </c>
      <c r="AQ11" s="273">
        <v>1262</v>
      </c>
      <c r="AR11" s="274">
        <v>-24.5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7" t="s">
        <v>485</v>
      </c>
      <c r="AL12" s="1118"/>
      <c r="AM12" s="1118"/>
      <c r="AN12" s="1119"/>
      <c r="AO12" s="272" t="s">
        <v>486</v>
      </c>
      <c r="AP12" s="272" t="s">
        <v>486</v>
      </c>
      <c r="AQ12" s="273">
        <v>10</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7" t="s">
        <v>487</v>
      </c>
      <c r="AL13" s="1118"/>
      <c r="AM13" s="1118"/>
      <c r="AN13" s="1119"/>
      <c r="AO13" s="272">
        <v>150242</v>
      </c>
      <c r="AP13" s="272">
        <v>2602</v>
      </c>
      <c r="AQ13" s="273">
        <v>3257</v>
      </c>
      <c r="AR13" s="274">
        <v>-20.100000000000001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7" t="s">
        <v>488</v>
      </c>
      <c r="AL14" s="1118"/>
      <c r="AM14" s="1118"/>
      <c r="AN14" s="1119"/>
      <c r="AO14" s="272">
        <v>52202</v>
      </c>
      <c r="AP14" s="272">
        <v>904</v>
      </c>
      <c r="AQ14" s="273">
        <v>1617</v>
      </c>
      <c r="AR14" s="274">
        <v>-44.1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0" t="s">
        <v>489</v>
      </c>
      <c r="AL15" s="1121"/>
      <c r="AM15" s="1121"/>
      <c r="AN15" s="1122"/>
      <c r="AO15" s="272">
        <v>-134703</v>
      </c>
      <c r="AP15" s="272">
        <v>-2333</v>
      </c>
      <c r="AQ15" s="273">
        <v>-3947</v>
      </c>
      <c r="AR15" s="274">
        <v>-40.9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0" t="s">
        <v>177</v>
      </c>
      <c r="AL16" s="1121"/>
      <c r="AM16" s="1121"/>
      <c r="AN16" s="1122"/>
      <c r="AO16" s="272">
        <v>4015512</v>
      </c>
      <c r="AP16" s="272">
        <v>69537</v>
      </c>
      <c r="AQ16" s="273">
        <v>80912</v>
      </c>
      <c r="AR16" s="274">
        <v>-14.1</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3" t="s">
        <v>494</v>
      </c>
      <c r="AL21" s="1124"/>
      <c r="AM21" s="1124"/>
      <c r="AN21" s="1125"/>
      <c r="AO21" s="285">
        <v>5.54</v>
      </c>
      <c r="AP21" s="286">
        <v>6.71</v>
      </c>
      <c r="AQ21" s="287">
        <v>-1.17</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3" t="s">
        <v>495</v>
      </c>
      <c r="AL22" s="1124"/>
      <c r="AM22" s="1124"/>
      <c r="AN22" s="1125"/>
      <c r="AO22" s="290">
        <v>99.2</v>
      </c>
      <c r="AP22" s="291">
        <v>98.3</v>
      </c>
      <c r="AQ22" s="292">
        <v>0.9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4" t="s">
        <v>496</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1" t="s">
        <v>499</v>
      </c>
      <c r="AL32" s="1132"/>
      <c r="AM32" s="1132"/>
      <c r="AN32" s="1133"/>
      <c r="AO32" s="300">
        <v>1789003</v>
      </c>
      <c r="AP32" s="300">
        <v>30981</v>
      </c>
      <c r="AQ32" s="301">
        <v>34344</v>
      </c>
      <c r="AR32" s="302">
        <v>-9.8000000000000007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1" t="s">
        <v>500</v>
      </c>
      <c r="AL33" s="1132"/>
      <c r="AM33" s="1132"/>
      <c r="AN33" s="1133"/>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1" t="s">
        <v>501</v>
      </c>
      <c r="AL34" s="1132"/>
      <c r="AM34" s="1132"/>
      <c r="AN34" s="1133"/>
      <c r="AO34" s="300" t="s">
        <v>486</v>
      </c>
      <c r="AP34" s="300" t="s">
        <v>486</v>
      </c>
      <c r="AQ34" s="301">
        <v>3</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1" t="s">
        <v>502</v>
      </c>
      <c r="AL35" s="1132"/>
      <c r="AM35" s="1132"/>
      <c r="AN35" s="1133"/>
      <c r="AO35" s="300">
        <v>162107</v>
      </c>
      <c r="AP35" s="300">
        <v>2807</v>
      </c>
      <c r="AQ35" s="301">
        <v>7806</v>
      </c>
      <c r="AR35" s="302">
        <v>-64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1" t="s">
        <v>503</v>
      </c>
      <c r="AL36" s="1132"/>
      <c r="AM36" s="1132"/>
      <c r="AN36" s="1133"/>
      <c r="AO36" s="300">
        <v>72013</v>
      </c>
      <c r="AP36" s="300">
        <v>1247</v>
      </c>
      <c r="AQ36" s="301">
        <v>1690</v>
      </c>
      <c r="AR36" s="302">
        <v>-26.2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1" t="s">
        <v>504</v>
      </c>
      <c r="AL37" s="1132"/>
      <c r="AM37" s="1132"/>
      <c r="AN37" s="1133"/>
      <c r="AO37" s="300" t="s">
        <v>486</v>
      </c>
      <c r="AP37" s="300" t="s">
        <v>486</v>
      </c>
      <c r="AQ37" s="301">
        <v>666</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4" t="s">
        <v>505</v>
      </c>
      <c r="AL38" s="1135"/>
      <c r="AM38" s="1135"/>
      <c r="AN38" s="1136"/>
      <c r="AO38" s="303" t="s">
        <v>486</v>
      </c>
      <c r="AP38" s="303" t="s">
        <v>486</v>
      </c>
      <c r="AQ38" s="304">
        <v>3</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4" t="s">
        <v>506</v>
      </c>
      <c r="AL39" s="1135"/>
      <c r="AM39" s="1135"/>
      <c r="AN39" s="1136"/>
      <c r="AO39" s="300">
        <v>-335278</v>
      </c>
      <c r="AP39" s="300">
        <v>-5806</v>
      </c>
      <c r="AQ39" s="301">
        <v>-5822</v>
      </c>
      <c r="AR39" s="302">
        <v>-0.3</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1" t="s">
        <v>507</v>
      </c>
      <c r="AL40" s="1132"/>
      <c r="AM40" s="1132"/>
      <c r="AN40" s="1133"/>
      <c r="AO40" s="300">
        <v>-1263861</v>
      </c>
      <c r="AP40" s="300">
        <v>-21887</v>
      </c>
      <c r="AQ40" s="301">
        <v>-26710</v>
      </c>
      <c r="AR40" s="302">
        <v>-18.100000000000001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7" t="s">
        <v>287</v>
      </c>
      <c r="AL41" s="1138"/>
      <c r="AM41" s="1138"/>
      <c r="AN41" s="1139"/>
      <c r="AO41" s="300">
        <v>423984</v>
      </c>
      <c r="AP41" s="300">
        <v>7342</v>
      </c>
      <c r="AQ41" s="301">
        <v>11979</v>
      </c>
      <c r="AR41" s="302">
        <v>-38.700000000000003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6" t="s">
        <v>477</v>
      </c>
      <c r="AN49" s="1128" t="s">
        <v>510</v>
      </c>
      <c r="AO49" s="1129"/>
      <c r="AP49" s="1129"/>
      <c r="AQ49" s="1129"/>
      <c r="AR49" s="1130"/>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7"/>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1382832</v>
      </c>
      <c r="AN51" s="322">
        <v>23556</v>
      </c>
      <c r="AO51" s="323">
        <v>-11.1</v>
      </c>
      <c r="AP51" s="324">
        <v>45483</v>
      </c>
      <c r="AQ51" s="325">
        <v>-0.2</v>
      </c>
      <c r="AR51" s="326">
        <v>-10.9</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844336</v>
      </c>
      <c r="AN52" s="330">
        <v>14383</v>
      </c>
      <c r="AO52" s="331">
        <v>-23.6</v>
      </c>
      <c r="AP52" s="332">
        <v>24241</v>
      </c>
      <c r="AQ52" s="333">
        <v>0.4</v>
      </c>
      <c r="AR52" s="334">
        <v>-24</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787719</v>
      </c>
      <c r="AN53" s="322">
        <v>13466</v>
      </c>
      <c r="AO53" s="323">
        <v>-42.8</v>
      </c>
      <c r="AP53" s="324">
        <v>45945</v>
      </c>
      <c r="AQ53" s="325">
        <v>1</v>
      </c>
      <c r="AR53" s="326">
        <v>-43.8</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347467</v>
      </c>
      <c r="AN54" s="330">
        <v>5940</v>
      </c>
      <c r="AO54" s="331">
        <v>-58.7</v>
      </c>
      <c r="AP54" s="332">
        <v>25180</v>
      </c>
      <c r="AQ54" s="333">
        <v>3.9</v>
      </c>
      <c r="AR54" s="334">
        <v>-62.6</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1100080</v>
      </c>
      <c r="AN55" s="322">
        <v>18872</v>
      </c>
      <c r="AO55" s="323">
        <v>40.1</v>
      </c>
      <c r="AP55" s="324">
        <v>44475</v>
      </c>
      <c r="AQ55" s="325">
        <v>-3.2</v>
      </c>
      <c r="AR55" s="326">
        <v>43.3</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457163</v>
      </c>
      <c r="AN56" s="330">
        <v>7843</v>
      </c>
      <c r="AO56" s="331">
        <v>32</v>
      </c>
      <c r="AP56" s="332">
        <v>24780</v>
      </c>
      <c r="AQ56" s="333">
        <v>-1.6</v>
      </c>
      <c r="AR56" s="334">
        <v>33.6</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1161613</v>
      </c>
      <c r="AN57" s="322">
        <v>20017</v>
      </c>
      <c r="AO57" s="323">
        <v>6.1</v>
      </c>
      <c r="AP57" s="324">
        <v>45982</v>
      </c>
      <c r="AQ57" s="325">
        <v>3.4</v>
      </c>
      <c r="AR57" s="326">
        <v>2.7</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666864</v>
      </c>
      <c r="AN58" s="330">
        <v>11492</v>
      </c>
      <c r="AO58" s="331">
        <v>46.5</v>
      </c>
      <c r="AP58" s="332">
        <v>25583</v>
      </c>
      <c r="AQ58" s="333">
        <v>3.2</v>
      </c>
      <c r="AR58" s="334">
        <v>43.3</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1090038</v>
      </c>
      <c r="AN59" s="322">
        <v>18876</v>
      </c>
      <c r="AO59" s="323">
        <v>-5.7</v>
      </c>
      <c r="AP59" s="324">
        <v>50538</v>
      </c>
      <c r="AQ59" s="325">
        <v>9.9</v>
      </c>
      <c r="AR59" s="326">
        <v>-15.6</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600148</v>
      </c>
      <c r="AN60" s="330">
        <v>10393</v>
      </c>
      <c r="AO60" s="331">
        <v>-9.6</v>
      </c>
      <c r="AP60" s="332">
        <v>29053</v>
      </c>
      <c r="AQ60" s="333">
        <v>13.6</v>
      </c>
      <c r="AR60" s="334">
        <v>-23.2</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1104456</v>
      </c>
      <c r="AN61" s="337">
        <v>18957</v>
      </c>
      <c r="AO61" s="338">
        <v>-2.7</v>
      </c>
      <c r="AP61" s="339">
        <v>46485</v>
      </c>
      <c r="AQ61" s="340">
        <v>2.2000000000000002</v>
      </c>
      <c r="AR61" s="326">
        <v>-4.9000000000000004</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583196</v>
      </c>
      <c r="AN62" s="330">
        <v>10010</v>
      </c>
      <c r="AO62" s="331">
        <v>-2.7</v>
      </c>
      <c r="AP62" s="332">
        <v>25767</v>
      </c>
      <c r="AQ62" s="333">
        <v>3.9</v>
      </c>
      <c r="AR62" s="334">
        <v>-6.6</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a71wDRBKULfhV23b/Qgxtp6VRYJLEwcTOG3yp5RG0t5r5xG/RPXozl3mjFxabyNjAsN1V5hX6JO+7MJY/+h5Rw==" saltValue="ZRjwUu4l2NQDh9dXXT+IH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 right="0" top="0.39370078740157483" bottom="0.39370078740157483" header="0.19685039370078741" footer="0.19685039370078741"/>
  <pageSetup paperSize="9" scale="60" orientation="landscape" cellComments="asDisplayed" horizontalDpi="300"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yeNf5ZQ/pvi6gSBTjxkh7pCts/ywyxmGat2wQ0f+LJxk5YftUpTzRn/LIGElrgf2m+4svgjTLCvR2UMUJFVXqg==" saltValue="zhr4IioT+RjuZL+A7Jjy0A==" spinCount="100000" sheet="1" objects="1" scenarios="1"/>
  <dataConsolidate/>
  <phoneticPr fontId="2"/>
  <printOptions horizontalCentered="1"/>
  <pageMargins left="0" right="0" top="0.39370078740157483" bottom="0.39370078740157483" header="0.19685039370078741" footer="0.19685039370078741"/>
  <pageSetup paperSize="9" scale="35" orientation="landscape" cellComments="asDisplayed" horizontalDpi="300"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2PV8mZP7nQGkR8sLXk+URnGXHvFg/1NPRC0zyTJFkahD1AA/Tknr9+Z8Qe+4cecyeHVj1Y1jccfXUiXBhDw0Ew==" saltValue="LM/Kx1kzQ1DHHL9B2qW2Og==" spinCount="100000" sheet="1" objects="1" scenarios="1"/>
  <dataConsolidate/>
  <phoneticPr fontId="2"/>
  <printOptions horizontalCentered="1"/>
  <pageMargins left="0" right="0" top="0.39370078740157483" bottom="0.39370078740157483" header="0.19685039370078741" footer="0.19685039370078741"/>
  <pageSetup paperSize="9" scale="35" orientation="landscape" cellComments="asDisplayed" horizontalDpi="300" verticalDpi="300"/>
  <headerFooter>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0" t="s">
        <v>3</v>
      </c>
      <c r="D47" s="1140"/>
      <c r="E47" s="1141"/>
      <c r="F47" s="11">
        <v>24.77</v>
      </c>
      <c r="G47" s="12">
        <v>23.15</v>
      </c>
      <c r="H47" s="12">
        <v>25.2</v>
      </c>
      <c r="I47" s="12">
        <v>27.43</v>
      </c>
      <c r="J47" s="13">
        <v>25.95</v>
      </c>
    </row>
    <row r="48" spans="2:10" ht="57.75" customHeight="1" x14ac:dyDescent="0.2">
      <c r="B48" s="14"/>
      <c r="C48" s="1142" t="s">
        <v>4</v>
      </c>
      <c r="D48" s="1142"/>
      <c r="E48" s="1143"/>
      <c r="F48" s="15">
        <v>1.31</v>
      </c>
      <c r="G48" s="16">
        <v>6.26</v>
      </c>
      <c r="H48" s="16">
        <v>5.68</v>
      </c>
      <c r="I48" s="16">
        <v>3.47</v>
      </c>
      <c r="J48" s="17">
        <v>0.44</v>
      </c>
    </row>
    <row r="49" spans="2:10" ht="57.75" customHeight="1" thickBot="1" x14ac:dyDescent="0.25">
      <c r="B49" s="18"/>
      <c r="C49" s="1144" t="s">
        <v>5</v>
      </c>
      <c r="D49" s="1144"/>
      <c r="E49" s="1145"/>
      <c r="F49" s="19">
        <v>0.91</v>
      </c>
      <c r="G49" s="20">
        <v>5.05</v>
      </c>
      <c r="H49" s="20">
        <v>0.84</v>
      </c>
      <c r="I49" s="20">
        <v>0.7</v>
      </c>
      <c r="J49" s="21" t="s">
        <v>529</v>
      </c>
    </row>
    <row r="50" spans="2:10" ht="13.2" x14ac:dyDescent="0.2"/>
  </sheetData>
  <sheetProtection algorithmName="SHA-512" hashValue="O7HStTdzZzokq54vUvN044lFp84FK9f98/uwMN0v1QQ+9nW+kHQzFi/u0oSWXmU2yUMfV5kWaT3OMNfvOghG1w==" saltValue="pvR1N4X6MRbXTiN+dJnh6w=="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9" scale="59" orientation="landscape" cellComments="asDisplayed" horizontalDpi="300" verticalDpi="300"/>
  <headerFooter>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乾口　美穂</cp:lastModifiedBy>
  <cp:lastPrinted>2026-03-11T05:06:53Z</cp:lastPrinted>
  <dcterms:modified xsi:type="dcterms:W3CDTF">2026-03-15T23:30:44Z</dcterms:modified>
</cp:coreProperties>
</file>