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4B49BB70-27B9-4F62-B1B2-3183D94C9F00}" xr6:coauthVersionLast="47" xr6:coauthVersionMax="47" xr10:uidLastSave="{00000000-0000-0000-0000-000000000000}"/>
  <bookViews>
    <workbookView xWindow="-108" yWindow="-108" windowWidth="23256" windowHeight="13896"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W34" i="10" l="1"/>
  <c r="BW35" i="10" s="1"/>
  <c r="BW36" i="10" s="1"/>
  <c r="BW37" i="10" s="1"/>
  <c r="BW38" i="10" s="1"/>
  <c r="BW39" i="10" s="1"/>
  <c r="CO34" i="10"/>
</calcChain>
</file>

<file path=xl/sharedStrings.xml><?xml version="1.0" encoding="utf-8"?>
<sst xmlns="http://schemas.openxmlformats.org/spreadsheetml/2006/main" count="1030" uniqueCount="557">
  <si>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</si>
  <si>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</si>
  <si>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</si>
  <si>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</si>
  <si>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</si>
  <si>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</si>
  <si>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</si>
  <si>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</si>
  <si>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</si>
  <si>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</si>
  <si>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</si>
  <si>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</si>
  <si>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</si>
  <si>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</si>
  <si>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</si>
  <si>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</si>
  <si>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</si>
  <si>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</si>
  <si>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</si>
  <si>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</si>
  <si>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</si>
  <si>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</si>
  <si>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</si>
  <si>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</si>
  <si>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</si>
  <si>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</si>
  <si>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</si>
  <si>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</si>
  <si>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</si>
  <si>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</si>
  <si>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</si>
  <si>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</si>
  <si>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</si>
  <si>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</si>
  <si>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</si>
  <si>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</si>
  <si>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</si>
  <si>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</si>
  <si>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</si>
  <si>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</si>
  <si>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</si>
  <si>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</si>
  <si>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</si>
  <si>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</si>
  <si>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</si>
  <si>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</si>
  <si>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</si>
  <si>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</si>
  <si>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</si>
  <si>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</si>
  <si>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</si>
  <si>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</si>
  <si>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</si>
  <si>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</si>
  <si>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</si>
  <si>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</si>
  <si>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</si>
  <si>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</si>
  <si>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</si>
  <si>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</si>
  <si>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</si>
  <si>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</si>
  <si>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</si>
  <si>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</si>
  <si>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</si>
  <si>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</si>
  <si>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</si>
  <si>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</si>
  <si>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</si>
  <si>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</si>
  <si>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</si>
  <si>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</si>
  <si>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</si>
  <si>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</si>
  <si>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</si>
  <si>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</si>
  <si>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</si>
  <si>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</si>
  <si>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</si>
  <si>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</si>
  <si>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</si>
  <si>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</si>
  <si>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</si>
  <si>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</si>
  <si>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</si>
  <si>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</si>
  <si>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</si>
  <si>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</si>
  <si>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</si>
  <si>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</si>
  <si>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</si>
  <si>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</si>
  <si>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</si>
  <si>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</si>
  <si>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交野市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</si>
  <si>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</si>
  <si>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</si>
  <si>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</si>
  <si>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</si>
  <si>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</si>
  <si>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</si>
  <si>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</si>
  <si>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</si>
  <si>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</si>
  <si>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</si>
  <si>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</si>
  <si>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</si>
  <si>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</si>
  <si>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</si>
  <si>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</si>
  <si>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</si>
  <si>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</si>
  <si>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</si>
  <si>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</si>
  <si>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</si>
  <si>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</si>
  <si>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</si>
  <si>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</si>
  <si>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</si>
  <si>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</si>
  <si>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</si>
  <si>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</si>
  <si>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</si>
  <si>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</si>
  <si>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</si>
  <si>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</si>
  <si>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</si>
  <si>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</si>
  <si>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</si>
  <si>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</si>
  <si>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</si>
  <si>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</si>
  <si>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</si>
  <si>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</si>
  <si>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</si>
  <si>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</si>
  <si>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</si>
  <si>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</si>
  <si>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</si>
  <si>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</si>
  <si>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</si>
  <si>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</si>
  <si>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</si>
  <si>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</si>
  <si>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</si>
  <si>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</si>
  <si>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</si>
  <si>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</si>
  <si>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</si>
  <si>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</si>
  <si>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</si>
  <si>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</si>
  <si>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</si>
  <si>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</si>
  <si>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</si>
  <si>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</si>
  <si>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</si>
  <si>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</si>
  <si>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</si>
  <si>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</si>
  <si>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</si>
  <si>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</si>
  <si>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</si>
  <si>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</si>
  <si>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</si>
  <si>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</si>
  <si>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</si>
  <si>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</si>
  <si>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</si>
  <si>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</si>
  <si>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</si>
  <si>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</si>
  <si>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</si>
  <si>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</si>
  <si>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</si>
  <si>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</si>
  <si>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</si>
  <si>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</si>
  <si>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</si>
  <si>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</si>
  <si>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</si>
  <si>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</si>
  <si>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</si>
  <si>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</si>
  <si>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</si>
  <si>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</si>
  <si>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</si>
  <si>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</si>
  <si>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</si>
  <si>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</si>
  <si>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</si>
  <si>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</si>
  <si>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</si>
  <si>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</si>
  <si>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</si>
  <si>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</si>
  <si>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</si>
  <si>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</si>
  <si>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</si>
  <si>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</si>
  <si>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</si>
  <si>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</si>
  <si>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</si>
  <si>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大阪府交野市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</si>
  <si>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</si>
  <si>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</si>
  <si>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</si>
  <si>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</si>
  <si>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</si>
  <si>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</si>
  <si>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</si>
  <si>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</si>
  <si>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</si>
  <si>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</si>
  <si>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</si>
  <si>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</si>
  <si>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</si>
  <si>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</si>
  <si>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</si>
  <si>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</si>
  <si>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</si>
  <si>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</si>
  <si>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</si>
  <si>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</si>
  <si>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</si>
  <si>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</si>
  <si>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</si>
  <si>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</si>
  <si>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</si>
  <si>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</si>
  <si>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</si>
  <si>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</si>
  <si>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</si>
  <si>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</si>
  <si>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</si>
  <si>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</si>
  <si>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</si>
  <si>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</si>
  <si>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</si>
  <si>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</si>
  <si>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</si>
  <si>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</si>
  <si>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</si>
  <si>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</si>
  <si>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</si>
  <si>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</si>
  <si>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</si>
  <si>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</si>
  <si>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</si>
  <si>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</si>
  <si>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</si>
  <si>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</si>
  <si>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</si>
  <si>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</si>
  <si>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</si>
  <si>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</si>
  <si>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</si>
  <si>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</si>
  <si>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</si>
  <si>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</si>
  <si>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</si>
  <si>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</si>
  <si>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</si>
  <si>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</si>
  <si>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</si>
  <si>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</si>
  <si>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</si>
  <si>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</si>
  <si>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</si>
  <si>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</si>
  <si>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</si>
  <si>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</si>
  <si>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</si>
  <si>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</si>
  <si>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</si>
  <si>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</si>
  <si>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</si>
  <si>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</si>
  <si>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</si>
  <si>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</si>
  <si>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</si>
  <si>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</si>
  <si>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</si>
  <si>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</si>
  <si>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</si>
  <si>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</si>
  <si>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</si>
  <si>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</si>
  <si>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</si>
  <si>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</si>
  <si>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</si>
  <si>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</si>
  <si>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</si>
  <si>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</si>
  <si>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</si>
  <si>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</si>
  <si>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</si>
  <si>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</si>
  <si>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</si>
  <si>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</si>
  <si>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</si>
  <si>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</si>
  <si>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</si>
  <si>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</si>
  <si>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</si>
  <si>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</si>
  <si>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</si>
  <si>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</si>
  <si>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</si>
  <si>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</si>
  <si>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</si>
  <si>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</si>
  <si>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</si>
  <si>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</si>
  <si>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</si>
  <si>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</si>
  <si>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</si>
  <si>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</si>
  <si>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</si>
  <si>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</si>
  <si>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</si>
  <si>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</si>
  <si>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</si>
  <si>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</si>
  <si>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</si>
  <si>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</si>
  <si>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</si>
  <si>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</si>
  <si>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</si>
  <si>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</si>
  <si>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</si>
  <si>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</si>
  <si>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</si>
  <si>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</si>
  <si>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</si>
  <si>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</si>
  <si>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</si>
  <si>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</si>
  <si>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</si>
  <si>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</si>
  <si>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</si>
  <si>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</si>
  <si>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</si>
  <si>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</si>
  <si>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</si>
  <si>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</si>
  <si>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</si>
  <si>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</si>
  <si>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</si>
  <si>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</si>
  <si>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</si>
  <si>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</si>
  <si>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</si>
  <si>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</si>
  <si>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大阪府交野市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</si>
  <si>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</si>
  <si>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</si>
  <si>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</si>
  <si>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</si>
  <si>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</si>
  <si>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</si>
  <si>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</si>
  <si>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</si>
  <si>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</si>
  <si>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</si>
  <si>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</si>
  <si>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</si>
  <si>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</si>
  <si>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</si>
  <si>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</si>
  <si>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</si>
  <si>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</si>
  <si>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</si>
  <si>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</si>
  <si>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</si>
  <si>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</si>
  <si>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</si>
  <si>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</si>
  <si>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</si>
  <si>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</si>
  <si>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</si>
  <si>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</si>
  <si>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</si>
  <si>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</si>
  <si>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</si>
  <si>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</si>
  <si>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</si>
  <si>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</si>
  <si>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</si>
  <si>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</si>
  <si>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</si>
  <si>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</si>
  <si>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</si>
  <si>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</si>
  <si>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</si>
  <si>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</si>
  <si>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</si>
  <si>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</si>
  <si>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</si>
  <si>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</si>
  <si>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</si>
  <si>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</si>
  <si>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</si>
  <si>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</si>
  <si>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</si>
  <si>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</si>
  <si>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</si>
  <si>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</si>
  <si>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</si>
  <si>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</si>
  <si>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</si>
  <si>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</si>
  <si>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</si>
  <si>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</si>
  <si>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</si>
  <si>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</si>
  <si>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</si>
  <si>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</si>
  <si>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</si>
  <si>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</si>
  <si>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</si>
  <si>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</si>
  <si>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</si>
  <si>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</si>
  <si>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</si>
  <si>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</si>
  <si>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</si>
  <si>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</si>
  <si>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</si>
  <si>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</si>
  <si>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</si>
  <si>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</si>
  <si>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</si>
  <si>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</si>
  <si>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</si>
  <si>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</si>
  <si>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</si>
  <si>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</si>
  <si>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</si>
  <si>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</si>
  <si>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</si>
  <si>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</si>
  <si>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</si>
  <si>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</si>
  <si>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</si>
  <si>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</si>
  <si>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</si>
  <si>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</si>
  <si>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</si>
  <si>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</si>
  <si>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</si>
  <si>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</si>
  <si>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</si>
  <si>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</si>
  <si>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</si>
  <si>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</si>
  <si>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</si>
  <si>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</si>
  <si>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</si>
  <si>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</si>
  <si>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</si>
  <si>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</si>
  <si>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</si>
  <si>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</si>
  <si>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</si>
  <si>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</si>
  <si>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</si>
  <si>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</si>
  <si>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</si>
  <si>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</si>
  <si>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</si>
  <si>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</si>
  <si>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</si>
  <si>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</si>
  <si>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</si>
  <si>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</si>
  <si>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</si>
  <si>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</si>
  <si>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</si>
  <si>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</si>
  <si>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</si>
  <si>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</si>
  <si>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</si>
  <si>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</si>
  <si>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</si>
  <si>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</si>
  <si>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</si>
  <si>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</si>
  <si>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</si>
  <si>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</si>
  <si>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</si>
  <si>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</si>
  <si>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</si>
  <si>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</si>
  <si>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</si>
  <si>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</si>
  <si>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</si>
  <si>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</si>
  <si>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</si>
  <si>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</si>
  <si>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</si>
  <si>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</si>
  <si>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</si>
  <si>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</si>
  <si>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</si>
  <si>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</si>
  <si>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</si>
  <si>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</si>
  <si>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</si>
  <si>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</si>
  <si>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</si>
  <si>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</si>
  <si>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</si>
  <si>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</si>
  <si>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</si>
  <si>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</si>
  <si>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</si>
  <si>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</si>
  <si>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</si>
  <si>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</si>
  <si>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</si>
  <si>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</si>
  <si>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</si>
  <si>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</si>
  <si>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</si>
  <si>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</si>
  <si>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</si>
  <si>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</si>
  <si>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</si>
  <si>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</si>
  <si>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</si>
  <si>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下水道事業会計</t>
  </si>
  <si>
    <t>一般会計</t>
  </si>
  <si>
    <t>後期高齢者医療特別会計</t>
  </si>
  <si>
    <t>介護保険特別会計</t>
  </si>
  <si>
    <t>国民健康保険特別会計</t>
  </si>
  <si>
    <t>公共用地先行取得事業特別会計</t>
  </si>
  <si>
    <t>その他会計（赤字）</t>
  </si>
  <si>
    <t>その他会計（黒字）</t>
  </si>
  <si>
    <t>R02</t>
    <phoneticPr fontId="5"/>
  </si>
  <si>
    <t>R03</t>
    <phoneticPr fontId="5"/>
  </si>
  <si>
    <t>R04</t>
    <phoneticPr fontId="5"/>
  </si>
  <si>
    <t>R05</t>
    <phoneticPr fontId="5"/>
  </si>
  <si>
    <t>R06</t>
    <phoneticPr fontId="5"/>
  </si>
  <si>
    <t>公共施設等整備基金</t>
    <phoneticPr fontId="2"/>
  </si>
  <si>
    <t>地域保全整備基金</t>
    <phoneticPr fontId="2"/>
  </si>
  <si>
    <t>都市の緑基金</t>
    <phoneticPr fontId="2"/>
  </si>
  <si>
    <t>-</t>
    <phoneticPr fontId="2"/>
  </si>
  <si>
    <t>四條畷市交野市清掃施設組合</t>
    <rPh sb="0" eb="3">
      <t>シジョウナワテ</t>
    </rPh>
    <rPh sb="3" eb="4">
      <t>シ</t>
    </rPh>
    <rPh sb="4" eb="7">
      <t>カタノシ</t>
    </rPh>
    <rPh sb="7" eb="9">
      <t>セイソウ</t>
    </rPh>
    <rPh sb="9" eb="11">
      <t>シセツ</t>
    </rPh>
    <rPh sb="11" eb="13">
      <t>クミアイ</t>
    </rPh>
    <phoneticPr fontId="2"/>
  </si>
  <si>
    <t>北河内４市リサイクル施設組合</t>
    <rPh sb="0" eb="3">
      <t>キタカワチ</t>
    </rPh>
    <rPh sb="4" eb="5">
      <t>シ</t>
    </rPh>
    <rPh sb="10" eb="12">
      <t>シセツ</t>
    </rPh>
    <rPh sb="12" eb="14">
      <t>クミアイ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</si>
  <si>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</si>
  <si>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15" eb="17">
      <t>コウキ</t>
    </rPh>
    <rPh sb="17" eb="20">
      <t>コウレイシャ</t>
    </rPh>
    <rPh sb="20" eb="22">
      <t>イリョウ</t>
    </rPh>
    <rPh sb="22" eb="24">
      <t>トクベツ</t>
    </rPh>
    <rPh sb="24" eb="26">
      <t>カイケイ</t>
    </rPh>
    <phoneticPr fontId="2"/>
  </si>
  <si>
    <t>大阪広域水道企業団水道事業会計（水道用水供給事業）</t>
    <rPh sb="0" eb="2">
      <t>オオサカ</t>
    </rPh>
    <rPh sb="2" eb="4">
      <t>コウイキ</t>
    </rPh>
    <rPh sb="4" eb="6">
      <t>スイドウ</t>
    </rPh>
    <rPh sb="6" eb="8">
      <t>キギョウ</t>
    </rPh>
    <rPh sb="8" eb="9">
      <t>ダン</t>
    </rPh>
    <rPh sb="9" eb="11">
      <t>スイドウ</t>
    </rPh>
    <rPh sb="11" eb="13">
      <t>ジギョウ</t>
    </rPh>
    <rPh sb="13" eb="15">
      <t>カイケイ</t>
    </rPh>
    <rPh sb="16" eb="19">
      <t>スイドウヨウ</t>
    </rPh>
    <rPh sb="19" eb="20">
      <t>ミズ</t>
    </rPh>
    <rPh sb="20" eb="22">
      <t>キョウキュウ</t>
    </rPh>
    <rPh sb="22" eb="24">
      <t>ジギョウ</t>
    </rPh>
    <phoneticPr fontId="2"/>
  </si>
  <si>
    <t>大阪広域水道企業団（工業用水道事業会計）</t>
    <rPh sb="10" eb="13">
      <t>コウギョウヨウ</t>
    </rPh>
    <rPh sb="13" eb="15">
      <t>スイドウ</t>
    </rPh>
    <rPh sb="15" eb="17">
      <t>ジギョウ</t>
    </rPh>
    <rPh sb="17" eb="19">
      <t>カイケイ</t>
    </rPh>
    <phoneticPr fontId="2"/>
  </si>
  <si>
    <t>交野市土地開発公社</t>
    <rPh sb="0" eb="3">
      <t>カタノシ</t>
    </rPh>
    <rPh sb="3" eb="9">
      <t>トチカイハツコウシャ</t>
    </rPh>
    <phoneticPr fontId="38"/>
  </si>
  <si>
    <t>公営企業資金運用基金（水道分）</t>
    <rPh sb="0" eb="4">
      <t>コウエイキギョウ</t>
    </rPh>
    <rPh sb="4" eb="6">
      <t>シキン</t>
    </rPh>
    <rPh sb="6" eb="8">
      <t>ウンヨウ</t>
    </rPh>
    <rPh sb="8" eb="10">
      <t>キキン</t>
    </rPh>
    <rPh sb="11" eb="13">
      <t>スイドウ</t>
    </rPh>
    <rPh sb="13" eb="14">
      <t>ブン</t>
    </rPh>
    <phoneticPr fontId="2"/>
  </si>
  <si>
    <t>災害対策基金</t>
    <rPh sb="0" eb="4">
      <t>サイガイタイサク</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</si>
</sst>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44EB-493A-8CD8-E134B434BDD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41772</c:v>
                </c:pt>
                <c:pt idx="1">
                  <c:v>43415</c:v>
                </c:pt>
                <c:pt idx="2">
                  <c:v>32652</c:v>
                </c:pt>
                <c:pt idx="3">
                  <c:v>37939</c:v>
                </c:pt>
                <c:pt idx="4">
                  <c:v>127358</c:v>
                </c:pt>
              </c:numCache>
            </c:numRef>
          </c:val>
          <c:smooth val="0"/>
          <c:extLst>
            <c:ext xmlns:c16="http://schemas.microsoft.com/office/drawing/2014/chart" uri="{C3380CC4-5D6E-409C-BE32-E72D297353CC}">
              <c16:uniqueId val="{00000001-44EB-493A-8CD8-E134B434BDD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2.5</c:v>
                </c:pt>
                <c:pt idx="1">
                  <c:v>2.79</c:v>
                </c:pt>
                <c:pt idx="2">
                  <c:v>3.52</c:v>
                </c:pt>
                <c:pt idx="3">
                  <c:v>2.23</c:v>
                </c:pt>
                <c:pt idx="4">
                  <c:v>2.33</c:v>
                </c:pt>
              </c:numCache>
            </c:numRef>
          </c:val>
          <c:extLst>
            <c:ext xmlns:c16="http://schemas.microsoft.com/office/drawing/2014/chart" uri="{C3380CC4-5D6E-409C-BE32-E72D297353CC}">
              <c16:uniqueId val="{00000000-6FAD-498C-8208-D406C2F254D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25.92</c:v>
                </c:pt>
                <c:pt idx="1">
                  <c:v>25.37</c:v>
                </c:pt>
                <c:pt idx="2">
                  <c:v>27.33</c:v>
                </c:pt>
                <c:pt idx="3">
                  <c:v>27.7</c:v>
                </c:pt>
                <c:pt idx="4">
                  <c:v>27.77</c:v>
                </c:pt>
              </c:numCache>
            </c:numRef>
          </c:val>
          <c:extLst>
            <c:ext xmlns:c16="http://schemas.microsoft.com/office/drawing/2014/chart" uri="{C3380CC4-5D6E-409C-BE32-E72D297353CC}">
              <c16:uniqueId val="{00000001-6FAD-498C-8208-D406C2F254D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1.9</c:v>
                </c:pt>
                <c:pt idx="1">
                  <c:v>3.8</c:v>
                </c:pt>
                <c:pt idx="2">
                  <c:v>3.11</c:v>
                </c:pt>
                <c:pt idx="3">
                  <c:v>3.49</c:v>
                </c:pt>
                <c:pt idx="4">
                  <c:v>1.31</c:v>
                </c:pt>
              </c:numCache>
            </c:numRef>
          </c:val>
          <c:smooth val="0"/>
          <c:extLst>
            <c:ext xmlns:c16="http://schemas.microsoft.com/office/drawing/2014/chart" uri="{C3380CC4-5D6E-409C-BE32-E72D297353CC}">
              <c16:uniqueId val="{00000002-6FAD-498C-8208-D406C2F254D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4FF-4C45-AEA1-C9FFD919005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4FF-4C45-AEA1-C9FFD919005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4FF-4C45-AEA1-C9FFD9190051}"/>
            </c:ext>
          </c:extLst>
        </c:ser>
        <c:ser>
          <c:idx val="3"/>
          <c:order val="3"/>
          <c:tx>
            <c:strRef>
              <c:f>データシート!$A$30</c:f>
              <c:strCache>
                <c:ptCount val="1"/>
                <c:pt idx="0">
                  <c:v>公共用地先行取得事業特別会計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4FF-4C45-AEA1-C9FFD9190051}"/>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1.36</c:v>
                </c:pt>
                <c:pt idx="2">
                  <c:v>#N/A</c:v>
                </c:pt>
                <c:pt idx="3">
                  <c:v>1.1100000000000001</c:v>
                </c:pt>
                <c:pt idx="4">
                  <c:v>#N/A</c:v>
                </c:pt>
                <c:pt idx="5">
                  <c:v>0.7</c:v>
                </c:pt>
                <c:pt idx="6">
                  <c:v>#N/A</c:v>
                </c:pt>
                <c:pt idx="7">
                  <c:v>0.09</c:v>
                </c:pt>
                <c:pt idx="8">
                  <c:v>#N/A</c:v>
                </c:pt>
                <c:pt idx="9">
                  <c:v>7.0000000000000007E-2</c:v>
                </c:pt>
              </c:numCache>
            </c:numRef>
          </c:val>
          <c:extLst>
            <c:ext xmlns:c16="http://schemas.microsoft.com/office/drawing/2014/chart" uri="{C3380CC4-5D6E-409C-BE32-E72D297353CC}">
              <c16:uniqueId val="{00000004-74FF-4C45-AEA1-C9FFD9190051}"/>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0.98</c:v>
                </c:pt>
                <c:pt idx="2">
                  <c:v>#N/A</c:v>
                </c:pt>
                <c:pt idx="3">
                  <c:v>0.67</c:v>
                </c:pt>
                <c:pt idx="4">
                  <c:v>#N/A</c:v>
                </c:pt>
                <c:pt idx="5">
                  <c:v>0.22</c:v>
                </c:pt>
                <c:pt idx="6">
                  <c:v>#N/A</c:v>
                </c:pt>
                <c:pt idx="7">
                  <c:v>0.2</c:v>
                </c:pt>
                <c:pt idx="8">
                  <c:v>#N/A</c:v>
                </c:pt>
                <c:pt idx="9">
                  <c:v>0.08</c:v>
                </c:pt>
              </c:numCache>
            </c:numRef>
          </c:val>
          <c:extLst>
            <c:ext xmlns:c16="http://schemas.microsoft.com/office/drawing/2014/chart" uri="{C3380CC4-5D6E-409C-BE32-E72D297353CC}">
              <c16:uniqueId val="{00000005-74FF-4C45-AEA1-C9FFD9190051}"/>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0.39</c:v>
                </c:pt>
                <c:pt idx="4">
                  <c:v>#N/A</c:v>
                </c:pt>
                <c:pt idx="5">
                  <c:v>0.85</c:v>
                </c:pt>
                <c:pt idx="6">
                  <c:v>#N/A</c:v>
                </c:pt>
                <c:pt idx="7">
                  <c:v>0.93</c:v>
                </c:pt>
                <c:pt idx="8">
                  <c:v>#N/A</c:v>
                </c:pt>
                <c:pt idx="9">
                  <c:v>0.4</c:v>
                </c:pt>
              </c:numCache>
            </c:numRef>
          </c:val>
          <c:extLst>
            <c:ext xmlns:c16="http://schemas.microsoft.com/office/drawing/2014/chart" uri="{C3380CC4-5D6E-409C-BE32-E72D297353CC}">
              <c16:uniqueId val="{00000006-74FF-4C45-AEA1-C9FFD9190051}"/>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2.5</c:v>
                </c:pt>
                <c:pt idx="2">
                  <c:v>#N/A</c:v>
                </c:pt>
                <c:pt idx="3">
                  <c:v>2.78</c:v>
                </c:pt>
                <c:pt idx="4">
                  <c:v>#N/A</c:v>
                </c:pt>
                <c:pt idx="5">
                  <c:v>3.52</c:v>
                </c:pt>
                <c:pt idx="6">
                  <c:v>#N/A</c:v>
                </c:pt>
                <c:pt idx="7">
                  <c:v>2.2200000000000002</c:v>
                </c:pt>
                <c:pt idx="8">
                  <c:v>#N/A</c:v>
                </c:pt>
                <c:pt idx="9">
                  <c:v>2.3199999999999998</c:v>
                </c:pt>
              </c:numCache>
            </c:numRef>
          </c:val>
          <c:extLst>
            <c:ext xmlns:c16="http://schemas.microsoft.com/office/drawing/2014/chart" uri="{C3380CC4-5D6E-409C-BE32-E72D297353CC}">
              <c16:uniqueId val="{00000007-74FF-4C45-AEA1-C9FFD9190051}"/>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3.13</c:v>
                </c:pt>
                <c:pt idx="2">
                  <c:v>#N/A</c:v>
                </c:pt>
                <c:pt idx="3">
                  <c:v>2.33</c:v>
                </c:pt>
                <c:pt idx="4">
                  <c:v>#N/A</c:v>
                </c:pt>
                <c:pt idx="5">
                  <c:v>3.37</c:v>
                </c:pt>
                <c:pt idx="6">
                  <c:v>#N/A</c:v>
                </c:pt>
                <c:pt idx="7">
                  <c:v>3.84</c:v>
                </c:pt>
                <c:pt idx="8">
                  <c:v>#N/A</c:v>
                </c:pt>
                <c:pt idx="9">
                  <c:v>5.38</c:v>
                </c:pt>
              </c:numCache>
            </c:numRef>
          </c:val>
          <c:extLst>
            <c:ext xmlns:c16="http://schemas.microsoft.com/office/drawing/2014/chart" uri="{C3380CC4-5D6E-409C-BE32-E72D297353CC}">
              <c16:uniqueId val="{00000008-74FF-4C45-AEA1-C9FFD919005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17.309999999999999</c:v>
                </c:pt>
                <c:pt idx="2">
                  <c:v>#N/A</c:v>
                </c:pt>
                <c:pt idx="3">
                  <c:v>14.99</c:v>
                </c:pt>
                <c:pt idx="4">
                  <c:v>#N/A</c:v>
                </c:pt>
                <c:pt idx="5">
                  <c:v>14.77</c:v>
                </c:pt>
                <c:pt idx="6">
                  <c:v>#N/A</c:v>
                </c:pt>
                <c:pt idx="7">
                  <c:v>11.56</c:v>
                </c:pt>
                <c:pt idx="8">
                  <c:v>#N/A</c:v>
                </c:pt>
                <c:pt idx="9">
                  <c:v>9.24</c:v>
                </c:pt>
              </c:numCache>
            </c:numRef>
          </c:val>
          <c:extLst>
            <c:ext xmlns:c16="http://schemas.microsoft.com/office/drawing/2014/chart" uri="{C3380CC4-5D6E-409C-BE32-E72D297353CC}">
              <c16:uniqueId val="{00000009-74FF-4C45-AEA1-C9FFD919005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2061</c:v>
                </c:pt>
                <c:pt idx="5">
                  <c:v>2090</c:v>
                </c:pt>
                <c:pt idx="8">
                  <c:v>2213</c:v>
                </c:pt>
                <c:pt idx="11">
                  <c:v>2238</c:v>
                </c:pt>
                <c:pt idx="14">
                  <c:v>2107</c:v>
                </c:pt>
              </c:numCache>
            </c:numRef>
          </c:val>
          <c:extLst>
            <c:ext xmlns:c16="http://schemas.microsoft.com/office/drawing/2014/chart" uri="{C3380CC4-5D6E-409C-BE32-E72D297353CC}">
              <c16:uniqueId val="{00000000-9A70-45F6-A702-90B93C29DF5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2</c:v>
                </c:pt>
              </c:numCache>
            </c:numRef>
          </c:val>
          <c:extLst>
            <c:ext xmlns:c16="http://schemas.microsoft.com/office/drawing/2014/chart" uri="{C3380CC4-5D6E-409C-BE32-E72D297353CC}">
              <c16:uniqueId val="{00000001-9A70-45F6-A702-90B93C29DF5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A70-45F6-A702-90B93C29DF5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381</c:v>
                </c:pt>
                <c:pt idx="3">
                  <c:v>402</c:v>
                </c:pt>
                <c:pt idx="6">
                  <c:v>374</c:v>
                </c:pt>
                <c:pt idx="9">
                  <c:v>369</c:v>
                </c:pt>
                <c:pt idx="12">
                  <c:v>372</c:v>
                </c:pt>
              </c:numCache>
            </c:numRef>
          </c:val>
          <c:extLst>
            <c:ext xmlns:c16="http://schemas.microsoft.com/office/drawing/2014/chart" uri="{C3380CC4-5D6E-409C-BE32-E72D297353CC}">
              <c16:uniqueId val="{00000003-9A70-45F6-A702-90B93C29DF5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74</c:v>
                </c:pt>
                <c:pt idx="3">
                  <c:v>78</c:v>
                </c:pt>
                <c:pt idx="6">
                  <c:v>74</c:v>
                </c:pt>
                <c:pt idx="9">
                  <c:v>95</c:v>
                </c:pt>
                <c:pt idx="12">
                  <c:v>51</c:v>
                </c:pt>
              </c:numCache>
            </c:numRef>
          </c:val>
          <c:extLst>
            <c:ext xmlns:c16="http://schemas.microsoft.com/office/drawing/2014/chart" uri="{C3380CC4-5D6E-409C-BE32-E72D297353CC}">
              <c16:uniqueId val="{00000004-9A70-45F6-A702-90B93C29DF5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A70-45F6-A702-90B93C29DF5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A70-45F6-A702-90B93C29DF5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2930</c:v>
                </c:pt>
                <c:pt idx="3">
                  <c:v>2664</c:v>
                </c:pt>
                <c:pt idx="6">
                  <c:v>2604</c:v>
                </c:pt>
                <c:pt idx="9">
                  <c:v>2537</c:v>
                </c:pt>
                <c:pt idx="12">
                  <c:v>2404</c:v>
                </c:pt>
              </c:numCache>
            </c:numRef>
          </c:val>
          <c:extLst>
            <c:ext xmlns:c16="http://schemas.microsoft.com/office/drawing/2014/chart" uri="{C3380CC4-5D6E-409C-BE32-E72D297353CC}">
              <c16:uniqueId val="{00000007-9A70-45F6-A702-90B93C29DF5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1324</c:v>
                </c:pt>
                <c:pt idx="2">
                  <c:v>#N/A</c:v>
                </c:pt>
                <c:pt idx="3">
                  <c:v>#N/A</c:v>
                </c:pt>
                <c:pt idx="4">
                  <c:v>1054</c:v>
                </c:pt>
                <c:pt idx="5">
                  <c:v>#N/A</c:v>
                </c:pt>
                <c:pt idx="6">
                  <c:v>#N/A</c:v>
                </c:pt>
                <c:pt idx="7">
                  <c:v>839</c:v>
                </c:pt>
                <c:pt idx="8">
                  <c:v>#N/A</c:v>
                </c:pt>
                <c:pt idx="9">
                  <c:v>#N/A</c:v>
                </c:pt>
                <c:pt idx="10">
                  <c:v>763</c:v>
                </c:pt>
                <c:pt idx="11">
                  <c:v>#N/A</c:v>
                </c:pt>
                <c:pt idx="12">
                  <c:v>#N/A</c:v>
                </c:pt>
                <c:pt idx="13">
                  <c:v>722</c:v>
                </c:pt>
                <c:pt idx="14">
                  <c:v>#N/A</c:v>
                </c:pt>
              </c:numCache>
            </c:numRef>
          </c:val>
          <c:smooth val="0"/>
          <c:extLst>
            <c:ext xmlns:c16="http://schemas.microsoft.com/office/drawing/2014/chart" uri="{C3380CC4-5D6E-409C-BE32-E72D297353CC}">
              <c16:uniqueId val="{00000008-9A70-45F6-A702-90B93C29DF5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19024</c:v>
                </c:pt>
                <c:pt idx="5">
                  <c:v>18569</c:v>
                </c:pt>
                <c:pt idx="8">
                  <c:v>17954</c:v>
                </c:pt>
                <c:pt idx="11">
                  <c:v>18621</c:v>
                </c:pt>
                <c:pt idx="14">
                  <c:v>19738</c:v>
                </c:pt>
              </c:numCache>
            </c:numRef>
          </c:val>
          <c:extLst>
            <c:ext xmlns:c16="http://schemas.microsoft.com/office/drawing/2014/chart" uri="{C3380CC4-5D6E-409C-BE32-E72D297353CC}">
              <c16:uniqueId val="{00000000-BAEE-4D4F-B0EA-8B8F68DD47C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8221</c:v>
                </c:pt>
                <c:pt idx="5">
                  <c:v>8199</c:v>
                </c:pt>
                <c:pt idx="8">
                  <c:v>8081</c:v>
                </c:pt>
                <c:pt idx="11">
                  <c:v>7628</c:v>
                </c:pt>
                <c:pt idx="14">
                  <c:v>7084</c:v>
                </c:pt>
              </c:numCache>
            </c:numRef>
          </c:val>
          <c:extLst>
            <c:ext xmlns:c16="http://schemas.microsoft.com/office/drawing/2014/chart" uri="{C3380CC4-5D6E-409C-BE32-E72D297353CC}">
              <c16:uniqueId val="{00000001-BAEE-4D4F-B0EA-8B8F68DD47C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7297</c:v>
                </c:pt>
                <c:pt idx="5">
                  <c:v>8226</c:v>
                </c:pt>
                <c:pt idx="8">
                  <c:v>8499</c:v>
                </c:pt>
                <c:pt idx="11">
                  <c:v>8265</c:v>
                </c:pt>
                <c:pt idx="14">
                  <c:v>8579</c:v>
                </c:pt>
              </c:numCache>
            </c:numRef>
          </c:val>
          <c:extLst>
            <c:ext xmlns:c16="http://schemas.microsoft.com/office/drawing/2014/chart" uri="{C3380CC4-5D6E-409C-BE32-E72D297353CC}">
              <c16:uniqueId val="{00000002-BAEE-4D4F-B0EA-8B8F68DD47C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AEE-4D4F-B0EA-8B8F68DD47C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AEE-4D4F-B0EA-8B8F68DD47C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AEE-4D4F-B0EA-8B8F68DD47C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3695</c:v>
                </c:pt>
                <c:pt idx="3">
                  <c:v>3982</c:v>
                </c:pt>
                <c:pt idx="6">
                  <c:v>3919</c:v>
                </c:pt>
                <c:pt idx="9">
                  <c:v>3973</c:v>
                </c:pt>
                <c:pt idx="12">
                  <c:v>4094</c:v>
                </c:pt>
              </c:numCache>
            </c:numRef>
          </c:val>
          <c:extLst>
            <c:ext xmlns:c16="http://schemas.microsoft.com/office/drawing/2014/chart" uri="{C3380CC4-5D6E-409C-BE32-E72D297353CC}">
              <c16:uniqueId val="{00000006-BAEE-4D4F-B0EA-8B8F68DD47C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4346</c:v>
                </c:pt>
                <c:pt idx="3">
                  <c:v>3940</c:v>
                </c:pt>
                <c:pt idx="6">
                  <c:v>3540</c:v>
                </c:pt>
                <c:pt idx="9">
                  <c:v>3149</c:v>
                </c:pt>
                <c:pt idx="12">
                  <c:v>2755</c:v>
                </c:pt>
              </c:numCache>
            </c:numRef>
          </c:val>
          <c:extLst>
            <c:ext xmlns:c16="http://schemas.microsoft.com/office/drawing/2014/chart" uri="{C3380CC4-5D6E-409C-BE32-E72D297353CC}">
              <c16:uniqueId val="{00000007-BAEE-4D4F-B0EA-8B8F68DD47C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705</c:v>
                </c:pt>
                <c:pt idx="3">
                  <c:v>665</c:v>
                </c:pt>
                <c:pt idx="6">
                  <c:v>674</c:v>
                </c:pt>
                <c:pt idx="9">
                  <c:v>714</c:v>
                </c:pt>
                <c:pt idx="12">
                  <c:v>628</c:v>
                </c:pt>
              </c:numCache>
            </c:numRef>
          </c:val>
          <c:extLst>
            <c:ext xmlns:c16="http://schemas.microsoft.com/office/drawing/2014/chart" uri="{C3380CC4-5D6E-409C-BE32-E72D297353CC}">
              <c16:uniqueId val="{00000008-BAEE-4D4F-B0EA-8B8F68DD47C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6999</c:v>
                </c:pt>
                <c:pt idx="3">
                  <c:v>6123</c:v>
                </c:pt>
                <c:pt idx="6">
                  <c:v>5298</c:v>
                </c:pt>
                <c:pt idx="9">
                  <c:v>5040</c:v>
                </c:pt>
                <c:pt idx="12">
                  <c:v>4436</c:v>
                </c:pt>
              </c:numCache>
            </c:numRef>
          </c:val>
          <c:extLst>
            <c:ext xmlns:c16="http://schemas.microsoft.com/office/drawing/2014/chart" uri="{C3380CC4-5D6E-409C-BE32-E72D297353CC}">
              <c16:uniqueId val="{00000009-BAEE-4D4F-B0EA-8B8F68DD47C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28228</c:v>
                </c:pt>
                <c:pt idx="3">
                  <c:v>28366</c:v>
                </c:pt>
                <c:pt idx="6">
                  <c:v>27510</c:v>
                </c:pt>
                <c:pt idx="9">
                  <c:v>26195</c:v>
                </c:pt>
                <c:pt idx="12">
                  <c:v>30944</c:v>
                </c:pt>
              </c:numCache>
            </c:numRef>
          </c:val>
          <c:extLst>
            <c:ext xmlns:c16="http://schemas.microsoft.com/office/drawing/2014/chart" uri="{C3380CC4-5D6E-409C-BE32-E72D297353CC}">
              <c16:uniqueId val="{0000000A-BAEE-4D4F-B0EA-8B8F68DD47C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9432</c:v>
                </c:pt>
                <c:pt idx="2">
                  <c:v>#N/A</c:v>
                </c:pt>
                <c:pt idx="3">
                  <c:v>#N/A</c:v>
                </c:pt>
                <c:pt idx="4">
                  <c:v>8084</c:v>
                </c:pt>
                <c:pt idx="5">
                  <c:v>#N/A</c:v>
                </c:pt>
                <c:pt idx="6">
                  <c:v>#N/A</c:v>
                </c:pt>
                <c:pt idx="7">
                  <c:v>6408</c:v>
                </c:pt>
                <c:pt idx="8">
                  <c:v>#N/A</c:v>
                </c:pt>
                <c:pt idx="9">
                  <c:v>#N/A</c:v>
                </c:pt>
                <c:pt idx="10">
                  <c:v>4558</c:v>
                </c:pt>
                <c:pt idx="11">
                  <c:v>#N/A</c:v>
                </c:pt>
                <c:pt idx="12">
                  <c:v>#N/A</c:v>
                </c:pt>
                <c:pt idx="13">
                  <c:v>7456</c:v>
                </c:pt>
                <c:pt idx="14">
                  <c:v>#N/A</c:v>
                </c:pt>
              </c:numCache>
            </c:numRef>
          </c:val>
          <c:smooth val="0"/>
          <c:extLst>
            <c:ext xmlns:c16="http://schemas.microsoft.com/office/drawing/2014/chart" uri="{C3380CC4-5D6E-409C-BE32-E72D297353CC}">
              <c16:uniqueId val="{0000000B-BAEE-4D4F-B0EA-8B8F68DD47C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4338</c:v>
                </c:pt>
                <c:pt idx="1">
                  <c:v>4500</c:v>
                </c:pt>
                <c:pt idx="2">
                  <c:v>4690</c:v>
                </c:pt>
              </c:numCache>
            </c:numRef>
          </c:val>
          <c:extLst>
            <c:ext xmlns:c16="http://schemas.microsoft.com/office/drawing/2014/chart" uri="{C3380CC4-5D6E-409C-BE32-E72D297353CC}">
              <c16:uniqueId val="{00000000-D26B-4897-8FB7-E08F064F741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985</c:v>
                </c:pt>
                <c:pt idx="1">
                  <c:v>774</c:v>
                </c:pt>
                <c:pt idx="2">
                  <c:v>875</c:v>
                </c:pt>
              </c:numCache>
            </c:numRef>
          </c:val>
          <c:extLst>
            <c:ext xmlns:c16="http://schemas.microsoft.com/office/drawing/2014/chart" uri="{C3380CC4-5D6E-409C-BE32-E72D297353CC}">
              <c16:uniqueId val="{00000001-D26B-4897-8FB7-E08F064F741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2376</c:v>
                </c:pt>
                <c:pt idx="1">
                  <c:v>2874</c:v>
                </c:pt>
                <c:pt idx="2">
                  <c:v>3348</c:v>
                </c:pt>
              </c:numCache>
            </c:numRef>
          </c:val>
          <c:extLst>
            <c:ext xmlns:c16="http://schemas.microsoft.com/office/drawing/2014/chart" uri="{C3380CC4-5D6E-409C-BE32-E72D297353CC}">
              <c16:uniqueId val="{00000002-D26B-4897-8FB7-E08F064F741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大阪府交野市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年度における実質公債費比率は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％となっており、令和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ポイント改善した。</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土地開発公社保有地の買戻しのための起債に加えて、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大型事業に対する償還や施設の老朽化対策による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新たな起債などにより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数値の高止まりが今後続くことが予想されるため、市債発行を極力抑制し、また、</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地方財政措置の活用や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有利な条件で発行できるように利率の入札等を活用しながら、実質公債費比率の低減に努める。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大阪府交野市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年度における将来負担比率は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年度と比較して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ポイント悪化し、全国的に見てもいまだ非常に高い数値となっている。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この要因としては、大規模な都市基盤整備に伴う市債の発行や、土地開発公社において、市の財政規模に見合わない用地取得を行ったことにより、多額の負債を抱えたことが挙げられる。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近年は公社用地の計画的な買戻し等を行った結果、順調に比率は低下しており、一般会計における負債額や、公社の簿価額は縮減しており、基金の積立により基金残高が増加した結果、将来負担比率の分子は縮小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直近</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年は改善傾向であったが、令和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年度は施設一体型小中一貫校の整備により、将来負担比率は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48.5%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上昇した。負債総額の削減は本市の懸案事項であり、今後も計画的な買戻しを進めるとともに、市と公社が連携しながら借入利率の低減等、簿価の上昇抑制にも努める。加えて、今後は、老朽化した施設の更新や防災拠点整備等のための新たな市債発行も見込まれ、数値が高止まりすることが想定されることから、市債発行を極力抑制するとともに、交付税措置のある市債の活用に努め、比率の過度な上昇を抑制し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大阪府交野市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年度末の基金残高は、普通会計で約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億円となっており、令和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6,500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減債基金は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万円増加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万円増加した。また、令和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年度から基金の運用（国債や一般担保付社債等の債券を購入）を開始しており、そのために設置した交野市公営企業資金運用基金（水道分及び下水道分）が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億円増加したことなどによる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施設の老朽化対策や防災</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拠点</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整備等により基金を活用することが見込まれるが、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億円以上の残高を確保することで、安定的な財政運営、弾力的な予算編成及び</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「交野市資金管理方針」に基づいた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安全で効率的な資金運用を目指す。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公共施設等整備基金：公共施設等の整備及び維持改修を円滑かつ効率的に行うための事業</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公営企業資金運用基金（水道分）：交野市水道事業の資金を、会計管理者保管の基金と一括運用する事業</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公営企業資金運用基金（水道分）：運用資金に充てるため</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地域保全整備基金：基金の運用収入による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公営企業資金運用基金（水道分）：</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「交野市資金管理方針」に基づき、資金の安全性（元本の保全）を最優先し、その上で利回り等の効率性を追求し運用する。</a:t>
          </a:r>
          <a:endPar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公共施設等整備基金：公共施設の老朽化の財源として活用する。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億円となっており、地方財政法に基づく決算剰余金の積立及び財産運用収入、寄附金の受入等を行ったことから、令和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年度と比較して約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万円の増加となった。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交野市財政運営基本方針に基づき、今後の社会変動や緊急課題に対応するほか、年度間の財源調整という観点から、決算ベースでの臨時的な経費を超える取崩しは原則行わず、弾力的な予算編成が可能な額を確保するもの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万円となっており、臨時財政対策債の償還財源や</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財産運用収入の積立を行ったことにより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年度と比較して約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交野市財政運営基本方針に基づき、施設の整備のために起こす地方債の償還財源をあらかじめ確保することを目的としていることから、今後の施設整備の状況を考慮のうえ残高の維持に努める。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77,191
76,440
25.55
39,353,034
38,888,487
393,200
16,887,356
30,943,520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本市には主要な産業・大型事業所等がなく、市税に占める法人税の割合が低くなっているため、景気の影響等における法人税収入の大幅な増減等はない。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年度については市税収入全体は増加したものの、社会保障関連等の需要額も同じく増加したことにより、財政力指数は令和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年度から横ばい、財政基盤がぜい弱である状態が続いている。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今後も、税や保険料等の徴収体制の強化など歳入の確保に努め、併せて、人件費の適正化や補助事業の標準化など、歳出削減を進め、財政基盤の強化に努める。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45508</xdr:rowOff>
    </xdr:from>
    <xdr:to>
      <xdr:col>23</xdr:col>
      <xdr:colOff>133350</xdr:colOff>
      <xdr:row>42</xdr:row>
      <xdr:rowOff>45508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464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5292</xdr:rowOff>
    </xdr:from>
    <xdr:to>
      <xdr:col>19</xdr:col>
      <xdr:colOff>133350</xdr:colOff>
      <xdr:row>42</xdr:row>
      <xdr:rowOff>45508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061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5292</xdr:rowOff>
    </xdr:from>
    <xdr:to>
      <xdr:col>15</xdr:col>
      <xdr:colOff>82550</xdr:colOff>
      <xdr:row>42</xdr:row>
      <xdr:rowOff>5292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06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136525</xdr:rowOff>
    </xdr:from>
    <xdr:to>
      <xdr:col>11</xdr:col>
      <xdr:colOff>31750</xdr:colOff>
      <xdr:row>42</xdr:row>
      <xdr:rowOff>5292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659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166158</xdr:rowOff>
    </xdr:from>
    <xdr:to>
      <xdr:col>23</xdr:col>
      <xdr:colOff>184150</xdr:colOff>
      <xdr:row>42</xdr:row>
      <xdr:rowOff>96308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138235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6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166158</xdr:rowOff>
    </xdr:from>
    <xdr:to>
      <xdr:col>19</xdr:col>
      <xdr:colOff>184150</xdr:colOff>
      <xdr:row>42</xdr:row>
      <xdr:rowOff>96308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81085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81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125942</xdr:rowOff>
    </xdr:from>
    <xdr:to>
      <xdr:col>15</xdr:col>
      <xdr:colOff>133350</xdr:colOff>
      <xdr:row>42</xdr:row>
      <xdr:rowOff>56092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40869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125942</xdr:rowOff>
    </xdr:from>
    <xdr:to>
      <xdr:col>11</xdr:col>
      <xdr:colOff>82550</xdr:colOff>
      <xdr:row>42</xdr:row>
      <xdr:rowOff>56092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40869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85725</xdr:rowOff>
    </xdr:from>
    <xdr:to>
      <xdr:col>7</xdr:col>
      <xdr:colOff>31750</xdr:colOff>
      <xdr:row>42</xdr:row>
      <xdr:rowOff>15875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652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人件</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費や扶助費の増加により経常経費充当一般財源が増加した。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歳入においても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地方交付税・地方特例交付金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等の経常一般財源が増加したものの、臨時財政対策債が減少したことにより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ポイント悪化した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本市において、土地開発公社の健全化を、市債に頼って進めているため、公債費が多額となっている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経常収支比率を押し上げる要因となっている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今後も将来の公債費推移を見据え、市債発行を極力抑制するとともに、人件費の適正化や補助事業の標準化を行い、経常経費の削減を進める。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51435</xdr:rowOff>
    </xdr:from>
    <xdr:to>
      <xdr:col>23</xdr:col>
      <xdr:colOff>133350</xdr:colOff>
      <xdr:row>64</xdr:row>
      <xdr:rowOff>93663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24235"/>
          <a:ext cx="8382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162560</xdr:rowOff>
    </xdr:from>
    <xdr:to>
      <xdr:col>19</xdr:col>
      <xdr:colOff>133350</xdr:colOff>
      <xdr:row>64</xdr:row>
      <xdr:rowOff>51435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6391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159068</xdr:rowOff>
    </xdr:from>
    <xdr:to>
      <xdr:col>15</xdr:col>
      <xdr:colOff>82550</xdr:colOff>
      <xdr:row>63</xdr:row>
      <xdr:rowOff>162560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88968"/>
          <a:ext cx="889000" cy="17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159068</xdr:rowOff>
    </xdr:from>
    <xdr:to>
      <xdr:col>11</xdr:col>
      <xdr:colOff>31750</xdr:colOff>
      <xdr:row>63</xdr:row>
      <xdr:rowOff>156528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88968"/>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42863</xdr:rowOff>
    </xdr:from>
    <xdr:to>
      <xdr:col>23</xdr:col>
      <xdr:colOff>184150</xdr:colOff>
      <xdr:row>64</xdr:row>
      <xdr:rowOff>144463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14940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98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635</xdr:rowOff>
    </xdr:from>
    <xdr:to>
      <xdr:col>19</xdr:col>
      <xdr:colOff>184150</xdr:colOff>
      <xdr:row>64</xdr:row>
      <xdr:rowOff>102235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87012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059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111760</xdr:rowOff>
    </xdr:from>
    <xdr:to>
      <xdr:col>15</xdr:col>
      <xdr:colOff>133350</xdr:colOff>
      <xdr:row>64</xdr:row>
      <xdr:rowOff>41910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26687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108268</xdr:rowOff>
    </xdr:from>
    <xdr:to>
      <xdr:col>11</xdr:col>
      <xdr:colOff>82550</xdr:colOff>
      <xdr:row>63</xdr:row>
      <xdr:rowOff>38418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3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23195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105728</xdr:rowOff>
    </xdr:from>
    <xdr:to>
      <xdr:col>7</xdr:col>
      <xdr:colOff>31750</xdr:colOff>
      <xdr:row>64</xdr:row>
      <xdr:rowOff>35878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0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46055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675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[129,730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財政健全化の取組により、人件費や経常的な需用費等の削減を進めていることから、類似団体内平均値を下回る数値で推移している。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年度は物件費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ともに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している。今後も計画的な職員採用や会計年度任用職員等の適正配置等により、人件費の適正化に努めるとともに、物品の一括調達や業務委託の一括発注など、コストを意識した契約手続を行うことにより、物件費等の抑制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102620</xdr:rowOff>
    </xdr:from>
    <xdr:to>
      <xdr:col>23</xdr:col>
      <xdr:colOff>133350</xdr:colOff>
      <xdr:row>80</xdr:row>
      <xdr:rowOff>129698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18620"/>
          <a:ext cx="838200" cy="27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114475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304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102620</xdr:rowOff>
    </xdr:from>
    <xdr:to>
      <xdr:col>19</xdr:col>
      <xdr:colOff>133350</xdr:colOff>
      <xdr:row>80</xdr:row>
      <xdr:rowOff>140156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18620"/>
          <a:ext cx="889000" cy="3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109415</xdr:rowOff>
    </xdr:from>
    <xdr:to>
      <xdr:col>15</xdr:col>
      <xdr:colOff>82550</xdr:colOff>
      <xdr:row>80</xdr:row>
      <xdr:rowOff>140156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25415"/>
          <a:ext cx="889000" cy="30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77460</xdr:rowOff>
    </xdr:from>
    <xdr:to>
      <xdr:col>11</xdr:col>
      <xdr:colOff>31750</xdr:colOff>
      <xdr:row>80</xdr:row>
      <xdr:rowOff>109415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793460"/>
          <a:ext cx="889000" cy="31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78898</xdr:rowOff>
    </xdr:from>
    <xdr:to>
      <xdr:col>23</xdr:col>
      <xdr:colOff>184150</xdr:colOff>
      <xdr:row>81</xdr:row>
      <xdr:rowOff>9048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79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175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716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51820</xdr:rowOff>
    </xdr:from>
    <xdr:to>
      <xdr:col>19</xdr:col>
      <xdr:colOff>184150</xdr:colOff>
      <xdr:row>80</xdr:row>
      <xdr:rowOff>153420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6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163597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3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89356</xdr:rowOff>
    </xdr:from>
    <xdr:to>
      <xdr:col>15</xdr:col>
      <xdr:colOff>133350</xdr:colOff>
      <xdr:row>81</xdr:row>
      <xdr:rowOff>19506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80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29683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7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58615</xdr:rowOff>
    </xdr:from>
    <xdr:to>
      <xdr:col>11</xdr:col>
      <xdr:colOff>82550</xdr:colOff>
      <xdr:row>80</xdr:row>
      <xdr:rowOff>160215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7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170392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4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26660</xdr:rowOff>
    </xdr:from>
    <xdr:to>
      <xdr:col>7</xdr:col>
      <xdr:colOff>31750</xdr:colOff>
      <xdr:row>80</xdr:row>
      <xdr:rowOff>128260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138437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これまで取り組んできた土地開発公社の健全化対策に加え、公共施設の老朽化対策の取組を進めるにあたり、財源不足が生じると見込まれることから、平成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月より給料月額</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％の減額を行っていたが、令和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年度で減額措置が終了した。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年度は類似団体内平均値を上回る</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たが、令和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年度及び令和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年度においては当市、類似団体平均とも同数値で推移した。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適切な給与制度を運用し、全国的な水準を上回らない数値となるように努める。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13607</xdr:rowOff>
    </xdr:from>
    <xdr:to>
      <xdr:col>81</xdr:col>
      <xdr:colOff>44450</xdr:colOff>
      <xdr:row>84</xdr:row>
      <xdr:rowOff>13607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4154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0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13607</xdr:rowOff>
    </xdr:from>
    <xdr:to>
      <xdr:col>77</xdr:col>
      <xdr:colOff>44450</xdr:colOff>
      <xdr:row>84</xdr:row>
      <xdr:rowOff>151493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41540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1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82550</xdr:rowOff>
    </xdr:from>
    <xdr:to>
      <xdr:col>72</xdr:col>
      <xdr:colOff>203200</xdr:colOff>
      <xdr:row>84</xdr:row>
      <xdr:rowOff>151493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48435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148771</xdr:rowOff>
    </xdr:from>
    <xdr:to>
      <xdr:col>68</xdr:col>
      <xdr:colOff>152400</xdr:colOff>
      <xdr:row>84</xdr:row>
      <xdr:rowOff>82550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036221"/>
          <a:ext cx="889000" cy="448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134257</xdr:rowOff>
    </xdr:from>
    <xdr:to>
      <xdr:col>81</xdr:col>
      <xdr:colOff>95250</xdr:colOff>
      <xdr:row>84</xdr:row>
      <xdr:rowOff>64407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150784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20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134257</xdr:rowOff>
    </xdr:from>
    <xdr:to>
      <xdr:col>77</xdr:col>
      <xdr:colOff>95250</xdr:colOff>
      <xdr:row>84</xdr:row>
      <xdr:rowOff>64407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74584</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1334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100693</xdr:rowOff>
    </xdr:from>
    <xdr:to>
      <xdr:col>73</xdr:col>
      <xdr:colOff>44450</xdr:colOff>
      <xdr:row>85</xdr:row>
      <xdr:rowOff>30843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15620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58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31750</xdr:rowOff>
    </xdr:from>
    <xdr:to>
      <xdr:col>68</xdr:col>
      <xdr:colOff>203200</xdr:colOff>
      <xdr:row>84</xdr:row>
      <xdr:rowOff>133350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143527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97971</xdr:rowOff>
    </xdr:from>
    <xdr:to>
      <xdr:col>64</xdr:col>
      <xdr:colOff>152400</xdr:colOff>
      <xdr:row>82</xdr:row>
      <xdr:rowOff>28121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39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38298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75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第二次財政健全化計画に基づき、これまで職員数の適正化を図ってきた結果、人口</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人と、</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府内において</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比較的低い水準となっている。この中には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他市町村では一部事務組合化されていることが多い消防組織や</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直営で行っているごみ収集業務などの職員も含まれているため、一般行政職員で考えると、他市町村と比べてさらに低い水準であると言える。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、人件費の適正化や</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効率化</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などの検討を行いつつ、定員管理の適正化に努める。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148061</xdr:rowOff>
    </xdr:from>
    <xdr:to>
      <xdr:col>81</xdr:col>
      <xdr:colOff>44450</xdr:colOff>
      <xdr:row>61</xdr:row>
      <xdr:rowOff>6773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35061"/>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131974</xdr:rowOff>
    </xdr:from>
    <xdr:to>
      <xdr:col>77</xdr:col>
      <xdr:colOff>44450</xdr:colOff>
      <xdr:row>60</xdr:row>
      <xdr:rowOff>148061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18974"/>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131974</xdr:rowOff>
    </xdr:from>
    <xdr:to>
      <xdr:col>72</xdr:col>
      <xdr:colOff>203200</xdr:colOff>
      <xdr:row>60</xdr:row>
      <xdr:rowOff>150071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418974"/>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148061</xdr:rowOff>
    </xdr:from>
    <xdr:to>
      <xdr:col>68</xdr:col>
      <xdr:colOff>152400</xdr:colOff>
      <xdr:row>60</xdr:row>
      <xdr:rowOff>150071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35061"/>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127423</xdr:rowOff>
    </xdr:from>
    <xdr:to>
      <xdr:col>81</xdr:col>
      <xdr:colOff>95250</xdr:colOff>
      <xdr:row>61</xdr:row>
      <xdr:rowOff>57573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1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143950</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59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97261</xdr:rowOff>
    </xdr:from>
    <xdr:to>
      <xdr:col>77</xdr:col>
      <xdr:colOff>95250</xdr:colOff>
      <xdr:row>61</xdr:row>
      <xdr:rowOff>27411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8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37588</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53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81174</xdr:rowOff>
    </xdr:from>
    <xdr:to>
      <xdr:col>73</xdr:col>
      <xdr:colOff>44450</xdr:colOff>
      <xdr:row>61</xdr:row>
      <xdr:rowOff>11324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21501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3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99271</xdr:rowOff>
    </xdr:from>
    <xdr:to>
      <xdr:col>68</xdr:col>
      <xdr:colOff>203200</xdr:colOff>
      <xdr:row>61</xdr:row>
      <xdr:rowOff>29421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8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39598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55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97261</xdr:rowOff>
    </xdr:from>
    <xdr:to>
      <xdr:col>64</xdr:col>
      <xdr:colOff>152400</xdr:colOff>
      <xdr:row>61</xdr:row>
      <xdr:rowOff>27411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8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37588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53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土地開発公社の保有地を買い戻すために起債を続けて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きた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ことから、大阪府平均を上回る数値となっているが、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類似団体内平均値及び</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全国平均</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は下回っている。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ここ数年は過去に発行した大型事業に関する市債についての償還が終了したことにより、数値が改善傾向にある。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土地開発公社保有地の買戻しのための起債に加えて、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大型事業に対する償還や施設の老朽化対策による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新たな起債などにより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数値の高止まりが今後続くことが予想されるため、市債発行を極力抑制し、また、</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地方財政措置の活用や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有利な条件で発行できるように利率の入札等を活用しながら、実質公債費比率の低減に努める。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143087</xdr:rowOff>
    </xdr:from>
    <xdr:to>
      <xdr:col>81</xdr:col>
      <xdr:colOff>44450</xdr:colOff>
      <xdr:row>41</xdr:row>
      <xdr:rowOff>44027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001087"/>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44027</xdr:rowOff>
    </xdr:from>
    <xdr:to>
      <xdr:col>77</xdr:col>
      <xdr:colOff>44450</xdr:colOff>
      <xdr:row>41</xdr:row>
      <xdr:rowOff>164677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07347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164677</xdr:rowOff>
    </xdr:from>
    <xdr:to>
      <xdr:col>72</xdr:col>
      <xdr:colOff>203200</xdr:colOff>
      <xdr:row>42</xdr:row>
      <xdr:rowOff>97790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194127"/>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97790</xdr:rowOff>
    </xdr:from>
    <xdr:to>
      <xdr:col>68</xdr:col>
      <xdr:colOff>152400</xdr:colOff>
      <xdr:row>42</xdr:row>
      <xdr:rowOff>138006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29869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95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108814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79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164677</xdr:rowOff>
    </xdr:from>
    <xdr:to>
      <xdr:col>77</xdr:col>
      <xdr:colOff>95250</xdr:colOff>
      <xdr:row>41</xdr:row>
      <xdr:rowOff>94827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79604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109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113877</xdr:rowOff>
    </xdr:from>
    <xdr:to>
      <xdr:col>73</xdr:col>
      <xdr:colOff>44450</xdr:colOff>
      <xdr:row>42</xdr:row>
      <xdr:rowOff>44027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14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28804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22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46990</xdr:rowOff>
    </xdr:from>
    <xdr:to>
      <xdr:col>68</xdr:col>
      <xdr:colOff>203200</xdr:colOff>
      <xdr:row>42</xdr:row>
      <xdr:rowOff>148590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133367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87206</xdr:rowOff>
    </xdr:from>
    <xdr:to>
      <xdr:col>64</xdr:col>
      <xdr:colOff>152400</xdr:colOff>
      <xdr:row>43</xdr:row>
      <xdr:rowOff>17356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28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2133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37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過去に、土地開発公社による用地の先行取得が市の財政規模に見合わない規模で行われた結果、非常に多額の負債を抱えた状態が続いており、将来負担比率は全国的に見ても非常に高い数値となっている。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直近</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年では改善傾向ではあったが、令和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年度は施設一体型小中一貫校の整備により、将来負担比率は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48.5%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上昇した。負債総額の削減は本市の懸案事項であり、今後も計画的な買戻しを進めるとともに、市と公社が連携しながら借入利率の低減等、簿価の上昇抑制にも努める。加えて、今後は、老朽化した施設の更新や防災拠点整備等のための新たな市債発行も見込まれ、数値が高止まりすることが想定されることから、市債発行を極力抑制するとともに、交付税措置のある市債の活用に努め、比率の過度な上昇を抑制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97669</xdr:rowOff>
    </xdr:from>
    <xdr:to>
      <xdr:col>81</xdr:col>
      <xdr:colOff>44450</xdr:colOff>
      <xdr:row>16</xdr:row>
      <xdr:rowOff>127302</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2669419"/>
          <a:ext cx="8382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97669</xdr:rowOff>
    </xdr:from>
    <xdr:to>
      <xdr:col>77</xdr:col>
      <xdr:colOff>44450</xdr:colOff>
      <xdr:row>16</xdr:row>
      <xdr:rowOff>85937</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669419"/>
          <a:ext cx="889000" cy="15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85937</xdr:rowOff>
    </xdr:from>
    <xdr:to>
      <xdr:col>72</xdr:col>
      <xdr:colOff>203200</xdr:colOff>
      <xdr:row>17</xdr:row>
      <xdr:rowOff>36286</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829137"/>
          <a:ext cx="889000" cy="12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36286</xdr:rowOff>
    </xdr:from>
    <xdr:to>
      <xdr:col>68</xdr:col>
      <xdr:colOff>152400</xdr:colOff>
      <xdr:row>18</xdr:row>
      <xdr:rowOff>24553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950936"/>
          <a:ext cx="889000" cy="15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76502</xdr:rowOff>
    </xdr:from>
    <xdr:to>
      <xdr:col>81</xdr:col>
      <xdr:colOff>95250</xdr:colOff>
      <xdr:row>17</xdr:row>
      <xdr:rowOff>6652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81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48579</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791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46869</xdr:rowOff>
    </xdr:from>
    <xdr:to>
      <xdr:col>77</xdr:col>
      <xdr:colOff>95250</xdr:colOff>
      <xdr:row>15</xdr:row>
      <xdr:rowOff>148469</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61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133246</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704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35137</xdr:rowOff>
    </xdr:from>
    <xdr:to>
      <xdr:col>73</xdr:col>
      <xdr:colOff>44450</xdr:colOff>
      <xdr:row>16</xdr:row>
      <xdr:rowOff>136737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77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121514</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86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156936</xdr:rowOff>
    </xdr:from>
    <xdr:to>
      <xdr:col>68</xdr:col>
      <xdr:colOff>203200</xdr:colOff>
      <xdr:row>17</xdr:row>
      <xdr:rowOff>87086</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90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71863</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98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145203</xdr:rowOff>
    </xdr:from>
    <xdr:to>
      <xdr:col>64</xdr:col>
      <xdr:colOff>152400</xdr:colOff>
      <xdr:row>18</xdr:row>
      <xdr:rowOff>75353</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059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60130</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146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77,191
76,440
25.55
39,353,034
38,888,487
393,200
16,887,356
30,943,520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財政健全化への取組により、これまで経常経費全体の削減を進めてきたが、消防及びごみ収集等を直営で行っている本市では、他市よりも人件費の割合が高くなっている。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％となり、類似団体内平均値を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今後も業務の分析を進め、定員管理計画に基づく適正な人員配置を行うなど、人件費の適正化・効率的な行政運営を進めることで、人件費の抑制に努める。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147574</xdr:rowOff>
    </xdr:from>
    <xdr:to>
      <xdr:col>24</xdr:col>
      <xdr:colOff>25400</xdr:colOff>
      <xdr:row>38</xdr:row>
      <xdr:rowOff>62992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9122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147574</xdr:rowOff>
    </xdr:from>
    <xdr:to>
      <xdr:col>19</xdr:col>
      <xdr:colOff>187325</xdr:colOff>
      <xdr:row>38</xdr:row>
      <xdr:rowOff>58420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9122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58420</xdr:rowOff>
    </xdr:from>
    <xdr:to>
      <xdr:col>15</xdr:col>
      <xdr:colOff>98425</xdr:colOff>
      <xdr:row>38</xdr:row>
      <xdr:rowOff>58420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73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58420</xdr:rowOff>
    </xdr:from>
    <xdr:to>
      <xdr:col>11</xdr:col>
      <xdr:colOff>9525</xdr:colOff>
      <xdr:row>39</xdr:row>
      <xdr:rowOff>1270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735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12192</xdr:rowOff>
    </xdr:from>
    <xdr:to>
      <xdr:col>24</xdr:col>
      <xdr:colOff>76200</xdr:colOff>
      <xdr:row>38</xdr:row>
      <xdr:rowOff>113792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155719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96774</xdr:rowOff>
    </xdr:from>
    <xdr:to>
      <xdr:col>20</xdr:col>
      <xdr:colOff>38100</xdr:colOff>
      <xdr:row>38</xdr:row>
      <xdr:rowOff>26924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11701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26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xdr:rowOff>
    </xdr:from>
    <xdr:to>
      <xdr:col>15</xdr:col>
      <xdr:colOff>149225</xdr:colOff>
      <xdr:row>38</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93997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xdr:rowOff>
    </xdr:from>
    <xdr:to>
      <xdr:col>11</xdr:col>
      <xdr:colOff>60325</xdr:colOff>
      <xdr:row>38</xdr:row>
      <xdr:rowOff>109220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93997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121920</xdr:rowOff>
    </xdr:from>
    <xdr:to>
      <xdr:col>6</xdr:col>
      <xdr:colOff>171450</xdr:colOff>
      <xdr:row>39</xdr:row>
      <xdr:rowOff>52070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36847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類似団体内平均値及び全国平均をそれぞれ下回る結果となっている。</a:t>
          </a:r>
          <a:endParaRPr kumimoji="0"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要因としては、指定管理者制度の導入による民間活力を用いた施設運営や、入札による物品の一括調達などにより、これまでの健全化施策の中で、物件費に関する経費の削減を行ったことによるものである。また、人件費の分析欄と同様に、ごみ収集等を直営で行ってるため、他市に比べて民間委託等の経費が少ないことも、物件費の割合が低い原因の一つと考えられる。</a:t>
          </a:r>
          <a:endParaRPr kumimoji="0"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物価高騰や給食費無償化対象を小学</a:t>
          </a:r>
          <a:r>
            <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年生まで拡大したことにより一般財源での給食物資の負担が大きくなったことから</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年度と比べ</a:t>
          </a:r>
          <a:r>
            <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ポイント増加した。</a:t>
          </a:r>
          <a:endParaRPr kumimoji="0"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今後も行政ニーズに対応する委託業務や、各種の制度改正に対応するシステム改修対応費用等、物件費総額としては上昇していることから、費用の精査等経費の抑制、事務の改善に努める。</a:t>
          </a:r>
          <a:endParaRPr kumimoji="0"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60706</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28955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32783</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60706</xdr:rowOff>
    </xdr:from>
    <xdr:to>
      <xdr:col>82</xdr:col>
      <xdr:colOff>196850</xdr:colOff>
      <xdr:row>21</xdr:row>
      <xdr:rowOff>60706</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92710</xdr:rowOff>
    </xdr:from>
    <xdr:to>
      <xdr:col>82</xdr:col>
      <xdr:colOff>107950</xdr:colOff>
      <xdr:row>15</xdr:row>
      <xdr:rowOff>110998</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66446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135145</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878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163068</xdr:rowOff>
    </xdr:from>
    <xdr:to>
      <xdr:col>82</xdr:col>
      <xdr:colOff>158750</xdr:colOff>
      <xdr:row>17</xdr:row>
      <xdr:rowOff>93218</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10414</xdr:rowOff>
    </xdr:from>
    <xdr:to>
      <xdr:col>78</xdr:col>
      <xdr:colOff>69850</xdr:colOff>
      <xdr:row>15</xdr:row>
      <xdr:rowOff>92710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58216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135636</xdr:rowOff>
    </xdr:from>
    <xdr:to>
      <xdr:col>78</xdr:col>
      <xdr:colOff>120650</xdr:colOff>
      <xdr:row>17</xdr:row>
      <xdr:rowOff>65786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50563</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965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127000</xdr:rowOff>
    </xdr:from>
    <xdr:to>
      <xdr:col>73</xdr:col>
      <xdr:colOff>180975</xdr:colOff>
      <xdr:row>15</xdr:row>
      <xdr:rowOff>10414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52730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89916</xdr:rowOff>
    </xdr:from>
    <xdr:to>
      <xdr:col>74</xdr:col>
      <xdr:colOff>31750</xdr:colOff>
      <xdr:row>17</xdr:row>
      <xdr:rowOff>20066</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4843</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91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14986</xdr:rowOff>
    </xdr:from>
    <xdr:to>
      <xdr:col>69</xdr:col>
      <xdr:colOff>92075</xdr:colOff>
      <xdr:row>14</xdr:row>
      <xdr:rowOff>127000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243836"/>
          <a:ext cx="889000" cy="28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151638</xdr:rowOff>
    </xdr:from>
    <xdr:to>
      <xdr:col>69</xdr:col>
      <xdr:colOff>142875</xdr:colOff>
      <xdr:row>16</xdr:row>
      <xdr:rowOff>81788</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66565</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93997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60198</xdr:rowOff>
    </xdr:from>
    <xdr:to>
      <xdr:col>82</xdr:col>
      <xdr:colOff>158750</xdr:colOff>
      <xdr:row>15</xdr:row>
      <xdr:rowOff>161798</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63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76725</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47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41910</xdr:rowOff>
    </xdr:from>
    <xdr:to>
      <xdr:col>78</xdr:col>
      <xdr:colOff>120650</xdr:colOff>
      <xdr:row>15</xdr:row>
      <xdr:rowOff>143510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153687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382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131064</xdr:rowOff>
    </xdr:from>
    <xdr:to>
      <xdr:col>74</xdr:col>
      <xdr:colOff>31750</xdr:colOff>
      <xdr:row>15</xdr:row>
      <xdr:rowOff>61214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53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71391</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300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76200</xdr:rowOff>
    </xdr:from>
    <xdr:to>
      <xdr:col>69</xdr:col>
      <xdr:colOff>142875</xdr:colOff>
      <xdr:row>15</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16527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135636</xdr:rowOff>
    </xdr:from>
    <xdr:to>
      <xdr:col>65</xdr:col>
      <xdr:colOff>53975</xdr:colOff>
      <xdr:row>13</xdr:row>
      <xdr:rowOff>65786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193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75963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196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財政健全化への取組により経常経費全体の削減を行っている。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認定こども園関係の給付費や障がい者福祉サービスの支出が増加したことから、前年度から</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ポイント増加した。</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大阪府平均は下回ったものの、今後も扶助費の増加が予想されるため、事業の適正化や、対象者の自立に関する支援などを進め、扶助費の増加を抑制する取組を進める。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31750</xdr:rowOff>
    </xdr:from>
    <xdr:to>
      <xdr:col>24</xdr:col>
      <xdr:colOff>25400</xdr:colOff>
      <xdr:row>57</xdr:row>
      <xdr:rowOff>107950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8044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79375</xdr:rowOff>
    </xdr:from>
    <xdr:to>
      <xdr:col>19</xdr:col>
      <xdr:colOff>187325</xdr:colOff>
      <xdr:row>57</xdr:row>
      <xdr:rowOff>31750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80575"/>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165100</xdr:rowOff>
    </xdr:from>
    <xdr:to>
      <xdr:col>15</xdr:col>
      <xdr:colOff>98425</xdr:colOff>
      <xdr:row>56</xdr:row>
      <xdr:rowOff>79375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5948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165100</xdr:rowOff>
    </xdr:from>
    <xdr:to>
      <xdr:col>11</xdr:col>
      <xdr:colOff>9525</xdr:colOff>
      <xdr:row>56</xdr:row>
      <xdr:rowOff>12700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594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57150</xdr:rowOff>
    </xdr:from>
    <xdr:to>
      <xdr:col>24</xdr:col>
      <xdr:colOff>76200</xdr:colOff>
      <xdr:row>57</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29227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152400</xdr:rowOff>
    </xdr:from>
    <xdr:to>
      <xdr:col>20</xdr:col>
      <xdr:colOff>38100</xdr:colOff>
      <xdr:row>57</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28575</xdr:rowOff>
    </xdr:from>
    <xdr:to>
      <xdr:col>15</xdr:col>
      <xdr:colOff>149225</xdr:colOff>
      <xdr:row>56</xdr:row>
      <xdr:rowOff>130175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2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114952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1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114300</xdr:rowOff>
    </xdr:from>
    <xdr:to>
      <xdr:col>11</xdr:col>
      <xdr:colOff>60325</xdr:colOff>
      <xdr:row>56</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29227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年度の数値は、令和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しているが、この要因としては、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経常一般財源等総額が増加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しているためである。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今後も特別会計の収支について健全な状態を維持するように努め、適正な支出と、特別会計事業の収支改善への取組を進める。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143002</xdr:rowOff>
    </xdr:from>
    <xdr:to>
      <xdr:col>82</xdr:col>
      <xdr:colOff>107950</xdr:colOff>
      <xdr:row>58</xdr:row>
      <xdr:rowOff>17272</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91565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124714</xdr:rowOff>
    </xdr:from>
    <xdr:to>
      <xdr:col>78</xdr:col>
      <xdr:colOff>69850</xdr:colOff>
      <xdr:row>58</xdr:row>
      <xdr:rowOff>17272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89736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33274</xdr:rowOff>
    </xdr:from>
    <xdr:to>
      <xdr:col>73</xdr:col>
      <xdr:colOff>180975</xdr:colOff>
      <xdr:row>57</xdr:row>
      <xdr:rowOff>124714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80592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33274</xdr:rowOff>
    </xdr:from>
    <xdr:to>
      <xdr:col>69</xdr:col>
      <xdr:colOff>92075</xdr:colOff>
      <xdr:row>57</xdr:row>
      <xdr:rowOff>115570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980592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92202</xdr:rowOff>
    </xdr:from>
    <xdr:to>
      <xdr:col>82</xdr:col>
      <xdr:colOff>158750</xdr:colOff>
      <xdr:row>58</xdr:row>
      <xdr:rowOff>22352</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86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64279</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83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137922</xdr:rowOff>
    </xdr:from>
    <xdr:to>
      <xdr:col>78</xdr:col>
      <xdr:colOff>120650</xdr:colOff>
      <xdr:row>58</xdr:row>
      <xdr:rowOff>68072</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52849</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996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73914</xdr:rowOff>
    </xdr:from>
    <xdr:to>
      <xdr:col>74</xdr:col>
      <xdr:colOff>31750</xdr:colOff>
      <xdr:row>58</xdr:row>
      <xdr:rowOff>4064</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84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160291</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93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153924</xdr:rowOff>
    </xdr:from>
    <xdr:to>
      <xdr:col>69</xdr:col>
      <xdr:colOff>142875</xdr:colOff>
      <xdr:row>57</xdr:row>
      <xdr:rowOff>84074</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75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68851</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841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64770</xdr:rowOff>
    </xdr:from>
    <xdr:to>
      <xdr:col>65</xdr:col>
      <xdr:colOff>53975</xdr:colOff>
      <xdr:row>57</xdr:row>
      <xdr:rowOff>166370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151147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類似団体内平均値、全国平均及び大阪府平均をそれぞれ下回る結果となっている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人件費の分析欄と同様に、他市では消防業務等を一部事務組合で行っていることが多く、そのような一部事務組合への負担金が本市では少ないことや、補助金制度の見直しを行い、補助金の適正な執行に努めてきたことが、要因と考えられ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物価高騰等により、加入する一部事務組合の経常経費が増加し、補助費等も増加傾向が続くことが見込まれる。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152146</xdr:rowOff>
    </xdr:from>
    <xdr:to>
      <xdr:col>82</xdr:col>
      <xdr:colOff>107950</xdr:colOff>
      <xdr:row>35</xdr:row>
      <xdr:rowOff>161290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15289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133858</xdr:rowOff>
    </xdr:from>
    <xdr:to>
      <xdr:col>78</xdr:col>
      <xdr:colOff>69850</xdr:colOff>
      <xdr:row>35</xdr:row>
      <xdr:rowOff>161290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61346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35</xdr:row>
      <xdr:rowOff>133858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1208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65278</xdr:rowOff>
    </xdr:from>
    <xdr:to>
      <xdr:col>69</xdr:col>
      <xdr:colOff>92075</xdr:colOff>
      <xdr:row>35</xdr:row>
      <xdr:rowOff>120142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06602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101346</xdr:rowOff>
    </xdr:from>
    <xdr:to>
      <xdr:col>82</xdr:col>
      <xdr:colOff>158750</xdr:colOff>
      <xdr:row>36</xdr:row>
      <xdr:rowOff>31496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117873</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594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110490</xdr:rowOff>
    </xdr:from>
    <xdr:to>
      <xdr:col>78</xdr:col>
      <xdr:colOff>120650</xdr:colOff>
      <xdr:row>36</xdr:row>
      <xdr:rowOff>40640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50817</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83058</xdr:rowOff>
    </xdr:from>
    <xdr:to>
      <xdr:col>74</xdr:col>
      <xdr:colOff>31750</xdr:colOff>
      <xdr:row>36</xdr:row>
      <xdr:rowOff>13208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23385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585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69342</xdr:rowOff>
    </xdr:from>
    <xdr:to>
      <xdr:col>69</xdr:col>
      <xdr:colOff>142875</xdr:colOff>
      <xdr:row>35</xdr:row>
      <xdr:rowOff>170942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9669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類似団体内平均値及び大阪府平均をそれぞれ上回る結果となっている。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過去の都市基盤整備に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係る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市債の償還は終了したことなどから、近年は公債費の割合が低下傾向にあ</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るが、施設一体型小中一貫校の整備や公共施設の老朽化対策、防災拠点整備</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のための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大型の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起債が見込まれるため、高止まりが予想される。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今後の事業等において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、できる限り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交付税措置等のある有利な</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起債</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財源確保を行い、</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財源の確保</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に努める。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142239</xdr:rowOff>
    </xdr:from>
    <xdr:to>
      <xdr:col>24</xdr:col>
      <xdr:colOff>25400</xdr:colOff>
      <xdr:row>77</xdr:row>
      <xdr:rowOff>85089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172439"/>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85089</xdr:rowOff>
    </xdr:from>
    <xdr:to>
      <xdr:col>19</xdr:col>
      <xdr:colOff>187325</xdr:colOff>
      <xdr:row>77</xdr:row>
      <xdr:rowOff>138430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32867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130811</xdr:rowOff>
    </xdr:from>
    <xdr:to>
      <xdr:col>15</xdr:col>
      <xdr:colOff>98425</xdr:colOff>
      <xdr:row>77</xdr:row>
      <xdr:rowOff>138430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3324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130811</xdr:rowOff>
    </xdr:from>
    <xdr:to>
      <xdr:col>11</xdr:col>
      <xdr:colOff>9525</xdr:colOff>
      <xdr:row>79</xdr:row>
      <xdr:rowOff>54611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332461"/>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138447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91439</xdr:rowOff>
    </xdr:from>
    <xdr:to>
      <xdr:col>24</xdr:col>
      <xdr:colOff>76200</xdr:colOff>
      <xdr:row>77</xdr:row>
      <xdr:rowOff>21589</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63516</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093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34289</xdr:rowOff>
    </xdr:from>
    <xdr:to>
      <xdr:col>20</xdr:col>
      <xdr:colOff>38100</xdr:colOff>
      <xdr:row>77</xdr:row>
      <xdr:rowOff>135889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87630</xdr:rowOff>
    </xdr:from>
    <xdr:to>
      <xdr:col>15</xdr:col>
      <xdr:colOff>149225</xdr:colOff>
      <xdr:row>78</xdr:row>
      <xdr:rowOff>17780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2557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80011</xdr:rowOff>
    </xdr:from>
    <xdr:to>
      <xdr:col>11</xdr:col>
      <xdr:colOff>60325</xdr:colOff>
      <xdr:row>78</xdr:row>
      <xdr:rowOff>10161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166388</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3811</xdr:rowOff>
    </xdr:from>
    <xdr:to>
      <xdr:col>6</xdr:col>
      <xdr:colOff>171450</xdr:colOff>
      <xdr:row>79</xdr:row>
      <xdr:rowOff>105411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90188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63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類似団体内平均値及び大阪府平均をそれぞれ下回っている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が増加傾向にあり、その差が小さくなっている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これまでは、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経常経費の中で</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大きなウエイトを占めて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おり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、それ以外の支出を抑制して収支のバランスを保って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きたが、公債費が減少傾向にあり、扶助費や物件費が増加傾向にあることから、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本項目の数値も増加している。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今後も事業の精査や効率化、財政運営基本方針の取組を進め、経常経費全般を抑制し、全国平均を上回らない数値となるように努める。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120142</xdr:rowOff>
    </xdr:from>
    <xdr:to>
      <xdr:col>82</xdr:col>
      <xdr:colOff>107950</xdr:colOff>
      <xdr:row>76</xdr:row>
      <xdr:rowOff>49276</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2978892"/>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146575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005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42418</xdr:rowOff>
    </xdr:from>
    <xdr:to>
      <xdr:col>78</xdr:col>
      <xdr:colOff>69850</xdr:colOff>
      <xdr:row>75</xdr:row>
      <xdr:rowOff>120142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90116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29990</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060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85852</xdr:rowOff>
    </xdr:from>
    <xdr:to>
      <xdr:col>73</xdr:col>
      <xdr:colOff>180975</xdr:colOff>
      <xdr:row>75</xdr:row>
      <xdr:rowOff>42418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277315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119142</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77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53848</xdr:rowOff>
    </xdr:from>
    <xdr:to>
      <xdr:col>69</xdr:col>
      <xdr:colOff>92075</xdr:colOff>
      <xdr:row>74</xdr:row>
      <xdr:rowOff>85852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274114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144289</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831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146575</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05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169926</xdr:rowOff>
    </xdr:from>
    <xdr:to>
      <xdr:col>82</xdr:col>
      <xdr:colOff>158750</xdr:colOff>
      <xdr:row>76</xdr:row>
      <xdr:rowOff>100076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15003</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87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69342</xdr:rowOff>
    </xdr:from>
    <xdr:to>
      <xdr:col>78</xdr:col>
      <xdr:colOff>120650</xdr:colOff>
      <xdr:row>75</xdr:row>
      <xdr:rowOff>170942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9669</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696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163068</xdr:rowOff>
    </xdr:from>
    <xdr:to>
      <xdr:col>74</xdr:col>
      <xdr:colOff>31750</xdr:colOff>
      <xdr:row>75</xdr:row>
      <xdr:rowOff>93218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103395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61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35052</xdr:rowOff>
    </xdr:from>
    <xdr:to>
      <xdr:col>69</xdr:col>
      <xdr:colOff>142875</xdr:colOff>
      <xdr:row>74</xdr:row>
      <xdr:rowOff>136652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72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146829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49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3048</xdr:rowOff>
    </xdr:from>
    <xdr:to>
      <xdr:col>65</xdr:col>
      <xdr:colOff>53975</xdr:colOff>
      <xdr:row>74</xdr:row>
      <xdr:rowOff>104648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6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114825</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45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157734</xdr:rowOff>
    </xdr:from>
    <xdr:to>
      <xdr:col>29</xdr:col>
      <xdr:colOff>127000</xdr:colOff>
      <xdr:row>19</xdr:row>
      <xdr:rowOff>75260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91459"/>
          <a:ext cx="647700" cy="88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122420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84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75260</xdr:rowOff>
    </xdr:from>
    <xdr:to>
      <xdr:col>26</xdr:col>
      <xdr:colOff>50800</xdr:colOff>
      <xdr:row>19</xdr:row>
      <xdr:rowOff>102679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80435"/>
          <a:ext cx="698500" cy="274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70879</xdr:rowOff>
    </xdr:from>
    <xdr:to>
      <xdr:col>22</xdr:col>
      <xdr:colOff>114300</xdr:colOff>
      <xdr:row>19</xdr:row>
      <xdr:rowOff>102679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376054"/>
          <a:ext cx="698500" cy="318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70879</xdr:rowOff>
    </xdr:from>
    <xdr:to>
      <xdr:col>18</xdr:col>
      <xdr:colOff>177800</xdr:colOff>
      <xdr:row>19</xdr:row>
      <xdr:rowOff>102591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76054"/>
          <a:ext cx="698500" cy="31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106934</xdr:rowOff>
    </xdr:from>
    <xdr:to>
      <xdr:col>29</xdr:col>
      <xdr:colOff>177800</xdr:colOff>
      <xdr:row>19</xdr:row>
      <xdr:rowOff>37084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40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79011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12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24460</xdr:rowOff>
    </xdr:from>
    <xdr:to>
      <xdr:col>26</xdr:col>
      <xdr:colOff>101600</xdr:colOff>
      <xdr:row>19</xdr:row>
      <xdr:rowOff>126060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29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110837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16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51879</xdr:rowOff>
    </xdr:from>
    <xdr:to>
      <xdr:col>22</xdr:col>
      <xdr:colOff>165100</xdr:colOff>
      <xdr:row>19</xdr:row>
      <xdr:rowOff>153479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57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138256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43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20079</xdr:rowOff>
    </xdr:from>
    <xdr:to>
      <xdr:col>19</xdr:col>
      <xdr:colOff>38100</xdr:colOff>
      <xdr:row>19</xdr:row>
      <xdr:rowOff>121679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252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131856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94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51791</xdr:rowOff>
    </xdr:from>
    <xdr:to>
      <xdr:col>15</xdr:col>
      <xdr:colOff>101600</xdr:colOff>
      <xdr:row>19</xdr:row>
      <xdr:rowOff>153391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56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163568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25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8487</xdr:rowOff>
    </xdr:from>
    <xdr:to>
      <xdr:col>29</xdr:col>
      <xdr:colOff>127000</xdr:colOff>
      <xdr:row>36</xdr:row>
      <xdr:rowOff>26318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61737"/>
          <a:ext cx="647700" cy="178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319710</xdr:rowOff>
    </xdr:from>
    <xdr:to>
      <xdr:col>26</xdr:col>
      <xdr:colOff>50800</xdr:colOff>
      <xdr:row>36</xdr:row>
      <xdr:rowOff>8487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930060"/>
          <a:ext cx="698500" cy="31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229772</xdr:rowOff>
    </xdr:from>
    <xdr:to>
      <xdr:col>22</xdr:col>
      <xdr:colOff>114300</xdr:colOff>
      <xdr:row>35</xdr:row>
      <xdr:rowOff>319710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840122"/>
          <a:ext cx="698500" cy="89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116942</xdr:rowOff>
    </xdr:from>
    <xdr:to>
      <xdr:col>18</xdr:col>
      <xdr:colOff>177800</xdr:colOff>
      <xdr:row>35</xdr:row>
      <xdr:rowOff>229772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727292"/>
          <a:ext cx="698500" cy="1128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320377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325145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318418</xdr:rowOff>
    </xdr:from>
    <xdr:to>
      <xdr:col>29</xdr:col>
      <xdr:colOff>177800</xdr:colOff>
      <xdr:row>36</xdr:row>
      <xdr:rowOff>77118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28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290495</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00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300587</xdr:rowOff>
    </xdr:from>
    <xdr:to>
      <xdr:col>26</xdr:col>
      <xdr:colOff>101600</xdr:colOff>
      <xdr:row>36</xdr:row>
      <xdr:rowOff>59287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10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44064</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97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268910</xdr:rowOff>
    </xdr:from>
    <xdr:to>
      <xdr:col>22</xdr:col>
      <xdr:colOff>165100</xdr:colOff>
      <xdr:row>36</xdr:row>
      <xdr:rowOff>27610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79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12387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178972</xdr:rowOff>
    </xdr:from>
    <xdr:to>
      <xdr:col>19</xdr:col>
      <xdr:colOff>38100</xdr:colOff>
      <xdr:row>35</xdr:row>
      <xdr:rowOff>280572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789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290749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5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66142</xdr:rowOff>
    </xdr:from>
    <xdr:to>
      <xdr:col>15</xdr:col>
      <xdr:colOff>101600</xdr:colOff>
      <xdr:row>35</xdr:row>
      <xdr:rowOff>167742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6764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177919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445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77,191
76,440
25.55
39,353,034
38,888,487
393,200
16,887,356
30,943,520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156257</xdr:rowOff>
    </xdr:from>
    <xdr:to>
      <xdr:col>24</xdr:col>
      <xdr:colOff>63500</xdr:colOff>
      <xdr:row>36</xdr:row>
      <xdr:rowOff>94992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57007"/>
          <a:ext cx="838200" cy="11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94992</xdr:rowOff>
    </xdr:from>
    <xdr:to>
      <xdr:col>19</xdr:col>
      <xdr:colOff>177800</xdr:colOff>
      <xdr:row>36</xdr:row>
      <xdr:rowOff>139602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67192"/>
          <a:ext cx="889000" cy="4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83530</xdr:rowOff>
    </xdr:from>
    <xdr:to>
      <xdr:col>15</xdr:col>
      <xdr:colOff>50800</xdr:colOff>
      <xdr:row>36</xdr:row>
      <xdr:rowOff>139602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55730"/>
          <a:ext cx="889000" cy="56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83530</xdr:rowOff>
    </xdr:from>
    <xdr:to>
      <xdr:col>10</xdr:col>
      <xdr:colOff>114300</xdr:colOff>
      <xdr:row>36</xdr:row>
      <xdr:rowOff>149236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55730"/>
          <a:ext cx="889000" cy="6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105457</xdr:rowOff>
    </xdr:from>
    <xdr:to>
      <xdr:col>24</xdr:col>
      <xdr:colOff>114300</xdr:colOff>
      <xdr:row>36</xdr:row>
      <xdr:rowOff>35607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06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128334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57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44192</xdr:rowOff>
    </xdr:from>
    <xdr:to>
      <xdr:col>20</xdr:col>
      <xdr:colOff>38100</xdr:colOff>
      <xdr:row>36</xdr:row>
      <xdr:rowOff>145792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1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162319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9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88802</xdr:rowOff>
    </xdr:from>
    <xdr:to>
      <xdr:col>15</xdr:col>
      <xdr:colOff>101600</xdr:colOff>
      <xdr:row>37</xdr:row>
      <xdr:rowOff>18952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61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35479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3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32730</xdr:rowOff>
    </xdr:from>
    <xdr:to>
      <xdr:col>10</xdr:col>
      <xdr:colOff>165100</xdr:colOff>
      <xdr:row>36</xdr:row>
      <xdr:rowOff>134330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0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150857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8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98436</xdr:rowOff>
    </xdr:from>
    <xdr:to>
      <xdr:col>6</xdr:col>
      <xdr:colOff>38100</xdr:colOff>
      <xdr:row>37</xdr:row>
      <xdr:rowOff>28586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7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45113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4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99271</xdr:rowOff>
    </xdr:from>
    <xdr:to>
      <xdr:col>24</xdr:col>
      <xdr:colOff>63500</xdr:colOff>
      <xdr:row>58</xdr:row>
      <xdr:rowOff>102432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10043371"/>
          <a:ext cx="838200" cy="3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57878</xdr:rowOff>
    </xdr:from>
    <xdr:to>
      <xdr:col>19</xdr:col>
      <xdr:colOff>177800</xdr:colOff>
      <xdr:row>58</xdr:row>
      <xdr:rowOff>102432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10001978"/>
          <a:ext cx="889000" cy="4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57878</xdr:rowOff>
    </xdr:from>
    <xdr:to>
      <xdr:col>15</xdr:col>
      <xdr:colOff>50800</xdr:colOff>
      <xdr:row>58</xdr:row>
      <xdr:rowOff>93578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01978"/>
          <a:ext cx="889000" cy="3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93578</xdr:rowOff>
    </xdr:from>
    <xdr:to>
      <xdr:col>10</xdr:col>
      <xdr:colOff>114300</xdr:colOff>
      <xdr:row>58</xdr:row>
      <xdr:rowOff>117242</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37678"/>
          <a:ext cx="889000" cy="23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144080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48471</xdr:rowOff>
    </xdr:from>
    <xdr:to>
      <xdr:col>24</xdr:col>
      <xdr:colOff>114300</xdr:colOff>
      <xdr:row>58</xdr:row>
      <xdr:rowOff>150071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9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134848</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51632</xdr:rowOff>
    </xdr:from>
    <xdr:to>
      <xdr:col>20</xdr:col>
      <xdr:colOff>38100</xdr:colOff>
      <xdr:row>58</xdr:row>
      <xdr:rowOff>153232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95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144359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8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7078</xdr:rowOff>
    </xdr:from>
    <xdr:to>
      <xdr:col>15</xdr:col>
      <xdr:colOff>101600</xdr:colOff>
      <xdr:row>58</xdr:row>
      <xdr:rowOff>108678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5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99805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4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42778</xdr:rowOff>
    </xdr:from>
    <xdr:to>
      <xdr:col>10</xdr:col>
      <xdr:colOff>165100</xdr:colOff>
      <xdr:row>58</xdr:row>
      <xdr:rowOff>144378</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8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135505</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7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66442</xdr:rowOff>
    </xdr:from>
    <xdr:to>
      <xdr:col>6</xdr:col>
      <xdr:colOff>38100</xdr:colOff>
      <xdr:row>58</xdr:row>
      <xdr:rowOff>168042</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10010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159169</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103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1473</xdr:rowOff>
    </xdr:from>
    <xdr:to>
      <xdr:col>24</xdr:col>
      <xdr:colOff>63500</xdr:colOff>
      <xdr:row>79</xdr:row>
      <xdr:rowOff>4902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546023"/>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1473</xdr:rowOff>
    </xdr:from>
    <xdr:to>
      <xdr:col>19</xdr:col>
      <xdr:colOff>177800</xdr:colOff>
      <xdr:row>79</xdr:row>
      <xdr:rowOff>9092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46023"/>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9092</xdr:rowOff>
    </xdr:from>
    <xdr:to>
      <xdr:col>15</xdr:col>
      <xdr:colOff>50800</xdr:colOff>
      <xdr:row>79</xdr:row>
      <xdr:rowOff>23380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553642"/>
          <a:ext cx="8890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7683</xdr:rowOff>
    </xdr:from>
    <xdr:to>
      <xdr:col>10</xdr:col>
      <xdr:colOff>114300</xdr:colOff>
      <xdr:row>79</xdr:row>
      <xdr:rowOff>23380</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552233"/>
          <a:ext cx="889000" cy="1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125552</xdr:rowOff>
    </xdr:from>
    <xdr:to>
      <xdr:col>24</xdr:col>
      <xdr:colOff>114300</xdr:colOff>
      <xdr:row>79</xdr:row>
      <xdr:rowOff>55702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9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40479</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41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122123</xdr:rowOff>
    </xdr:from>
    <xdr:to>
      <xdr:col>20</xdr:col>
      <xdr:colOff>38100</xdr:colOff>
      <xdr:row>79</xdr:row>
      <xdr:rowOff>52273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9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43400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87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129742</xdr:rowOff>
    </xdr:from>
    <xdr:to>
      <xdr:col>15</xdr:col>
      <xdr:colOff>101600</xdr:colOff>
      <xdr:row>79</xdr:row>
      <xdr:rowOff>59892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50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51019</xdr:rowOff>
    </xdr:from>
    <xdr:ext cx="378565"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719017" y="13595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144030</xdr:rowOff>
    </xdr:from>
    <xdr:to>
      <xdr:col>10</xdr:col>
      <xdr:colOff>165100</xdr:colOff>
      <xdr:row>79</xdr:row>
      <xdr:rowOff>74180</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51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65307</xdr:rowOff>
    </xdr:from>
    <xdr:ext cx="378565"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830017" y="1360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128333</xdr:rowOff>
    </xdr:from>
    <xdr:to>
      <xdr:col>6</xdr:col>
      <xdr:colOff>38100</xdr:colOff>
      <xdr:row>79</xdr:row>
      <xdr:rowOff>58483</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50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49610</xdr:rowOff>
    </xdr:from>
    <xdr:ext cx="378565"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941017" y="13594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9506</xdr:rowOff>
    </xdr:from>
    <xdr:to>
      <xdr:col>24</xdr:col>
      <xdr:colOff>63500</xdr:colOff>
      <xdr:row>97</xdr:row>
      <xdr:rowOff>133104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640156"/>
          <a:ext cx="838200" cy="12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129238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416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133104</xdr:rowOff>
    </xdr:from>
    <xdr:to>
      <xdr:col>19</xdr:col>
      <xdr:colOff>177800</xdr:colOff>
      <xdr:row>98</xdr:row>
      <xdr:rowOff>55249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763754"/>
          <a:ext cx="889000" cy="93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158652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446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135466</xdr:rowOff>
    </xdr:from>
    <xdr:to>
      <xdr:col>15</xdr:col>
      <xdr:colOff>50800</xdr:colOff>
      <xdr:row>98</xdr:row>
      <xdr:rowOff>55249</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766116"/>
          <a:ext cx="889000" cy="91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77421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536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135466</xdr:rowOff>
    </xdr:from>
    <xdr:to>
      <xdr:col>10</xdr:col>
      <xdr:colOff>114300</xdr:colOff>
      <xdr:row>99</xdr:row>
      <xdr:rowOff>40574</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766116"/>
          <a:ext cx="889000" cy="248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111482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399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51317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68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130156</xdr:rowOff>
    </xdr:from>
    <xdr:to>
      <xdr:col>24</xdr:col>
      <xdr:colOff>114300</xdr:colOff>
      <xdr:row>97</xdr:row>
      <xdr:rowOff>60306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58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108583</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567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82304</xdr:rowOff>
    </xdr:from>
    <xdr:to>
      <xdr:col>20</xdr:col>
      <xdr:colOff>38100</xdr:colOff>
      <xdr:row>98</xdr:row>
      <xdr:rowOff>12454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71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3581</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805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4449</xdr:rowOff>
    </xdr:from>
    <xdr:to>
      <xdr:col>15</xdr:col>
      <xdr:colOff>101600</xdr:colOff>
      <xdr:row>98</xdr:row>
      <xdr:rowOff>106049</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80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97176</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899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84666</xdr:rowOff>
    </xdr:from>
    <xdr:to>
      <xdr:col>10</xdr:col>
      <xdr:colOff>165100</xdr:colOff>
      <xdr:row>98</xdr:row>
      <xdr:rowOff>14816</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71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5943</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808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161224</xdr:rowOff>
    </xdr:from>
    <xdr:to>
      <xdr:col>6</xdr:col>
      <xdr:colOff>38100</xdr:colOff>
      <xdr:row>99</xdr:row>
      <xdr:rowOff>91374</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96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82501</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705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149873</xdr:rowOff>
    </xdr:from>
    <xdr:to>
      <xdr:col>55</xdr:col>
      <xdr:colOff>0</xdr:colOff>
      <xdr:row>37</xdr:row>
      <xdr:rowOff>163733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493523"/>
          <a:ext cx="838200" cy="1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163733</xdr:rowOff>
    </xdr:from>
    <xdr:to>
      <xdr:col>50</xdr:col>
      <xdr:colOff>114300</xdr:colOff>
      <xdr:row>37</xdr:row>
      <xdr:rowOff>166218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507383"/>
          <a:ext cx="889000" cy="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166218</xdr:rowOff>
    </xdr:from>
    <xdr:to>
      <xdr:col>45</xdr:col>
      <xdr:colOff>177800</xdr:colOff>
      <xdr:row>38</xdr:row>
      <xdr:rowOff>10731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509868"/>
          <a:ext cx="889000" cy="1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98529</xdr:rowOff>
    </xdr:from>
    <xdr:to>
      <xdr:col>41</xdr:col>
      <xdr:colOff>50800</xdr:colOff>
      <xdr:row>38</xdr:row>
      <xdr:rowOff>10731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756379"/>
          <a:ext cx="889000" cy="769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99073</xdr:rowOff>
    </xdr:from>
    <xdr:to>
      <xdr:col>55</xdr:col>
      <xdr:colOff>50800</xdr:colOff>
      <xdr:row>38</xdr:row>
      <xdr:rowOff>29223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44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14000</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35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112933</xdr:rowOff>
    </xdr:from>
    <xdr:to>
      <xdr:col>50</xdr:col>
      <xdr:colOff>165100</xdr:colOff>
      <xdr:row>38</xdr:row>
      <xdr:rowOff>43083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5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34210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549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115418</xdr:rowOff>
    </xdr:from>
    <xdr:to>
      <xdr:col>46</xdr:col>
      <xdr:colOff>38100</xdr:colOff>
      <xdr:row>38</xdr:row>
      <xdr:rowOff>45568</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45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36695</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551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131382</xdr:rowOff>
    </xdr:from>
    <xdr:to>
      <xdr:col>41</xdr:col>
      <xdr:colOff>101600</xdr:colOff>
      <xdr:row>38</xdr:row>
      <xdr:rowOff>61531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750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52658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56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47729</xdr:rowOff>
    </xdr:from>
    <xdr:to>
      <xdr:col>36</xdr:col>
      <xdr:colOff>165100</xdr:colOff>
      <xdr:row>33</xdr:row>
      <xdr:rowOff>149329</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70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140456</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798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84096</xdr:rowOff>
    </xdr:from>
    <xdr:to>
      <xdr:col>55</xdr:col>
      <xdr:colOff>0</xdr:colOff>
      <xdr:row>57</xdr:row>
      <xdr:rowOff>28786</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8828046"/>
          <a:ext cx="838200" cy="973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162163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9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28786</xdr:rowOff>
    </xdr:from>
    <xdr:to>
      <xdr:col>50</xdr:col>
      <xdr:colOff>114300</xdr:colOff>
      <xdr:row>57</xdr:row>
      <xdr:rowOff>86338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801436"/>
          <a:ext cx="889000" cy="5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140626</xdr:rowOff>
    </xdr:from>
    <xdr:to>
      <xdr:col>45</xdr:col>
      <xdr:colOff>177800</xdr:colOff>
      <xdr:row>57</xdr:row>
      <xdr:rowOff>86338</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741826"/>
          <a:ext cx="889000" cy="11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140626</xdr:rowOff>
    </xdr:from>
    <xdr:to>
      <xdr:col>41</xdr:col>
      <xdr:colOff>50800</xdr:colOff>
      <xdr:row>56</xdr:row>
      <xdr:rowOff>158510</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741826"/>
          <a:ext cx="889000" cy="1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33296</xdr:rowOff>
    </xdr:from>
    <xdr:to>
      <xdr:col>55</xdr:col>
      <xdr:colOff>50800</xdr:colOff>
      <xdr:row>51</xdr:row>
      <xdr:rowOff>134896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87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56173</xdr:rowOff>
    </xdr:from>
    <xdr:ext cx="599010"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8628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149436</xdr:rowOff>
    </xdr:from>
    <xdr:to>
      <xdr:col>50</xdr:col>
      <xdr:colOff>165100</xdr:colOff>
      <xdr:row>57</xdr:row>
      <xdr:rowOff>79586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7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70713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84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35538</xdr:rowOff>
    </xdr:from>
    <xdr:to>
      <xdr:col>46</xdr:col>
      <xdr:colOff>38100</xdr:colOff>
      <xdr:row>57</xdr:row>
      <xdr:rowOff>137138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80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128265</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900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89826</xdr:rowOff>
    </xdr:from>
    <xdr:to>
      <xdr:col>41</xdr:col>
      <xdr:colOff>101600</xdr:colOff>
      <xdr:row>57</xdr:row>
      <xdr:rowOff>19976</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69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11103</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78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107710</xdr:rowOff>
    </xdr:from>
    <xdr:to>
      <xdr:col>36</xdr:col>
      <xdr:colOff>165100</xdr:colOff>
      <xdr:row>57</xdr:row>
      <xdr:rowOff>37860</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70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28987</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801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2787</xdr:rowOff>
    </xdr:from>
    <xdr:to>
      <xdr:col>55</xdr:col>
      <xdr:colOff>0</xdr:colOff>
      <xdr:row>76</xdr:row>
      <xdr:rowOff>111620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2004287"/>
          <a:ext cx="838200" cy="1137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51325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252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111620</xdr:rowOff>
    </xdr:from>
    <xdr:to>
      <xdr:col>50</xdr:col>
      <xdr:colOff>114300</xdr:colOff>
      <xdr:row>78</xdr:row>
      <xdr:rowOff>40411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141820"/>
          <a:ext cx="889000" cy="27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41152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41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40411</xdr:rowOff>
    </xdr:from>
    <xdr:to>
      <xdr:col>45</xdr:col>
      <xdr:colOff>177800</xdr:colOff>
      <xdr:row>78</xdr:row>
      <xdr:rowOff>155817</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413511"/>
          <a:ext cx="889000" cy="11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155817</xdr:rowOff>
    </xdr:from>
    <xdr:to>
      <xdr:col>41</xdr:col>
      <xdr:colOff>50800</xdr:colOff>
      <xdr:row>79</xdr:row>
      <xdr:rowOff>36468</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528917"/>
          <a:ext cx="889000" cy="52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69</xdr:row>
      <xdr:rowOff>123437</xdr:rowOff>
    </xdr:from>
    <xdr:to>
      <xdr:col>55</xdr:col>
      <xdr:colOff>50800</xdr:colOff>
      <xdr:row>70</xdr:row>
      <xdr:rowOff>53587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195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69</xdr:row>
      <xdr:rowOff>76464</xdr:rowOff>
    </xdr:from>
    <xdr:ext cx="534377"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1906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60820</xdr:rowOff>
    </xdr:from>
    <xdr:to>
      <xdr:col>50</xdr:col>
      <xdr:colOff>165100</xdr:colOff>
      <xdr:row>76</xdr:row>
      <xdr:rowOff>162420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0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7497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72111" y="12866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161061</xdr:rowOff>
    </xdr:from>
    <xdr:to>
      <xdr:col>46</xdr:col>
      <xdr:colOff>38100</xdr:colOff>
      <xdr:row>78</xdr:row>
      <xdr:rowOff>91211</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36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82338</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455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105017</xdr:rowOff>
    </xdr:from>
    <xdr:to>
      <xdr:col>41</xdr:col>
      <xdr:colOff>101600</xdr:colOff>
      <xdr:row>79</xdr:row>
      <xdr:rowOff>35167</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47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26294</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57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157118</xdr:rowOff>
    </xdr:from>
    <xdr:to>
      <xdr:col>36</xdr:col>
      <xdr:colOff>165100</xdr:colOff>
      <xdr:row>79</xdr:row>
      <xdr:rowOff>87268</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53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78395</xdr:rowOff>
    </xdr:from>
    <xdr:ext cx="378565"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83017" y="13622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146977</xdr:rowOff>
    </xdr:from>
    <xdr:to>
      <xdr:col>55</xdr:col>
      <xdr:colOff>0</xdr:colOff>
      <xdr:row>98</xdr:row>
      <xdr:rowOff>104076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606177"/>
          <a:ext cx="838200" cy="299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117772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576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104076</xdr:rowOff>
    </xdr:from>
    <xdr:to>
      <xdr:col>50</xdr:col>
      <xdr:colOff>114300</xdr:colOff>
      <xdr:row>98</xdr:row>
      <xdr:rowOff>127012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906176"/>
          <a:ext cx="889000" cy="22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109970</xdr:rowOff>
    </xdr:from>
    <xdr:to>
      <xdr:col>45</xdr:col>
      <xdr:colOff>177800</xdr:colOff>
      <xdr:row>98</xdr:row>
      <xdr:rowOff>127012</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912070"/>
          <a:ext cx="889000" cy="17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109970</xdr:rowOff>
    </xdr:from>
    <xdr:to>
      <xdr:col>41</xdr:col>
      <xdr:colOff>50800</xdr:colOff>
      <xdr:row>98</xdr:row>
      <xdr:rowOff>130505</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912070"/>
          <a:ext cx="889000" cy="20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96177</xdr:rowOff>
    </xdr:from>
    <xdr:to>
      <xdr:col>55</xdr:col>
      <xdr:colOff>50800</xdr:colOff>
      <xdr:row>97</xdr:row>
      <xdr:rowOff>26327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555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119054</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40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53276</xdr:rowOff>
    </xdr:from>
    <xdr:to>
      <xdr:col>50</xdr:col>
      <xdr:colOff>165100</xdr:colOff>
      <xdr:row>98</xdr:row>
      <xdr:rowOff>154876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855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146003</xdr:rowOff>
    </xdr:from>
    <xdr:ext cx="469744"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404428" y="16948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76212</xdr:rowOff>
    </xdr:from>
    <xdr:to>
      <xdr:col>46</xdr:col>
      <xdr:colOff>38100</xdr:colOff>
      <xdr:row>99</xdr:row>
      <xdr:rowOff>6362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87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168939</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515428" y="1697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59170</xdr:rowOff>
    </xdr:from>
    <xdr:to>
      <xdr:col>41</xdr:col>
      <xdr:colOff>101600</xdr:colOff>
      <xdr:row>98</xdr:row>
      <xdr:rowOff>160770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86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151897</xdr:rowOff>
    </xdr:from>
    <xdr:ext cx="469744"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626428" y="1695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79705</xdr:rowOff>
    </xdr:from>
    <xdr:to>
      <xdr:col>36</xdr:col>
      <xdr:colOff>165100</xdr:colOff>
      <xdr:row>99</xdr:row>
      <xdr:rowOff>9855</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881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982</xdr:rowOff>
    </xdr:from>
    <xdr:ext cx="469744"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37428" y="1697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93871</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0421"/>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93871</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flipV="1">
          <a:off x="12814300" y="6780421"/>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43071</xdr:rowOff>
    </xdr:from>
    <xdr:to>
      <xdr:col>72</xdr:col>
      <xdr:colOff>38100</xdr:colOff>
      <xdr:row>39</xdr:row>
      <xdr:rowOff>144671</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2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135798</xdr:rowOff>
    </xdr:from>
    <xdr:ext cx="378565"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14017" y="6822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43511</xdr:rowOff>
    </xdr:from>
    <xdr:to>
      <xdr:col>85</xdr:col>
      <xdr:colOff>127000</xdr:colOff>
      <xdr:row>76</xdr:row>
      <xdr:rowOff>162916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073711"/>
          <a:ext cx="838200" cy="11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43511</xdr:rowOff>
    </xdr:from>
    <xdr:to>
      <xdr:col>81</xdr:col>
      <xdr:colOff>50800</xdr:colOff>
      <xdr:row>76</xdr:row>
      <xdr:rowOff>105930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073711"/>
          <a:ext cx="889000" cy="6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148734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317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64021</xdr:rowOff>
    </xdr:from>
    <xdr:to>
      <xdr:col>76</xdr:col>
      <xdr:colOff>114300</xdr:colOff>
      <xdr:row>76</xdr:row>
      <xdr:rowOff>105930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309422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64021</xdr:rowOff>
    </xdr:from>
    <xdr:to>
      <xdr:col>71</xdr:col>
      <xdr:colOff>177800</xdr:colOff>
      <xdr:row>76</xdr:row>
      <xdr:rowOff>79299</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094221"/>
          <a:ext cx="889000" cy="1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145814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142245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112116</xdr:rowOff>
    </xdr:from>
    <xdr:to>
      <xdr:col>85</xdr:col>
      <xdr:colOff>177800</xdr:colOff>
      <xdr:row>77</xdr:row>
      <xdr:rowOff>42266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4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90543</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12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164161</xdr:rowOff>
    </xdr:from>
    <xdr:to>
      <xdr:col>81</xdr:col>
      <xdr:colOff>101600</xdr:colOff>
      <xdr:row>76</xdr:row>
      <xdr:rowOff>94311</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02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110838</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79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55130</xdr:rowOff>
    </xdr:from>
    <xdr:to>
      <xdr:col>76</xdr:col>
      <xdr:colOff>165100</xdr:colOff>
      <xdr:row>76</xdr:row>
      <xdr:rowOff>156730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147857</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17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13221</xdr:rowOff>
    </xdr:from>
    <xdr:to>
      <xdr:col>72</xdr:col>
      <xdr:colOff>38100</xdr:colOff>
      <xdr:row>76</xdr:row>
      <xdr:rowOff>114821</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04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131348</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81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28499</xdr:rowOff>
    </xdr:from>
    <xdr:to>
      <xdr:col>67</xdr:col>
      <xdr:colOff>101600</xdr:colOff>
      <xdr:row>76</xdr:row>
      <xdr:rowOff>130099</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05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146626</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83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16266</xdr:rowOff>
    </xdr:from>
    <xdr:to>
      <xdr:col>85</xdr:col>
      <xdr:colOff>127000</xdr:colOff>
      <xdr:row>98</xdr:row>
      <xdr:rowOff>24394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818366"/>
          <a:ext cx="838200" cy="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24394</xdr:rowOff>
    </xdr:from>
    <xdr:to>
      <xdr:col>81</xdr:col>
      <xdr:colOff>50800</xdr:colOff>
      <xdr:row>98</xdr:row>
      <xdr:rowOff>104111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826494"/>
          <a:ext cx="889000" cy="7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29981</xdr:rowOff>
    </xdr:from>
    <xdr:to>
      <xdr:col>76</xdr:col>
      <xdr:colOff>114300</xdr:colOff>
      <xdr:row>98</xdr:row>
      <xdr:rowOff>104111</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832081"/>
          <a:ext cx="889000" cy="7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29981</xdr:rowOff>
    </xdr:from>
    <xdr:to>
      <xdr:col>71</xdr:col>
      <xdr:colOff>177800</xdr:colOff>
      <xdr:row>98</xdr:row>
      <xdr:rowOff>121413</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32081"/>
          <a:ext cx="889000" cy="9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136916</xdr:rowOff>
    </xdr:from>
    <xdr:to>
      <xdr:col>85</xdr:col>
      <xdr:colOff>177800</xdr:colOff>
      <xdr:row>98</xdr:row>
      <xdr:rowOff>67066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76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51843</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6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145044</xdr:rowOff>
    </xdr:from>
    <xdr:to>
      <xdr:col>81</xdr:col>
      <xdr:colOff>101600</xdr:colOff>
      <xdr:row>98</xdr:row>
      <xdr:rowOff>75194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7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66321</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68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53311</xdr:rowOff>
    </xdr:from>
    <xdr:to>
      <xdr:col>76</xdr:col>
      <xdr:colOff>165100</xdr:colOff>
      <xdr:row>98</xdr:row>
      <xdr:rowOff>154911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5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146038</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57428" y="1694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150631</xdr:rowOff>
    </xdr:from>
    <xdr:to>
      <xdr:col>72</xdr:col>
      <xdr:colOff>38100</xdr:colOff>
      <xdr:row>98</xdr:row>
      <xdr:rowOff>80781</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8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71908</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7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70613</xdr:rowOff>
    </xdr:from>
    <xdr:to>
      <xdr:col>67</xdr:col>
      <xdr:colOff>101600</xdr:colOff>
      <xdr:row>99</xdr:row>
      <xdr:rowOff>763</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7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163340</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79428" y="16965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6845</xdr:rowOff>
    </xdr:from>
    <xdr:to>
      <xdr:col>116</xdr:col>
      <xdr:colOff>63500</xdr:colOff>
      <xdr:row>75</xdr:row>
      <xdr:rowOff>55994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865595"/>
          <a:ext cx="8382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136123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65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55994</xdr:rowOff>
    </xdr:from>
    <xdr:to>
      <xdr:col>111</xdr:col>
      <xdr:colOff>177800</xdr:colOff>
      <xdr:row>75</xdr:row>
      <xdr:rowOff>139014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914744"/>
          <a:ext cx="889000" cy="8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85145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60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139014</xdr:rowOff>
    </xdr:from>
    <xdr:to>
      <xdr:col>107</xdr:col>
      <xdr:colOff>50800</xdr:colOff>
      <xdr:row>76</xdr:row>
      <xdr:rowOff>4254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997764"/>
          <a:ext cx="889000" cy="3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164660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68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4254</xdr:rowOff>
    </xdr:from>
    <xdr:to>
      <xdr:col>102</xdr:col>
      <xdr:colOff>114300</xdr:colOff>
      <xdr:row>76</xdr:row>
      <xdr:rowOff>39726</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034454"/>
          <a:ext cx="889000" cy="3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26776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71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61333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4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127495</xdr:rowOff>
    </xdr:from>
    <xdr:to>
      <xdr:col>116</xdr:col>
      <xdr:colOff>114300</xdr:colOff>
      <xdr:row>75</xdr:row>
      <xdr:rowOff>57645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8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105922</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79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5194</xdr:rowOff>
    </xdr:from>
    <xdr:to>
      <xdr:col>112</xdr:col>
      <xdr:colOff>38100</xdr:colOff>
      <xdr:row>75</xdr:row>
      <xdr:rowOff>106794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86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97921</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95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88214</xdr:rowOff>
    </xdr:from>
    <xdr:to>
      <xdr:col>107</xdr:col>
      <xdr:colOff>101600</xdr:colOff>
      <xdr:row>76</xdr:row>
      <xdr:rowOff>18365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9469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9492</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03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124905</xdr:rowOff>
    </xdr:from>
    <xdr:to>
      <xdr:col>102</xdr:col>
      <xdr:colOff>165100</xdr:colOff>
      <xdr:row>76</xdr:row>
      <xdr:rowOff>55054</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98365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46181</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07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160376</xdr:rowOff>
    </xdr:from>
    <xdr:to>
      <xdr:col>98</xdr:col>
      <xdr:colOff>38100</xdr:colOff>
      <xdr:row>76</xdr:row>
      <xdr:rowOff>90526</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01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81653</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11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性質別歳出の特筆すべき点としては、人件費が類似団体内平均値を上回っていること、また、物件費及び補助費等が類似団体内平均値を大きく下回っていることが挙げられる。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の要因としては、消防・ごみ収集等を直営で行っている本市では、類似団体に比べて人件費が多くなり、その分業務委託に関する費用や一部事務組合への負担金等が抑えられているため、物件費及び補助費等が少ないことが挙げられ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普通建設事業費については、負債額の削減を最大の課題としている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施設の老朽化対策や小中一貫校整備事業等により令和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年度と比較して</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は類似団体平均値を新規整備、更新整備共に上回っている。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施設の更新、老朽化対策</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、防災拠点整備</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を進める必要があり、上昇が想定</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され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公債費については、本市の懸案事項である土地開発公社の健全化のため、土地開発公社の保有地を買い戻すための起債を続けて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きた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ことから、高</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目の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水準となってい</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たものの、令和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年度は発行抑制や繰り上げ償還を行ってきた影響により、全国及び類似団体を下回る結果となった。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大阪府交野市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77,191
76,440
25.55
39,353,034
38,888,487
393,200
16,887,356
30,943,520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5.2
48.5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163931</xdr:rowOff>
    </xdr:from>
    <xdr:to>
      <xdr:col>24</xdr:col>
      <xdr:colOff>63500</xdr:colOff>
      <xdr:row>36</xdr:row>
      <xdr:rowOff>146101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164681"/>
          <a:ext cx="838200" cy="15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3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162560</xdr:rowOff>
    </xdr:from>
    <xdr:to>
      <xdr:col>19</xdr:col>
      <xdr:colOff>177800</xdr:colOff>
      <xdr:row>36</xdr:row>
      <xdr:rowOff>146101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163310"/>
          <a:ext cx="889000" cy="15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121988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7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154787</xdr:rowOff>
    </xdr:from>
    <xdr:to>
      <xdr:col>15</xdr:col>
      <xdr:colOff>50800</xdr:colOff>
      <xdr:row>35</xdr:row>
      <xdr:rowOff>162560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155537"/>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147134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154787</xdr:rowOff>
    </xdr:from>
    <xdr:to>
      <xdr:col>10</xdr:col>
      <xdr:colOff>114300</xdr:colOff>
      <xdr:row>36</xdr:row>
      <xdr:rowOff>27229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155537"/>
          <a:ext cx="889000" cy="4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134332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154906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1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91558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09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95301</xdr:rowOff>
    </xdr:from>
    <xdr:to>
      <xdr:col>20</xdr:col>
      <xdr:colOff>38100</xdr:colOff>
      <xdr:row>37</xdr:row>
      <xdr:rowOff>25451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26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16578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360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111760</xdr:rowOff>
    </xdr:from>
    <xdr:to>
      <xdr:col>15</xdr:col>
      <xdr:colOff>101600</xdr:colOff>
      <xdr:row>36</xdr:row>
      <xdr:rowOff>41910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1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33037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20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103987</xdr:rowOff>
    </xdr:from>
    <xdr:to>
      <xdr:col>10</xdr:col>
      <xdr:colOff>165100</xdr:colOff>
      <xdr:row>36</xdr:row>
      <xdr:rowOff>34137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25264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147879</xdr:rowOff>
    </xdr:from>
    <xdr:to>
      <xdr:col>6</xdr:col>
      <xdr:colOff>38100</xdr:colOff>
      <xdr:row>36</xdr:row>
      <xdr:rowOff>78029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4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69156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4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64615</xdr:rowOff>
    </xdr:from>
    <xdr:to>
      <xdr:col>24</xdr:col>
      <xdr:colOff>63500</xdr:colOff>
      <xdr:row>58</xdr:row>
      <xdr:rowOff>920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37265"/>
          <a:ext cx="838200" cy="107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920</xdr:rowOff>
    </xdr:from>
    <xdr:to>
      <xdr:col>19</xdr:col>
      <xdr:colOff>177800</xdr:colOff>
      <xdr:row>58</xdr:row>
      <xdr:rowOff>53590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45020"/>
          <a:ext cx="889000" cy="5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11821</xdr:rowOff>
    </xdr:from>
    <xdr:to>
      <xdr:col>15</xdr:col>
      <xdr:colOff>50800</xdr:colOff>
      <xdr:row>58</xdr:row>
      <xdr:rowOff>53590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55921"/>
          <a:ext cx="889000" cy="41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122535</xdr:rowOff>
    </xdr:from>
    <xdr:to>
      <xdr:col>10</xdr:col>
      <xdr:colOff>114300</xdr:colOff>
      <xdr:row>58</xdr:row>
      <xdr:rowOff>11821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380835"/>
          <a:ext cx="889000" cy="57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13815</xdr:rowOff>
    </xdr:from>
    <xdr:to>
      <xdr:col>24</xdr:col>
      <xdr:colOff>114300</xdr:colOff>
      <xdr:row>57</xdr:row>
      <xdr:rowOff>115415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8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163692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6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121570</xdr:rowOff>
    </xdr:from>
    <xdr:to>
      <xdr:col>20</xdr:col>
      <xdr:colOff>38100</xdr:colOff>
      <xdr:row>58</xdr:row>
      <xdr:rowOff>51720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9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42847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86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2790</xdr:rowOff>
    </xdr:from>
    <xdr:to>
      <xdr:col>15</xdr:col>
      <xdr:colOff>101600</xdr:colOff>
      <xdr:row>58</xdr:row>
      <xdr:rowOff>104390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4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95517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3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132471</xdr:rowOff>
    </xdr:from>
    <xdr:to>
      <xdr:col>10</xdr:col>
      <xdr:colOff>165100</xdr:colOff>
      <xdr:row>58</xdr:row>
      <xdr:rowOff>62621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0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53748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9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71735</xdr:rowOff>
    </xdr:from>
    <xdr:to>
      <xdr:col>6</xdr:col>
      <xdr:colOff>38100</xdr:colOff>
      <xdr:row>55</xdr:row>
      <xdr:rowOff>1885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33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164462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422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86052</xdr:rowOff>
    </xdr:from>
    <xdr:to>
      <xdr:col>24</xdr:col>
      <xdr:colOff>63500</xdr:colOff>
      <xdr:row>77</xdr:row>
      <xdr:rowOff>42444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16252"/>
          <a:ext cx="838200" cy="127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143387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30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42444</xdr:rowOff>
    </xdr:from>
    <xdr:to>
      <xdr:col>19</xdr:col>
      <xdr:colOff>177800</xdr:colOff>
      <xdr:row>77</xdr:row>
      <xdr:rowOff>143413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244094"/>
          <a:ext cx="889000" cy="10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16494</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75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99568</xdr:rowOff>
    </xdr:from>
    <xdr:to>
      <xdr:col>15</xdr:col>
      <xdr:colOff>50800</xdr:colOff>
      <xdr:row>77</xdr:row>
      <xdr:rowOff>143413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301218"/>
          <a:ext cx="889000" cy="43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109808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96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99568</xdr:rowOff>
    </xdr:from>
    <xdr:to>
      <xdr:col>10</xdr:col>
      <xdr:colOff>114300</xdr:colOff>
      <xdr:row>78</xdr:row>
      <xdr:rowOff>110238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301218"/>
          <a:ext cx="889000" cy="18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32687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9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110932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35252</xdr:rowOff>
    </xdr:from>
    <xdr:to>
      <xdr:col>24</xdr:col>
      <xdr:colOff>114300</xdr:colOff>
      <xdr:row>76</xdr:row>
      <xdr:rowOff>136852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6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13679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43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163094</xdr:rowOff>
    </xdr:from>
    <xdr:to>
      <xdr:col>20</xdr:col>
      <xdr:colOff>38100</xdr:colOff>
      <xdr:row>77</xdr:row>
      <xdr:rowOff>93244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9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84371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286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92613</xdr:rowOff>
    </xdr:from>
    <xdr:to>
      <xdr:col>15</xdr:col>
      <xdr:colOff>101600</xdr:colOff>
      <xdr:row>78</xdr:row>
      <xdr:rowOff>22763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94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13890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86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48768</xdr:rowOff>
    </xdr:from>
    <xdr:to>
      <xdr:col>10</xdr:col>
      <xdr:colOff>165100</xdr:colOff>
      <xdr:row>77</xdr:row>
      <xdr:rowOff>150368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5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141495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343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59438</xdr:rowOff>
    </xdr:from>
    <xdr:to>
      <xdr:col>6</xdr:col>
      <xdr:colOff>38100</xdr:colOff>
      <xdr:row>78</xdr:row>
      <xdr:rowOff>161038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43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152165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525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68605</xdr:rowOff>
    </xdr:from>
    <xdr:to>
      <xdr:col>24</xdr:col>
      <xdr:colOff>63500</xdr:colOff>
      <xdr:row>98</xdr:row>
      <xdr:rowOff>80004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70705"/>
          <a:ext cx="838200" cy="1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48264</xdr:rowOff>
    </xdr:from>
    <xdr:to>
      <xdr:col>19</xdr:col>
      <xdr:colOff>177800</xdr:colOff>
      <xdr:row>98</xdr:row>
      <xdr:rowOff>68605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50364"/>
          <a:ext cx="889000" cy="2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48264</xdr:rowOff>
    </xdr:from>
    <xdr:to>
      <xdr:col>15</xdr:col>
      <xdr:colOff>50800</xdr:colOff>
      <xdr:row>98</xdr:row>
      <xdr:rowOff>57259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50364"/>
          <a:ext cx="889000" cy="8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57259</xdr:rowOff>
    </xdr:from>
    <xdr:to>
      <xdr:col>10</xdr:col>
      <xdr:colOff>114300</xdr:colOff>
      <xdr:row>98</xdr:row>
      <xdr:rowOff>101318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59359"/>
          <a:ext cx="889000" cy="4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29204</xdr:rowOff>
    </xdr:from>
    <xdr:to>
      <xdr:col>24</xdr:col>
      <xdr:colOff>114300</xdr:colOff>
      <xdr:row>98</xdr:row>
      <xdr:rowOff>130804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3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141964</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17805</xdr:rowOff>
    </xdr:from>
    <xdr:to>
      <xdr:col>20</xdr:col>
      <xdr:colOff>38100</xdr:colOff>
      <xdr:row>98</xdr:row>
      <xdr:rowOff>119405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1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110532</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1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168914</xdr:rowOff>
    </xdr:from>
    <xdr:to>
      <xdr:col>15</xdr:col>
      <xdr:colOff>101600</xdr:colOff>
      <xdr:row>98</xdr:row>
      <xdr:rowOff>99064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9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90191</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892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6459</xdr:rowOff>
    </xdr:from>
    <xdr:to>
      <xdr:col>10</xdr:col>
      <xdr:colOff>165100</xdr:colOff>
      <xdr:row>98</xdr:row>
      <xdr:rowOff>108059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0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99186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0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50518</xdr:rowOff>
    </xdr:from>
    <xdr:to>
      <xdr:col>6</xdr:col>
      <xdr:colOff>38100</xdr:colOff>
      <xdr:row>98</xdr:row>
      <xdr:rowOff>152118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5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143245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4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17018</xdr:rowOff>
    </xdr:from>
    <xdr:to>
      <xdr:col>55</xdr:col>
      <xdr:colOff>0</xdr:colOff>
      <xdr:row>39</xdr:row>
      <xdr:rowOff>17145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703568"/>
          <a:ext cx="8382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17145</xdr:rowOff>
    </xdr:from>
    <xdr:to>
      <xdr:col>50</xdr:col>
      <xdr:colOff>114300</xdr:colOff>
      <xdr:row>39</xdr:row>
      <xdr:rowOff>17272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703695"/>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17272</xdr:rowOff>
    </xdr:from>
    <xdr:to>
      <xdr:col>45</xdr:col>
      <xdr:colOff>177800</xdr:colOff>
      <xdr:row>39</xdr:row>
      <xdr:rowOff>17272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7038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17272</xdr:rowOff>
    </xdr:from>
    <xdr:to>
      <xdr:col>41</xdr:col>
      <xdr:colOff>50800</xdr:colOff>
      <xdr:row>39</xdr:row>
      <xdr:rowOff>17272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7038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137668</xdr:rowOff>
    </xdr:from>
    <xdr:to>
      <xdr:col>55</xdr:col>
      <xdr:colOff>50800</xdr:colOff>
      <xdr:row>39</xdr:row>
      <xdr:rowOff>67818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52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137795</xdr:rowOff>
    </xdr:from>
    <xdr:to>
      <xdr:col>50</xdr:col>
      <xdr:colOff>165100</xdr:colOff>
      <xdr:row>39</xdr:row>
      <xdr:rowOff>67945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5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59072</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45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137922</xdr:rowOff>
    </xdr:from>
    <xdr:to>
      <xdr:col>46</xdr:col>
      <xdr:colOff>38100</xdr:colOff>
      <xdr:row>39</xdr:row>
      <xdr:rowOff>68072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53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59199</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457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137922</xdr:rowOff>
    </xdr:from>
    <xdr:to>
      <xdr:col>41</xdr:col>
      <xdr:colOff>101600</xdr:colOff>
      <xdr:row>39</xdr:row>
      <xdr:rowOff>68072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53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59199</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457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137922</xdr:rowOff>
    </xdr:from>
    <xdr:to>
      <xdr:col>36</xdr:col>
      <xdr:colOff>165100</xdr:colOff>
      <xdr:row>39</xdr:row>
      <xdr:rowOff>68072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53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59199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457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158826</xdr:rowOff>
    </xdr:from>
    <xdr:to>
      <xdr:col>55</xdr:col>
      <xdr:colOff>0</xdr:colOff>
      <xdr:row>59</xdr:row>
      <xdr:rowOff>2159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102926"/>
          <a:ext cx="8382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158826</xdr:rowOff>
    </xdr:from>
    <xdr:to>
      <xdr:col>50</xdr:col>
      <xdr:colOff>114300</xdr:colOff>
      <xdr:row>59</xdr:row>
      <xdr:rowOff>19494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02926"/>
          <a:ext cx="889000" cy="3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15799</xdr:rowOff>
    </xdr:from>
    <xdr:to>
      <xdr:col>45</xdr:col>
      <xdr:colOff>177800</xdr:colOff>
      <xdr:row>59</xdr:row>
      <xdr:rowOff>19494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31349"/>
          <a:ext cx="889000" cy="3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165418</xdr:rowOff>
    </xdr:from>
    <xdr:to>
      <xdr:col>41</xdr:col>
      <xdr:colOff>50800</xdr:colOff>
      <xdr:row>59</xdr:row>
      <xdr:rowOff>15799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09518"/>
          <a:ext cx="889000" cy="2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122809</xdr:rowOff>
    </xdr:from>
    <xdr:to>
      <xdr:col>55</xdr:col>
      <xdr:colOff>50800</xdr:colOff>
      <xdr:row>59</xdr:row>
      <xdr:rowOff>52959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6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37736</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8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108026</xdr:rowOff>
    </xdr:from>
    <xdr:to>
      <xdr:col>50</xdr:col>
      <xdr:colOff>165100</xdr:colOff>
      <xdr:row>59</xdr:row>
      <xdr:rowOff>38176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5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29303</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140144</xdr:rowOff>
    </xdr:from>
    <xdr:to>
      <xdr:col>46</xdr:col>
      <xdr:colOff>38100</xdr:colOff>
      <xdr:row>59</xdr:row>
      <xdr:rowOff>70294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8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61421</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76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136449</xdr:rowOff>
    </xdr:from>
    <xdr:to>
      <xdr:col>41</xdr:col>
      <xdr:colOff>101600</xdr:colOff>
      <xdr:row>59</xdr:row>
      <xdr:rowOff>66599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80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57726</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73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114618</xdr:rowOff>
    </xdr:from>
    <xdr:to>
      <xdr:col>36</xdr:col>
      <xdr:colOff>165100</xdr:colOff>
      <xdr:row>59</xdr:row>
      <xdr:rowOff>44768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5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35895</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15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1854</xdr:rowOff>
    </xdr:from>
    <xdr:to>
      <xdr:col>55</xdr:col>
      <xdr:colOff>0</xdr:colOff>
      <xdr:row>79</xdr:row>
      <xdr:rowOff>6159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46404"/>
          <a:ext cx="838200" cy="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136767</xdr:rowOff>
    </xdr:from>
    <xdr:to>
      <xdr:col>50</xdr:col>
      <xdr:colOff>114300</xdr:colOff>
      <xdr:row>79</xdr:row>
      <xdr:rowOff>1854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38417"/>
          <a:ext cx="889000" cy="207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136767</xdr:rowOff>
    </xdr:from>
    <xdr:to>
      <xdr:col>45</xdr:col>
      <xdr:colOff>177800</xdr:colOff>
      <xdr:row>78</xdr:row>
      <xdr:rowOff>169038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38417"/>
          <a:ext cx="889000" cy="20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132156</xdr:rowOff>
    </xdr:from>
    <xdr:to>
      <xdr:col>41</xdr:col>
      <xdr:colOff>50800</xdr:colOff>
      <xdr:row>78</xdr:row>
      <xdr:rowOff>169038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505256"/>
          <a:ext cx="889000" cy="3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126809</xdr:rowOff>
    </xdr:from>
    <xdr:to>
      <xdr:col>55</xdr:col>
      <xdr:colOff>50800</xdr:colOff>
      <xdr:row>79</xdr:row>
      <xdr:rowOff>56959</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9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41736</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1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122504</xdr:rowOff>
    </xdr:from>
    <xdr:to>
      <xdr:col>50</xdr:col>
      <xdr:colOff>165100</xdr:colOff>
      <xdr:row>79</xdr:row>
      <xdr:rowOff>52654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43781</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88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85967</xdr:rowOff>
    </xdr:from>
    <xdr:to>
      <xdr:col>46</xdr:col>
      <xdr:colOff>38100</xdr:colOff>
      <xdr:row>78</xdr:row>
      <xdr:rowOff>16117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8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7244</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80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118238</xdr:rowOff>
    </xdr:from>
    <xdr:to>
      <xdr:col>41</xdr:col>
      <xdr:colOff>101600</xdr:colOff>
      <xdr:row>79</xdr:row>
      <xdr:rowOff>48388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91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39515</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84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81356</xdr:rowOff>
    </xdr:from>
    <xdr:to>
      <xdr:col>36</xdr:col>
      <xdr:colOff>165100</xdr:colOff>
      <xdr:row>79</xdr:row>
      <xdr:rowOff>11506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2633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547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33573</xdr:rowOff>
    </xdr:from>
    <xdr:to>
      <xdr:col>55</xdr:col>
      <xdr:colOff>0</xdr:colOff>
      <xdr:row>99</xdr:row>
      <xdr:rowOff>45231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7007123"/>
          <a:ext cx="838200" cy="11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159626</xdr:rowOff>
    </xdr:from>
    <xdr:to>
      <xdr:col>50</xdr:col>
      <xdr:colOff>114300</xdr:colOff>
      <xdr:row>99</xdr:row>
      <xdr:rowOff>33573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90276"/>
          <a:ext cx="889000" cy="216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38982</xdr:rowOff>
    </xdr:from>
    <xdr:to>
      <xdr:col>45</xdr:col>
      <xdr:colOff>177800</xdr:colOff>
      <xdr:row>97</xdr:row>
      <xdr:rowOff>159626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498182"/>
          <a:ext cx="889000" cy="292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38982</xdr:rowOff>
    </xdr:from>
    <xdr:to>
      <xdr:col>41</xdr:col>
      <xdr:colOff>50800</xdr:colOff>
      <xdr:row>97</xdr:row>
      <xdr:rowOff>17838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498182"/>
          <a:ext cx="889000" cy="150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70604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165881</xdr:rowOff>
    </xdr:from>
    <xdr:to>
      <xdr:col>55</xdr:col>
      <xdr:colOff>50800</xdr:colOff>
      <xdr:row>99</xdr:row>
      <xdr:rowOff>96031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96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80808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88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154223</xdr:rowOff>
    </xdr:from>
    <xdr:to>
      <xdr:col>50</xdr:col>
      <xdr:colOff>165100</xdr:colOff>
      <xdr:row>99</xdr:row>
      <xdr:rowOff>84373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95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75500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7049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108826</xdr:rowOff>
    </xdr:from>
    <xdr:to>
      <xdr:col>46</xdr:col>
      <xdr:colOff>38100</xdr:colOff>
      <xdr:row>98</xdr:row>
      <xdr:rowOff>38976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30103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3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159632</xdr:rowOff>
    </xdr:from>
    <xdr:to>
      <xdr:col>41</xdr:col>
      <xdr:colOff>101600</xdr:colOff>
      <xdr:row>96</xdr:row>
      <xdr:rowOff>89782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44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106309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22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138488</xdr:rowOff>
    </xdr:from>
    <xdr:to>
      <xdr:col>36</xdr:col>
      <xdr:colOff>165100</xdr:colOff>
      <xdr:row>97</xdr:row>
      <xdr:rowOff>68638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9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85165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372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123660</xdr:rowOff>
    </xdr:from>
    <xdr:to>
      <xdr:col>85</xdr:col>
      <xdr:colOff>127000</xdr:colOff>
      <xdr:row>38</xdr:row>
      <xdr:rowOff>1454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295860"/>
          <a:ext cx="838200" cy="22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141489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13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1454</xdr:rowOff>
    </xdr:from>
    <xdr:to>
      <xdr:col>81</xdr:col>
      <xdr:colOff>50800</xdr:colOff>
      <xdr:row>38</xdr:row>
      <xdr:rowOff>8465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516554"/>
          <a:ext cx="8890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5493</xdr:rowOff>
    </xdr:from>
    <xdr:to>
      <xdr:col>76</xdr:col>
      <xdr:colOff>114300</xdr:colOff>
      <xdr:row>38</xdr:row>
      <xdr:rowOff>8465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520593"/>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5493</xdr:rowOff>
    </xdr:from>
    <xdr:to>
      <xdr:col>71</xdr:col>
      <xdr:colOff>177800</xdr:colOff>
      <xdr:row>38</xdr:row>
      <xdr:rowOff>11550</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520593"/>
          <a:ext cx="889000" cy="6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72860</xdr:rowOff>
    </xdr:from>
    <xdr:to>
      <xdr:col>85</xdr:col>
      <xdr:colOff>177800</xdr:colOff>
      <xdr:row>37</xdr:row>
      <xdr:rowOff>3010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24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95737</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09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122104</xdr:rowOff>
    </xdr:from>
    <xdr:to>
      <xdr:col>81</xdr:col>
      <xdr:colOff>101600</xdr:colOff>
      <xdr:row>38</xdr:row>
      <xdr:rowOff>52254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6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43381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58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129115</xdr:rowOff>
    </xdr:from>
    <xdr:to>
      <xdr:col>76</xdr:col>
      <xdr:colOff>165100</xdr:colOff>
      <xdr:row>38</xdr:row>
      <xdr:rowOff>59265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7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50392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6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126143</xdr:rowOff>
    </xdr:from>
    <xdr:to>
      <xdr:col>72</xdr:col>
      <xdr:colOff>38100</xdr:colOff>
      <xdr:row>38</xdr:row>
      <xdr:rowOff>56293</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6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47420</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62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132200</xdr:rowOff>
    </xdr:from>
    <xdr:to>
      <xdr:col>67</xdr:col>
      <xdr:colOff>101600</xdr:colOff>
      <xdr:row>38</xdr:row>
      <xdr:rowOff>62350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7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53477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68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49047</xdr:rowOff>
    </xdr:from>
    <xdr:to>
      <xdr:col>85</xdr:col>
      <xdr:colOff>127000</xdr:colOff>
      <xdr:row>56</xdr:row>
      <xdr:rowOff>132893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8792997"/>
          <a:ext cx="838200" cy="94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60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132893</xdr:rowOff>
    </xdr:from>
    <xdr:to>
      <xdr:col>81</xdr:col>
      <xdr:colOff>50800</xdr:colOff>
      <xdr:row>58</xdr:row>
      <xdr:rowOff>774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734093"/>
          <a:ext cx="889000" cy="210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151248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92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774</xdr:rowOff>
    </xdr:from>
    <xdr:to>
      <xdr:col>76</xdr:col>
      <xdr:colOff>114300</xdr:colOff>
      <xdr:row>58</xdr:row>
      <xdr:rowOff>35916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944874"/>
          <a:ext cx="889000" cy="35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144373</xdr:rowOff>
    </xdr:from>
    <xdr:to>
      <xdr:col>71</xdr:col>
      <xdr:colOff>177800</xdr:colOff>
      <xdr:row>58</xdr:row>
      <xdr:rowOff>35916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917023"/>
          <a:ext cx="889000" cy="6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50</xdr:row>
      <xdr:rowOff>169697</xdr:rowOff>
    </xdr:from>
    <xdr:to>
      <xdr:col>85</xdr:col>
      <xdr:colOff>177800</xdr:colOff>
      <xdr:row>51</xdr:row>
      <xdr:rowOff>99847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874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122724</xdr:rowOff>
    </xdr:from>
    <xdr:ext cx="599010"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869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82093</xdr:rowOff>
    </xdr:from>
    <xdr:to>
      <xdr:col>81</xdr:col>
      <xdr:colOff>101600</xdr:colOff>
      <xdr:row>57</xdr:row>
      <xdr:rowOff>12243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683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28770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45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121424</xdr:rowOff>
    </xdr:from>
    <xdr:to>
      <xdr:col>76</xdr:col>
      <xdr:colOff>165100</xdr:colOff>
      <xdr:row>58</xdr:row>
      <xdr:rowOff>51574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9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42701</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98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156566</xdr:rowOff>
    </xdr:from>
    <xdr:to>
      <xdr:col>72</xdr:col>
      <xdr:colOff>38100</xdr:colOff>
      <xdr:row>58</xdr:row>
      <xdr:rowOff>86716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2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77843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02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93573</xdr:rowOff>
    </xdr:from>
    <xdr:to>
      <xdr:col>67</xdr:col>
      <xdr:colOff>101600</xdr:colOff>
      <xdr:row>58</xdr:row>
      <xdr:rowOff>23723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86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14850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95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93872</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38422"/>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93872</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638422"/>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43072</xdr:rowOff>
    </xdr:from>
    <xdr:to>
      <xdr:col>72</xdr:col>
      <xdr:colOff>38100</xdr:colOff>
      <xdr:row>79</xdr:row>
      <xdr:rowOff>144672</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8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135799</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6803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43511</xdr:rowOff>
    </xdr:from>
    <xdr:to>
      <xdr:col>85</xdr:col>
      <xdr:colOff>127000</xdr:colOff>
      <xdr:row>96</xdr:row>
      <xdr:rowOff>162916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502711"/>
          <a:ext cx="838200" cy="11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43511</xdr:rowOff>
    </xdr:from>
    <xdr:to>
      <xdr:col>81</xdr:col>
      <xdr:colOff>50800</xdr:colOff>
      <xdr:row>96</xdr:row>
      <xdr:rowOff>105930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502711"/>
          <a:ext cx="889000" cy="6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148708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64021</xdr:rowOff>
    </xdr:from>
    <xdr:to>
      <xdr:col>76</xdr:col>
      <xdr:colOff>114300</xdr:colOff>
      <xdr:row>96</xdr:row>
      <xdr:rowOff>105930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52322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64021</xdr:rowOff>
    </xdr:from>
    <xdr:to>
      <xdr:col>71</xdr:col>
      <xdr:colOff>177800</xdr:colOff>
      <xdr:row>96</xdr:row>
      <xdr:rowOff>79299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523221"/>
          <a:ext cx="889000" cy="1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145648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142245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112116</xdr:rowOff>
    </xdr:from>
    <xdr:to>
      <xdr:col>85</xdr:col>
      <xdr:colOff>177800</xdr:colOff>
      <xdr:row>97</xdr:row>
      <xdr:rowOff>42266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57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90543</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4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164161</xdr:rowOff>
    </xdr:from>
    <xdr:to>
      <xdr:col>81</xdr:col>
      <xdr:colOff>101600</xdr:colOff>
      <xdr:row>96</xdr:row>
      <xdr:rowOff>94311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45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110838</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22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55130</xdr:rowOff>
    </xdr:from>
    <xdr:to>
      <xdr:col>76</xdr:col>
      <xdr:colOff>165100</xdr:colOff>
      <xdr:row>96</xdr:row>
      <xdr:rowOff>156730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51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147857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60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13221</xdr:rowOff>
    </xdr:from>
    <xdr:to>
      <xdr:col>72</xdr:col>
      <xdr:colOff>38100</xdr:colOff>
      <xdr:row>96</xdr:row>
      <xdr:rowOff>114821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47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131348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247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28499</xdr:rowOff>
    </xdr:from>
    <xdr:to>
      <xdr:col>67</xdr:col>
      <xdr:colOff>101600</xdr:colOff>
      <xdr:row>96</xdr:row>
      <xdr:rowOff>130099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48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146626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26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上記の各グラフが示すように、教育費と消防費以外の項目について、住民一人当たりのコストが類似団体内平均値を下回っている。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これは、財政健全化を進めるなかで、各事業の見直しを行い事業費の削減を進め、その財源で市債の償還や土地開発公社の簿価の圧縮を行ってきたことが大きな要因として挙げられる。</a:t>
          </a:r>
        </a:p>
        <a:p>
          <a:r>
            <a:rPr kumimoji="1" lang="ja-JP" altLang="en-US" sz="1300">
              <a:latin typeface="ＭＳ Ｐゴシック" panose="020B0600070205080204" pitchFamily="50" charset="-128"/>
              <a:ea typeface="ＭＳ Ｐゴシック" panose="020B0600070205080204" pitchFamily="50" charset="-128"/>
            </a:rPr>
            <a:t>　土木費については、類似団体の中でも非常に小さい数値となっているが、他の科目での大型事業が行われる中、市域の小ささから維持的な経費が少ない影響と考えられる。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なお、消防費が大幅に増加した理由は、土地開発公社用地を活用した防災拠点整備等の整備によるものであり、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教育費が大幅に増加した理由は、施設一体型小中一貫校の整備によるものである。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大阪府交野市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は、財政健全化計画の実施等による歳出削減を行ってきた結果、基金を減らすことなく実質収支で黒字を維持することができている。しかしながら、今後は社会保障関連経費の増加や、公共施設の老朽化対策、</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防災拠点の整備、</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れに係る公債費負担の増加による財政状況の悪化が懸念されるところであり、それらに対応するために、黒字の一部については、財政調整基金への積立を行っており、令和元年度からは公共施設等整備基金の積立も行っている。</a:t>
          </a:r>
          <a:endPar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年度決算は、財政調整基金について収支均衡とさせるための取り崩しを行わなかったため、基金残高は増加し、財政調整基金残高の占める割合も増加している。</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ただし</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、今後必要な老朽化対策を実施するためには財源不足が見込まれる</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ことから</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、基金の活用が不可欠である</a:t>
          </a:r>
          <a:r>
            <a:rPr kumimoji="1" lang="ja-JP" altLang="en-US"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基金残高を確保するだけでなく、事業の精査や選択と集中により、基金の取り崩しに頼らない安定的な財政運営の維持に努める。</a:t>
          </a:r>
          <a:endParaRPr kumimoji="0"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大阪府交野市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過去より連結実質赤字比率は黒字で推移しており、平成</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年度からはすべての会計において黒字となっている。</a:t>
          </a:r>
        </a:p>
        <a:p>
          <a:r>
            <a:rPr kumimoji="1" lang="ja-JP" altLang="en-US" sz="1400">
              <a:latin typeface="ＭＳ ゴシック" pitchFamily="49" charset="-128"/>
              <a:ea typeface="ＭＳ ゴシック" pitchFamily="49" charset="-128"/>
            </a:rPr>
            <a:t>　今後、高齢化による社会保障経費の増加に伴い、介護保険特別会計等で収支が悪化する可能性があることや水道事業自体の黒字が縮小していることなどから、一般会計だけでなく、市全体としてバランスのとれた適正な市政運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39353034</v>
      </c>
      <c r="BO4" s="436"/>
      <c r="BP4" s="436"/>
      <c r="BQ4" s="436"/>
      <c r="BR4" s="436"/>
      <c r="BS4" s="436"/>
      <c r="BT4" s="436"/>
      <c r="BU4" s="437"/>
      <c r="BV4" s="435">
        <v>31557307</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2.2999999999999998</v>
      </c>
      <c r="CU4" s="576"/>
      <c r="CV4" s="576"/>
      <c r="CW4" s="576"/>
      <c r="CX4" s="576"/>
      <c r="CY4" s="576"/>
      <c r="CZ4" s="576"/>
      <c r="DA4" s="577"/>
      <c r="DB4" s="575">
        <v>2.2000000000000002</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38888487</v>
      </c>
      <c r="BO5" s="407"/>
      <c r="BP5" s="407"/>
      <c r="BQ5" s="407"/>
      <c r="BR5" s="407"/>
      <c r="BS5" s="407"/>
      <c r="BT5" s="407"/>
      <c r="BU5" s="408"/>
      <c r="BV5" s="406">
        <v>30970532</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94.5</v>
      </c>
      <c r="CU5" s="404"/>
      <c r="CV5" s="404"/>
      <c r="CW5" s="404"/>
      <c r="CX5" s="404"/>
      <c r="CY5" s="404"/>
      <c r="CZ5" s="404"/>
      <c r="DA5" s="405"/>
      <c r="DB5" s="403">
        <v>93.8</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464547</v>
      </c>
      <c r="BO6" s="407"/>
      <c r="BP6" s="407"/>
      <c r="BQ6" s="407"/>
      <c r="BR6" s="407"/>
      <c r="BS6" s="407"/>
      <c r="BT6" s="407"/>
      <c r="BU6" s="408"/>
      <c r="BV6" s="406">
        <v>586775</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94.9</v>
      </c>
      <c r="CU6" s="550"/>
      <c r="CV6" s="550"/>
      <c r="CW6" s="550"/>
      <c r="CX6" s="550"/>
      <c r="CY6" s="550"/>
      <c r="CZ6" s="550"/>
      <c r="DA6" s="551"/>
      <c r="DB6" s="549">
        <v>94.6</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71347</v>
      </c>
      <c r="BO7" s="407"/>
      <c r="BP7" s="407"/>
      <c r="BQ7" s="407"/>
      <c r="BR7" s="407"/>
      <c r="BS7" s="407"/>
      <c r="BT7" s="407"/>
      <c r="BU7" s="408"/>
      <c r="BV7" s="406">
        <v>224946</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16887356</v>
      </c>
      <c r="CU7" s="407"/>
      <c r="CV7" s="407"/>
      <c r="CW7" s="407"/>
      <c r="CX7" s="407"/>
      <c r="CY7" s="407"/>
      <c r="CZ7" s="407"/>
      <c r="DA7" s="408"/>
      <c r="DB7" s="406">
        <v>16247313</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393200</v>
      </c>
      <c r="BO8" s="407"/>
      <c r="BP8" s="407"/>
      <c r="BQ8" s="407"/>
      <c r="BR8" s="407"/>
      <c r="BS8" s="407"/>
      <c r="BT8" s="407"/>
      <c r="BU8" s="408"/>
      <c r="BV8" s="406">
        <v>361829</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0.67</v>
      </c>
      <c r="CU8" s="510"/>
      <c r="CV8" s="510"/>
      <c r="CW8" s="510"/>
      <c r="CX8" s="510"/>
      <c r="CY8" s="510"/>
      <c r="CZ8" s="510"/>
      <c r="DA8" s="511"/>
      <c r="DB8" s="509">
        <v>0.67</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75033</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31371</v>
      </c>
      <c r="BO9" s="407"/>
      <c r="BP9" s="407"/>
      <c r="BQ9" s="407"/>
      <c r="BR9" s="407"/>
      <c r="BS9" s="407"/>
      <c r="BT9" s="407"/>
      <c r="BU9" s="408"/>
      <c r="BV9" s="406">
        <v>-197078</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11.5</v>
      </c>
      <c r="CU9" s="404"/>
      <c r="CV9" s="404"/>
      <c r="CW9" s="404"/>
      <c r="CX9" s="404"/>
      <c r="CY9" s="404"/>
      <c r="CZ9" s="404"/>
      <c r="DA9" s="405"/>
      <c r="DB9" s="403">
        <v>16.2</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76435</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244101</v>
      </c>
      <c r="BO10" s="407"/>
      <c r="BP10" s="407"/>
      <c r="BQ10" s="407"/>
      <c r="BR10" s="407"/>
      <c r="BS10" s="407"/>
      <c r="BT10" s="407"/>
      <c r="BU10" s="408"/>
      <c r="BV10" s="406">
        <v>315159</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598584</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77191</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53964</v>
      </c>
      <c r="BO12" s="407"/>
      <c r="BP12" s="407"/>
      <c r="BQ12" s="407"/>
      <c r="BR12" s="407"/>
      <c r="BS12" s="407"/>
      <c r="BT12" s="407"/>
      <c r="BU12" s="408"/>
      <c r="BV12" s="406">
        <v>150000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76440</v>
      </c>
      <c r="S13" s="494"/>
      <c r="T13" s="494"/>
      <c r="U13" s="494"/>
      <c r="V13" s="495"/>
      <c r="W13" s="496" t="s">
        <v>131</v>
      </c>
      <c r="X13" s="392"/>
      <c r="Y13" s="392"/>
      <c r="Z13" s="392"/>
      <c r="AA13" s="392"/>
      <c r="AB13" s="393"/>
      <c r="AC13" s="359">
        <v>265</v>
      </c>
      <c r="AD13" s="360"/>
      <c r="AE13" s="360"/>
      <c r="AF13" s="360"/>
      <c r="AG13" s="361"/>
      <c r="AH13" s="359">
        <v>302</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221508</v>
      </c>
      <c r="BO13" s="407"/>
      <c r="BP13" s="407"/>
      <c r="BQ13" s="407"/>
      <c r="BR13" s="407"/>
      <c r="BS13" s="407"/>
      <c r="BT13" s="407"/>
      <c r="BU13" s="408"/>
      <c r="BV13" s="406">
        <v>566665</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5.2</v>
      </c>
      <c r="CU13" s="404"/>
      <c r="CV13" s="404"/>
      <c r="CW13" s="404"/>
      <c r="CX13" s="404"/>
      <c r="CY13" s="404"/>
      <c r="CZ13" s="404"/>
      <c r="DA13" s="405"/>
      <c r="DB13" s="403">
        <v>6.1</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77272</v>
      </c>
      <c r="S14" s="494"/>
      <c r="T14" s="494"/>
      <c r="U14" s="494"/>
      <c r="V14" s="495"/>
      <c r="W14" s="497"/>
      <c r="X14" s="395"/>
      <c r="Y14" s="395"/>
      <c r="Z14" s="395"/>
      <c r="AA14" s="395"/>
      <c r="AB14" s="396"/>
      <c r="AC14" s="486">
        <v>0.8</v>
      </c>
      <c r="AD14" s="487"/>
      <c r="AE14" s="487"/>
      <c r="AF14" s="487"/>
      <c r="AG14" s="488"/>
      <c r="AH14" s="486">
        <v>0.9</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48.5</v>
      </c>
      <c r="CU14" s="504"/>
      <c r="CV14" s="504"/>
      <c r="CW14" s="504"/>
      <c r="CX14" s="504"/>
      <c r="CY14" s="504"/>
      <c r="CZ14" s="504"/>
      <c r="DA14" s="505"/>
      <c r="DB14" s="503">
        <v>31</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76605</v>
      </c>
      <c r="S15" s="494"/>
      <c r="T15" s="494"/>
      <c r="U15" s="494"/>
      <c r="V15" s="495"/>
      <c r="W15" s="496" t="s">
        <v>137</v>
      </c>
      <c r="X15" s="392"/>
      <c r="Y15" s="392"/>
      <c r="Z15" s="392"/>
      <c r="AA15" s="392"/>
      <c r="AB15" s="393"/>
      <c r="AC15" s="359">
        <v>7500</v>
      </c>
      <c r="AD15" s="360"/>
      <c r="AE15" s="360"/>
      <c r="AF15" s="360"/>
      <c r="AG15" s="361"/>
      <c r="AH15" s="359">
        <v>8126</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9480777</v>
      </c>
      <c r="BO15" s="436"/>
      <c r="BP15" s="436"/>
      <c r="BQ15" s="436"/>
      <c r="BR15" s="436"/>
      <c r="BS15" s="436"/>
      <c r="BT15" s="436"/>
      <c r="BU15" s="437"/>
      <c r="BV15" s="435">
        <v>9245357</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23.5</v>
      </c>
      <c r="AD16" s="487"/>
      <c r="AE16" s="487"/>
      <c r="AF16" s="487"/>
      <c r="AG16" s="488"/>
      <c r="AH16" s="486">
        <v>25.6</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14260164</v>
      </c>
      <c r="BO16" s="407"/>
      <c r="BP16" s="407"/>
      <c r="BQ16" s="407"/>
      <c r="BR16" s="407"/>
      <c r="BS16" s="407"/>
      <c r="BT16" s="407"/>
      <c r="BU16" s="408"/>
      <c r="BV16" s="406">
        <v>13630908</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24168</v>
      </c>
      <c r="AD17" s="360"/>
      <c r="AE17" s="360"/>
      <c r="AF17" s="360"/>
      <c r="AG17" s="361"/>
      <c r="AH17" s="359">
        <v>23370</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12033234</v>
      </c>
      <c r="BO17" s="407"/>
      <c r="BP17" s="407"/>
      <c r="BQ17" s="407"/>
      <c r="BR17" s="407"/>
      <c r="BS17" s="407"/>
      <c r="BT17" s="407"/>
      <c r="BU17" s="408"/>
      <c r="BV17" s="406">
        <v>11713755</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25.55</v>
      </c>
      <c r="M18" s="459"/>
      <c r="N18" s="459"/>
      <c r="O18" s="459"/>
      <c r="P18" s="459"/>
      <c r="Q18" s="459"/>
      <c r="R18" s="460"/>
      <c r="S18" s="460"/>
      <c r="T18" s="460"/>
      <c r="U18" s="460"/>
      <c r="V18" s="461"/>
      <c r="W18" s="477"/>
      <c r="X18" s="478"/>
      <c r="Y18" s="478"/>
      <c r="Z18" s="478"/>
      <c r="AA18" s="478"/>
      <c r="AB18" s="502"/>
      <c r="AC18" s="376">
        <v>75.7</v>
      </c>
      <c r="AD18" s="377"/>
      <c r="AE18" s="377"/>
      <c r="AF18" s="377"/>
      <c r="AG18" s="462"/>
      <c r="AH18" s="376">
        <v>73.5</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16537276</v>
      </c>
      <c r="BO18" s="407"/>
      <c r="BP18" s="407"/>
      <c r="BQ18" s="407"/>
      <c r="BR18" s="407"/>
      <c r="BS18" s="407"/>
      <c r="BT18" s="407"/>
      <c r="BU18" s="408"/>
      <c r="BV18" s="406">
        <v>15617847</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2937</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20881848</v>
      </c>
      <c r="BO19" s="407"/>
      <c r="BP19" s="407"/>
      <c r="BQ19" s="407"/>
      <c r="BR19" s="407"/>
      <c r="BS19" s="407"/>
      <c r="BT19" s="407"/>
      <c r="BU19" s="408"/>
      <c r="BV19" s="406">
        <v>19355444</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29569</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30943520</v>
      </c>
      <c r="BO22" s="436"/>
      <c r="BP22" s="436"/>
      <c r="BQ22" s="436"/>
      <c r="BR22" s="436"/>
      <c r="BS22" s="436"/>
      <c r="BT22" s="436"/>
      <c r="BU22" s="437"/>
      <c r="BV22" s="435">
        <v>26195038</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24328839</v>
      </c>
      <c r="BO23" s="407"/>
      <c r="BP23" s="407"/>
      <c r="BQ23" s="407"/>
      <c r="BR23" s="407"/>
      <c r="BS23" s="407"/>
      <c r="BT23" s="407"/>
      <c r="BU23" s="408"/>
      <c r="BV23" s="406">
        <v>18857399</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6363</v>
      </c>
      <c r="R24" s="360"/>
      <c r="S24" s="360"/>
      <c r="T24" s="360"/>
      <c r="U24" s="360"/>
      <c r="V24" s="361"/>
      <c r="W24" s="449"/>
      <c r="X24" s="386"/>
      <c r="Y24" s="387"/>
      <c r="Z24" s="362" t="s">
        <v>162</v>
      </c>
      <c r="AA24" s="363"/>
      <c r="AB24" s="363"/>
      <c r="AC24" s="363"/>
      <c r="AD24" s="363"/>
      <c r="AE24" s="363"/>
      <c r="AF24" s="363"/>
      <c r="AG24" s="364"/>
      <c r="AH24" s="359">
        <v>463</v>
      </c>
      <c r="AI24" s="360"/>
      <c r="AJ24" s="360"/>
      <c r="AK24" s="360"/>
      <c r="AL24" s="361"/>
      <c r="AM24" s="359">
        <v>1507065</v>
      </c>
      <c r="AN24" s="360"/>
      <c r="AO24" s="360"/>
      <c r="AP24" s="360"/>
      <c r="AQ24" s="360"/>
      <c r="AR24" s="361"/>
      <c r="AS24" s="359">
        <v>3255</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20407756</v>
      </c>
      <c r="BO24" s="407"/>
      <c r="BP24" s="407"/>
      <c r="BQ24" s="407"/>
      <c r="BR24" s="407"/>
      <c r="BS24" s="407"/>
      <c r="BT24" s="407"/>
      <c r="BU24" s="408"/>
      <c r="BV24" s="406">
        <v>14653268</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2</v>
      </c>
      <c r="M25" s="360"/>
      <c r="N25" s="360"/>
      <c r="O25" s="360"/>
      <c r="P25" s="361"/>
      <c r="Q25" s="359">
        <v>6304</v>
      </c>
      <c r="R25" s="360"/>
      <c r="S25" s="360"/>
      <c r="T25" s="360"/>
      <c r="U25" s="360"/>
      <c r="V25" s="361"/>
      <c r="W25" s="449"/>
      <c r="X25" s="386"/>
      <c r="Y25" s="387"/>
      <c r="Z25" s="362" t="s">
        <v>165</v>
      </c>
      <c r="AA25" s="363"/>
      <c r="AB25" s="363"/>
      <c r="AC25" s="363"/>
      <c r="AD25" s="363"/>
      <c r="AE25" s="363"/>
      <c r="AF25" s="363"/>
      <c r="AG25" s="364"/>
      <c r="AH25" s="359">
        <v>78</v>
      </c>
      <c r="AI25" s="360"/>
      <c r="AJ25" s="360"/>
      <c r="AK25" s="360"/>
      <c r="AL25" s="361"/>
      <c r="AM25" s="359">
        <v>252174</v>
      </c>
      <c r="AN25" s="360"/>
      <c r="AO25" s="360"/>
      <c r="AP25" s="360"/>
      <c r="AQ25" s="360"/>
      <c r="AR25" s="361"/>
      <c r="AS25" s="359">
        <v>3233</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7223892</v>
      </c>
      <c r="BO25" s="436"/>
      <c r="BP25" s="436"/>
      <c r="BQ25" s="436"/>
      <c r="BR25" s="436"/>
      <c r="BS25" s="436"/>
      <c r="BT25" s="436"/>
      <c r="BU25" s="437"/>
      <c r="BV25" s="435">
        <v>8805097</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5616</v>
      </c>
      <c r="R26" s="360"/>
      <c r="S26" s="360"/>
      <c r="T26" s="360"/>
      <c r="U26" s="360"/>
      <c r="V26" s="361"/>
      <c r="W26" s="449"/>
      <c r="X26" s="386"/>
      <c r="Y26" s="387"/>
      <c r="Z26" s="362" t="s">
        <v>168</v>
      </c>
      <c r="AA26" s="417"/>
      <c r="AB26" s="417"/>
      <c r="AC26" s="417"/>
      <c r="AD26" s="417"/>
      <c r="AE26" s="417"/>
      <c r="AF26" s="417"/>
      <c r="AG26" s="418"/>
      <c r="AH26" s="359">
        <v>35</v>
      </c>
      <c r="AI26" s="360"/>
      <c r="AJ26" s="360"/>
      <c r="AK26" s="360"/>
      <c r="AL26" s="361"/>
      <c r="AM26" s="359">
        <v>112525</v>
      </c>
      <c r="AN26" s="360"/>
      <c r="AO26" s="360"/>
      <c r="AP26" s="360"/>
      <c r="AQ26" s="360"/>
      <c r="AR26" s="361"/>
      <c r="AS26" s="359">
        <v>3215</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6210</v>
      </c>
      <c r="R27" s="360"/>
      <c r="S27" s="360"/>
      <c r="T27" s="360"/>
      <c r="U27" s="360"/>
      <c r="V27" s="361"/>
      <c r="W27" s="449"/>
      <c r="X27" s="386"/>
      <c r="Y27" s="387"/>
      <c r="Z27" s="362" t="s">
        <v>171</v>
      </c>
      <c r="AA27" s="363"/>
      <c r="AB27" s="363"/>
      <c r="AC27" s="363"/>
      <c r="AD27" s="363"/>
      <c r="AE27" s="363"/>
      <c r="AF27" s="363"/>
      <c r="AG27" s="364"/>
      <c r="AH27" s="359">
        <v>28</v>
      </c>
      <c r="AI27" s="360"/>
      <c r="AJ27" s="360"/>
      <c r="AK27" s="360"/>
      <c r="AL27" s="361"/>
      <c r="AM27" s="359">
        <v>90882</v>
      </c>
      <c r="AN27" s="360"/>
      <c r="AO27" s="360"/>
      <c r="AP27" s="360"/>
      <c r="AQ27" s="360"/>
      <c r="AR27" s="361"/>
      <c r="AS27" s="359">
        <v>3246</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5715</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4689893</v>
      </c>
      <c r="BO28" s="436"/>
      <c r="BP28" s="436"/>
      <c r="BQ28" s="436"/>
      <c r="BR28" s="436"/>
      <c r="BS28" s="436"/>
      <c r="BT28" s="436"/>
      <c r="BU28" s="437"/>
      <c r="BV28" s="435">
        <v>4500244</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13</v>
      </c>
      <c r="M29" s="360"/>
      <c r="N29" s="360"/>
      <c r="O29" s="360"/>
      <c r="P29" s="361"/>
      <c r="Q29" s="359">
        <v>5400</v>
      </c>
      <c r="R29" s="360"/>
      <c r="S29" s="360"/>
      <c r="T29" s="360"/>
      <c r="U29" s="360"/>
      <c r="V29" s="361"/>
      <c r="W29" s="450"/>
      <c r="X29" s="451"/>
      <c r="Y29" s="452"/>
      <c r="Z29" s="362" t="s">
        <v>177</v>
      </c>
      <c r="AA29" s="363"/>
      <c r="AB29" s="363"/>
      <c r="AC29" s="363"/>
      <c r="AD29" s="363"/>
      <c r="AE29" s="363"/>
      <c r="AF29" s="363"/>
      <c r="AG29" s="364"/>
      <c r="AH29" s="359">
        <v>491</v>
      </c>
      <c r="AI29" s="360"/>
      <c r="AJ29" s="360"/>
      <c r="AK29" s="360"/>
      <c r="AL29" s="361"/>
      <c r="AM29" s="359">
        <v>1597947</v>
      </c>
      <c r="AN29" s="360"/>
      <c r="AO29" s="360"/>
      <c r="AP29" s="360"/>
      <c r="AQ29" s="360"/>
      <c r="AR29" s="361"/>
      <c r="AS29" s="359">
        <v>3254</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874969</v>
      </c>
      <c r="BO29" s="407"/>
      <c r="BP29" s="407"/>
      <c r="BQ29" s="407"/>
      <c r="BR29" s="407"/>
      <c r="BS29" s="407"/>
      <c r="BT29" s="407"/>
      <c r="BU29" s="408"/>
      <c r="BV29" s="406">
        <v>774044</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97.9</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3347808</v>
      </c>
      <c r="BO30" s="441"/>
      <c r="BP30" s="441"/>
      <c r="BQ30" s="441"/>
      <c r="BR30" s="441"/>
      <c r="BS30" s="441"/>
      <c r="BT30" s="441"/>
      <c r="BU30" s="442"/>
      <c r="BV30" s="440">
        <v>2873839</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8</v>
      </c>
      <c r="BX34" s="354"/>
      <c r="BY34" s="355" t="str">
        <f>IF('各会計、関係団体の財政状況及び健全化判断比率'!B68="","",'各会計、関係団体の財政状況及び健全化判断比率'!B68)</f>
        <v>四條畷市交野市清掃施設組合</v>
      </c>
      <c r="BZ34" s="355"/>
      <c r="CA34" s="355"/>
      <c r="CB34" s="355"/>
      <c r="CC34" s="355"/>
      <c r="CD34" s="355"/>
      <c r="CE34" s="355"/>
      <c r="CF34" s="355"/>
      <c r="CG34" s="355"/>
      <c r="CH34" s="355"/>
      <c r="CI34" s="355"/>
      <c r="CJ34" s="355"/>
      <c r="CK34" s="355"/>
      <c r="CL34" s="355"/>
      <c r="CM34" s="355"/>
      <c r="CN34" s="163"/>
      <c r="CO34" s="354">
        <f>IF(CQ34="","",MAX(C34:D43,U34:V43,AM34:AN43,BE34:BF43,BW34:BX43)+1)</f>
        <v>14</v>
      </c>
      <c r="CP34" s="354"/>
      <c r="CQ34" s="355" t="str">
        <f>IF('各会計、関係団体の財政状況及び健全化判断比率'!BS7="","",'各会計、関係団体の財政状況及び健全化判断比率'!BS7)</f>
        <v>交野市土地開発公社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f>IF(E35="","",C34+1)</f>
        <v>2</v>
      </c>
      <c r="D35" s="354"/>
      <c r="E35" s="355" t="str">
        <f>IF('各会計、関係団体の財政状況及び健全化判断比率'!B8="","",'各会計、関係団体の財政状況及び健全化判断比率'!B8)</f>
        <v>公共用地先行取得事業特別会計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f t="shared" ref="AM35:AM43" si="0">IF(AO35="","",AM34+1)</f>
        <v>7</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9</v>
      </c>
      <c r="BX35" s="354"/>
      <c r="BY35" s="355" t="str">
        <f>IF('各会計、関係団体の財政状況及び健全化判断比率'!B69="","",'各会計、関係団体の財政状況及び健全化判断比率'!B69)</f>
        <v>北河内４市リサイクル施設組合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10</v>
      </c>
      <c r="BX36" s="354"/>
      <c r="BY36" s="355" t="str">
        <f>IF('各会計、関係団体の財政状況及び健全化判断比率'!B70="","",'各会計、関係団体の財政状況及び健全化判断比率'!B70)</f>
        <v>大阪府後期高齢者医療広域連合（一般会計）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11</v>
      </c>
      <c r="BX37" s="354"/>
      <c r="BY37" s="355" t="str">
        <f>IF('各会計、関係団体の財政状況及び健全化判断比率'!B71="","",'各会計、関係団体の財政状況及び健全化判断比率'!B71)</f>
        <v>大阪府後期高齢者医療広域連合（後期高齢者医療特別会計）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12</v>
      </c>
      <c r="BX38" s="354"/>
      <c r="BY38" s="355" t="str">
        <f>IF('各会計、関係団体の財政状況及び健全化判断比率'!B72="","",'各会計、関係団体の財政状況及び健全化判断比率'!B72)</f>
        <v>大阪広域水道企業団水道事業会計（水道用水供給事業）</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13</v>
      </c>
      <c r="BX39" s="354"/>
      <c r="BY39" s="355" t="str">
        <f>IF('各会計、関係団体の財政状況及び健全化判断比率'!B73="","",'各会計、関係団体の財政状況及び健全化判断比率'!B73)</f>
        <v>大阪広域水道企業団（工業用水道事業会計）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4rG/1yn+pYJ+KZUVEktx6b0h4Mhx54mifREmT28lzoYWZtcmWFd9+p9GOKuvFOQg+jQw9MixxtMq036m9sqGnQ==" saltValue="mxKjPWbjY+a8A6o835mKn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42"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election activeCell="W42" sqref="W42:AK42"/>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530</v>
      </c>
      <c r="D34" s="1136"/>
      <c r="E34" s="1137"/>
      <c r="F34" s="32">
        <v>17.309999999999999</v>
      </c>
      <c r="G34" s="33">
        <v>14.99</v>
      </c>
      <c r="H34" s="33">
        <v>14.77</v>
      </c>
      <c r="I34" s="33">
        <v>11.56</v>
      </c>
      <c r="J34" s="34">
        <v>9.24</v>
      </c>
      <c r="K34" s="22"/>
      <c r="L34" s="22"/>
      <c r="M34" s="22"/>
      <c r="N34" s="22"/>
      <c r="O34" s="22"/>
      <c r="P34" s="22"/>
    </row>
    <row r="35" spans="1:16" ht="39" customHeight="1" x14ac:dyDescent="0.2">
      <c r="A35" s="22"/>
      <c r="B35" s="35"/>
      <c r="C35" s="1132" t="s">
        <v>531</v>
      </c>
      <c r="D35" s="1132"/>
      <c r="E35" s="1133"/>
      <c r="F35" s="36">
        <v>3.13</v>
      </c>
      <c r="G35" s="37">
        <v>2.33</v>
      </c>
      <c r="H35" s="37">
        <v>3.37</v>
      </c>
      <c r="I35" s="37">
        <v>3.84</v>
      </c>
      <c r="J35" s="38">
        <v>5.38</v>
      </c>
      <c r="K35" s="22"/>
      <c r="L35" s="22"/>
      <c r="M35" s="22"/>
      <c r="N35" s="22"/>
      <c r="O35" s="22"/>
      <c r="P35" s="22"/>
    </row>
    <row r="36" spans="1:16" ht="39" customHeight="1" x14ac:dyDescent="0.2">
      <c r="A36" s="22"/>
      <c r="B36" s="35"/>
      <c r="C36" s="1132" t="s">
        <v>532</v>
      </c>
      <c r="D36" s="1132"/>
      <c r="E36" s="1133"/>
      <c r="F36" s="36">
        <v>2.5</v>
      </c>
      <c r="G36" s="37">
        <v>2.78</v>
      </c>
      <c r="H36" s="37">
        <v>3.52</v>
      </c>
      <c r="I36" s="37">
        <v>2.2200000000000002</v>
      </c>
      <c r="J36" s="38">
        <v>2.3199999999999998</v>
      </c>
      <c r="K36" s="22"/>
      <c r="L36" s="22"/>
      <c r="M36" s="22"/>
      <c r="N36" s="22"/>
      <c r="O36" s="22"/>
      <c r="P36" s="22"/>
    </row>
    <row r="37" spans="1:16" ht="39" customHeight="1" x14ac:dyDescent="0.2">
      <c r="A37" s="22"/>
      <c r="B37" s="35"/>
      <c r="C37" s="1132" t="s">
        <v>533</v>
      </c>
      <c r="D37" s="1132"/>
      <c r="E37" s="1133"/>
      <c r="F37" s="36">
        <v>0</v>
      </c>
      <c r="G37" s="37">
        <v>0.39</v>
      </c>
      <c r="H37" s="37">
        <v>0.85</v>
      </c>
      <c r="I37" s="37">
        <v>0.93</v>
      </c>
      <c r="J37" s="38">
        <v>0.4</v>
      </c>
      <c r="K37" s="22"/>
      <c r="L37" s="22"/>
      <c r="M37" s="22"/>
      <c r="N37" s="22"/>
      <c r="O37" s="22"/>
      <c r="P37" s="22"/>
    </row>
    <row r="38" spans="1:16" ht="39" customHeight="1" x14ac:dyDescent="0.2">
      <c r="A38" s="22"/>
      <c r="B38" s="35"/>
      <c r="C38" s="1132" t="s">
        <v>534</v>
      </c>
      <c r="D38" s="1132"/>
      <c r="E38" s="1133"/>
      <c r="F38" s="36">
        <v>0.98</v>
      </c>
      <c r="G38" s="37">
        <v>0.67</v>
      </c>
      <c r="H38" s="37">
        <v>0.22</v>
      </c>
      <c r="I38" s="37">
        <v>0.2</v>
      </c>
      <c r="J38" s="38">
        <v>0.08</v>
      </c>
      <c r="K38" s="22"/>
      <c r="L38" s="22"/>
      <c r="M38" s="22"/>
      <c r="N38" s="22"/>
      <c r="O38" s="22"/>
      <c r="P38" s="22"/>
    </row>
    <row r="39" spans="1:16" ht="39" customHeight="1" x14ac:dyDescent="0.2">
      <c r="A39" s="22"/>
      <c r="B39" s="35"/>
      <c r="C39" s="1132" t="s">
        <v>535</v>
      </c>
      <c r="D39" s="1132"/>
      <c r="E39" s="1133"/>
      <c r="F39" s="36">
        <v>1.36</v>
      </c>
      <c r="G39" s="37">
        <v>1.1100000000000001</v>
      </c>
      <c r="H39" s="37">
        <v>0.7</v>
      </c>
      <c r="I39" s="37">
        <v>0.09</v>
      </c>
      <c r="J39" s="38">
        <v>7.0000000000000007E-2</v>
      </c>
      <c r="K39" s="22"/>
      <c r="L39" s="22"/>
      <c r="M39" s="22"/>
      <c r="N39" s="22"/>
      <c r="O39" s="22"/>
      <c r="P39" s="22"/>
    </row>
    <row r="40" spans="1:16" ht="39" customHeight="1" x14ac:dyDescent="0.2">
      <c r="A40" s="22"/>
      <c r="B40" s="35"/>
      <c r="C40" s="1132" t="s">
        <v>536</v>
      </c>
      <c r="D40" s="1132"/>
      <c r="E40" s="1133"/>
      <c r="F40" s="36">
        <v>0</v>
      </c>
      <c r="G40" s="37">
        <v>0</v>
      </c>
      <c r="H40" s="37">
        <v>0</v>
      </c>
      <c r="I40" s="37">
        <v>0</v>
      </c>
      <c r="J40" s="38">
        <v>0</v>
      </c>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537</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538</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YtMv6WAhPavqaQBKzNV4PYZFnpC6xueFEHGoxsdLxsFAA3ANZBSfIErfJUBQRi91Lf0JBUezLGmXEAkmsSpsqw==" saltValue="7nRzlWYKhiZnB9VERDa0U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election activeCell="W42" sqref="W42:AK42"/>
    </sheetView>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2930</v>
      </c>
      <c r="L45" s="58">
        <v>2664</v>
      </c>
      <c r="M45" s="58">
        <v>2604</v>
      </c>
      <c r="N45" s="58">
        <v>2537</v>
      </c>
      <c r="O45" s="59">
        <v>2404</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486</v>
      </c>
      <c r="L46" s="62" t="s">
        <v>486</v>
      </c>
      <c r="M46" s="62" t="s">
        <v>486</v>
      </c>
      <c r="N46" s="62" t="s">
        <v>486</v>
      </c>
      <c r="O46" s="63" t="s">
        <v>486</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486</v>
      </c>
      <c r="L47" s="62" t="s">
        <v>486</v>
      </c>
      <c r="M47" s="62" t="s">
        <v>486</v>
      </c>
      <c r="N47" s="62" t="s">
        <v>486</v>
      </c>
      <c r="O47" s="63" t="s">
        <v>486</v>
      </c>
      <c r="P47" s="46"/>
      <c r="Q47" s="46"/>
      <c r="R47" s="46"/>
      <c r="S47" s="46"/>
      <c r="T47" s="46"/>
      <c r="U47" s="46"/>
    </row>
    <row r="48" spans="1:21" ht="30.75" customHeight="1" x14ac:dyDescent="0.2">
      <c r="A48" s="46"/>
      <c r="B48" s="1163"/>
      <c r="C48" s="1164"/>
      <c r="D48" s="60"/>
      <c r="E48" s="1140" t="s">
        <v>13</v>
      </c>
      <c r="F48" s="1140"/>
      <c r="G48" s="1140"/>
      <c r="H48" s="1140"/>
      <c r="I48" s="1140"/>
      <c r="J48" s="1141"/>
      <c r="K48" s="61">
        <v>74</v>
      </c>
      <c r="L48" s="62">
        <v>78</v>
      </c>
      <c r="M48" s="62">
        <v>74</v>
      </c>
      <c r="N48" s="62">
        <v>95</v>
      </c>
      <c r="O48" s="63">
        <v>51</v>
      </c>
      <c r="P48" s="46"/>
      <c r="Q48" s="46"/>
      <c r="R48" s="46"/>
      <c r="S48" s="46"/>
      <c r="T48" s="46"/>
      <c r="U48" s="46"/>
    </row>
    <row r="49" spans="1:21" ht="30.75" customHeight="1" x14ac:dyDescent="0.2">
      <c r="A49" s="46"/>
      <c r="B49" s="1163"/>
      <c r="C49" s="1164"/>
      <c r="D49" s="60"/>
      <c r="E49" s="1140" t="s">
        <v>14</v>
      </c>
      <c r="F49" s="1140"/>
      <c r="G49" s="1140"/>
      <c r="H49" s="1140"/>
      <c r="I49" s="1140"/>
      <c r="J49" s="1141"/>
      <c r="K49" s="61">
        <v>381</v>
      </c>
      <c r="L49" s="62">
        <v>402</v>
      </c>
      <c r="M49" s="62">
        <v>374</v>
      </c>
      <c r="N49" s="62">
        <v>369</v>
      </c>
      <c r="O49" s="63">
        <v>372</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486</v>
      </c>
      <c r="L50" s="62" t="s">
        <v>486</v>
      </c>
      <c r="M50" s="62" t="s">
        <v>486</v>
      </c>
      <c r="N50" s="62" t="s">
        <v>486</v>
      </c>
      <c r="O50" s="63" t="s">
        <v>486</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486</v>
      </c>
      <c r="L51" s="62" t="s">
        <v>486</v>
      </c>
      <c r="M51" s="62" t="s">
        <v>486</v>
      </c>
      <c r="N51" s="62">
        <v>0</v>
      </c>
      <c r="O51" s="63">
        <v>2</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2061</v>
      </c>
      <c r="L52" s="62">
        <v>2090</v>
      </c>
      <c r="M52" s="62">
        <v>2213</v>
      </c>
      <c r="N52" s="62">
        <v>2238</v>
      </c>
      <c r="O52" s="63">
        <v>2107</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1324</v>
      </c>
      <c r="L53" s="67">
        <v>1054</v>
      </c>
      <c r="M53" s="67">
        <v>839</v>
      </c>
      <c r="N53" s="67">
        <v>763</v>
      </c>
      <c r="O53" s="68">
        <v>722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a41Lg7GEQXMLpvwJRj7Qj6F1+C5gMr57PjJvNHf1QMnLEExhUTLE+7RVveDftoeIhyWTULRGmachgBitarfUGg==" saltValue="NnmwYNb4bHDQnnAoOrQK6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7"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election activeCell="I44" sqref="I44"/>
    </sheetView>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81" t="s">
        <v>30</v>
      </c>
      <c r="C41" s="1182"/>
      <c r="D41" s="103"/>
      <c r="E41" s="1183" t="s">
        <v>31</v>
      </c>
      <c r="F41" s="1183"/>
      <c r="G41" s="1183"/>
      <c r="H41" s="1184"/>
      <c r="I41" s="330">
        <v>28228</v>
      </c>
      <c r="J41" s="331">
        <v>28366</v>
      </c>
      <c r="K41" s="331">
        <v>27510</v>
      </c>
      <c r="L41" s="331">
        <v>26195</v>
      </c>
      <c r="M41" s="332">
        <v>30944</v>
      </c>
    </row>
    <row r="42" spans="2:13" ht="27.75" customHeight="1" x14ac:dyDescent="0.2">
      <c r="B42" s="1171"/>
      <c r="C42" s="1172"/>
      <c r="D42" s="104"/>
      <c r="E42" s="1175" t="s">
        <v>32</v>
      </c>
      <c r="F42" s="1175"/>
      <c r="G42" s="1175"/>
      <c r="H42" s="1176"/>
      <c r="I42" s="333">
        <v>6999</v>
      </c>
      <c r="J42" s="334">
        <v>6123</v>
      </c>
      <c r="K42" s="334">
        <v>5298</v>
      </c>
      <c r="L42" s="334">
        <v>5040</v>
      </c>
      <c r="M42" s="335">
        <v>4436</v>
      </c>
    </row>
    <row r="43" spans="2:13" ht="27.75" customHeight="1" x14ac:dyDescent="0.2">
      <c r="B43" s="1171"/>
      <c r="C43" s="1172"/>
      <c r="D43" s="104"/>
      <c r="E43" s="1175" t="s">
        <v>33</v>
      </c>
      <c r="F43" s="1175"/>
      <c r="G43" s="1175"/>
      <c r="H43" s="1176"/>
      <c r="I43" s="333">
        <v>705</v>
      </c>
      <c r="J43" s="334">
        <v>665</v>
      </c>
      <c r="K43" s="334">
        <v>674</v>
      </c>
      <c r="L43" s="334">
        <v>714</v>
      </c>
      <c r="M43" s="335">
        <v>628</v>
      </c>
    </row>
    <row r="44" spans="2:13" ht="27.75" customHeight="1" x14ac:dyDescent="0.2">
      <c r="B44" s="1171"/>
      <c r="C44" s="1172"/>
      <c r="D44" s="104"/>
      <c r="E44" s="1175" t="s">
        <v>34</v>
      </c>
      <c r="F44" s="1175"/>
      <c r="G44" s="1175"/>
      <c r="H44" s="1176"/>
      <c r="I44" s="333">
        <v>4346</v>
      </c>
      <c r="J44" s="334">
        <v>3940</v>
      </c>
      <c r="K44" s="334">
        <v>3540</v>
      </c>
      <c r="L44" s="334">
        <v>3149</v>
      </c>
      <c r="M44" s="335">
        <v>2755</v>
      </c>
    </row>
    <row r="45" spans="2:13" ht="27.75" customHeight="1" x14ac:dyDescent="0.2">
      <c r="B45" s="1171"/>
      <c r="C45" s="1172"/>
      <c r="D45" s="104"/>
      <c r="E45" s="1175" t="s">
        <v>35</v>
      </c>
      <c r="F45" s="1175"/>
      <c r="G45" s="1175"/>
      <c r="H45" s="1176"/>
      <c r="I45" s="333">
        <v>3695</v>
      </c>
      <c r="J45" s="334">
        <v>3982</v>
      </c>
      <c r="K45" s="334">
        <v>3919</v>
      </c>
      <c r="L45" s="334">
        <v>3973</v>
      </c>
      <c r="M45" s="335">
        <v>4094</v>
      </c>
    </row>
    <row r="46" spans="2:13" ht="27.75" customHeight="1" x14ac:dyDescent="0.2">
      <c r="B46" s="1171"/>
      <c r="C46" s="1172"/>
      <c r="D46" s="105"/>
      <c r="E46" s="1175" t="s">
        <v>36</v>
      </c>
      <c r="F46" s="1175"/>
      <c r="G46" s="1175"/>
      <c r="H46" s="1176"/>
      <c r="I46" s="333" t="s">
        <v>486</v>
      </c>
      <c r="J46" s="334" t="s">
        <v>486</v>
      </c>
      <c r="K46" s="334" t="s">
        <v>486</v>
      </c>
      <c r="L46" s="334" t="s">
        <v>486</v>
      </c>
      <c r="M46" s="335" t="s">
        <v>486</v>
      </c>
    </row>
    <row r="47" spans="2:13" ht="27.75" customHeight="1" x14ac:dyDescent="0.2">
      <c r="B47" s="1171"/>
      <c r="C47" s="1172"/>
      <c r="D47" s="106"/>
      <c r="E47" s="1185" t="s">
        <v>37</v>
      </c>
      <c r="F47" s="1186"/>
      <c r="G47" s="1186"/>
      <c r="H47" s="1187"/>
      <c r="I47" s="333" t="s">
        <v>486</v>
      </c>
      <c r="J47" s="334" t="s">
        <v>486</v>
      </c>
      <c r="K47" s="334" t="s">
        <v>486</v>
      </c>
      <c r="L47" s="334" t="s">
        <v>486</v>
      </c>
      <c r="M47" s="335" t="s">
        <v>486</v>
      </c>
    </row>
    <row r="48" spans="2:13" ht="27.75" customHeight="1" x14ac:dyDescent="0.2">
      <c r="B48" s="1171"/>
      <c r="C48" s="1172"/>
      <c r="D48" s="104"/>
      <c r="E48" s="1175" t="s">
        <v>38</v>
      </c>
      <c r="F48" s="1175"/>
      <c r="G48" s="1175"/>
      <c r="H48" s="1176"/>
      <c r="I48" s="333" t="s">
        <v>486</v>
      </c>
      <c r="J48" s="334" t="s">
        <v>486</v>
      </c>
      <c r="K48" s="334" t="s">
        <v>486</v>
      </c>
      <c r="L48" s="334" t="s">
        <v>486</v>
      </c>
      <c r="M48" s="335" t="s">
        <v>486</v>
      </c>
    </row>
    <row r="49" spans="2:13" ht="27.75" customHeight="1" x14ac:dyDescent="0.2">
      <c r="B49" s="1173"/>
      <c r="C49" s="1174"/>
      <c r="D49" s="104"/>
      <c r="E49" s="1175" t="s">
        <v>39</v>
      </c>
      <c r="F49" s="1175"/>
      <c r="G49" s="1175"/>
      <c r="H49" s="1176"/>
      <c r="I49" s="333" t="s">
        <v>486</v>
      </c>
      <c r="J49" s="334" t="s">
        <v>486</v>
      </c>
      <c r="K49" s="334" t="s">
        <v>486</v>
      </c>
      <c r="L49" s="334" t="s">
        <v>486</v>
      </c>
      <c r="M49" s="335" t="s">
        <v>486</v>
      </c>
    </row>
    <row r="50" spans="2:13" ht="27.75" customHeight="1" x14ac:dyDescent="0.2">
      <c r="B50" s="1169" t="s">
        <v>40</v>
      </c>
      <c r="C50" s="1170"/>
      <c r="D50" s="107"/>
      <c r="E50" s="1175" t="s">
        <v>41</v>
      </c>
      <c r="F50" s="1175"/>
      <c r="G50" s="1175"/>
      <c r="H50" s="1176"/>
      <c r="I50" s="333">
        <v>7297</v>
      </c>
      <c r="J50" s="334">
        <v>8226</v>
      </c>
      <c r="K50" s="334">
        <v>8499</v>
      </c>
      <c r="L50" s="334">
        <v>8265</v>
      </c>
      <c r="M50" s="335">
        <v>8579</v>
      </c>
    </row>
    <row r="51" spans="2:13" ht="27.75" customHeight="1" x14ac:dyDescent="0.2">
      <c r="B51" s="1171"/>
      <c r="C51" s="1172"/>
      <c r="D51" s="104"/>
      <c r="E51" s="1175" t="s">
        <v>42</v>
      </c>
      <c r="F51" s="1175"/>
      <c r="G51" s="1175"/>
      <c r="H51" s="1176"/>
      <c r="I51" s="333">
        <v>8221</v>
      </c>
      <c r="J51" s="334">
        <v>8199</v>
      </c>
      <c r="K51" s="334">
        <v>8081</v>
      </c>
      <c r="L51" s="334">
        <v>7628</v>
      </c>
      <c r="M51" s="335">
        <v>7084</v>
      </c>
    </row>
    <row r="52" spans="2:13" ht="27.75" customHeight="1" x14ac:dyDescent="0.2">
      <c r="B52" s="1173"/>
      <c r="C52" s="1174"/>
      <c r="D52" s="104"/>
      <c r="E52" s="1175" t="s">
        <v>43</v>
      </c>
      <c r="F52" s="1175"/>
      <c r="G52" s="1175"/>
      <c r="H52" s="1176"/>
      <c r="I52" s="333">
        <v>19024</v>
      </c>
      <c r="J52" s="334">
        <v>18569</v>
      </c>
      <c r="K52" s="334">
        <v>17954</v>
      </c>
      <c r="L52" s="334">
        <v>18621</v>
      </c>
      <c r="M52" s="335">
        <v>19738</v>
      </c>
    </row>
    <row r="53" spans="2:13" ht="27.75" customHeight="1" thickBot="1" x14ac:dyDescent="0.25">
      <c r="B53" s="1177" t="s">
        <v>19</v>
      </c>
      <c r="C53" s="1178"/>
      <c r="D53" s="108"/>
      <c r="E53" s="1179" t="s">
        <v>44</v>
      </c>
      <c r="F53" s="1179"/>
      <c r="G53" s="1179"/>
      <c r="H53" s="1180"/>
      <c r="I53" s="336">
        <v>9432</v>
      </c>
      <c r="J53" s="337">
        <v>8084</v>
      </c>
      <c r="K53" s="337">
        <v>6408</v>
      </c>
      <c r="L53" s="337">
        <v>4558</v>
      </c>
      <c r="M53" s="338">
        <v>7456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j+d9WCLez/xjDCzTsOIFzkV5Pm9VXLj+//+KGiQ5wJ8CcGTV38Xy7cVus3kQkCDysBxWWw0wfYEvtdcp1A1K2w==" saltValue="FluNkWHjRF4ialdnmun17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7"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339">
        <v>4338</v>
      </c>
      <c r="G55" s="339">
        <v>4500</v>
      </c>
      <c r="H55" s="340">
        <v>4690</v>
      </c>
    </row>
    <row r="56" spans="2:8" ht="52.5" customHeight="1" x14ac:dyDescent="0.2">
      <c r="B56" s="120"/>
      <c r="C56" s="1198" t="s">
        <v>47</v>
      </c>
      <c r="D56" s="1198"/>
      <c r="E56" s="1199"/>
      <c r="F56" s="341">
        <v>985</v>
      </c>
      <c r="G56" s="341">
        <v>774</v>
      </c>
      <c r="H56" s="342">
        <v>875</v>
      </c>
    </row>
    <row r="57" spans="2:8" ht="53.25" customHeight="1" x14ac:dyDescent="0.2">
      <c r="B57" s="120"/>
      <c r="C57" s="1200" t="s">
        <v>48</v>
      </c>
      <c r="D57" s="1200"/>
      <c r="E57" s="1201"/>
      <c r="F57" s="343">
        <v>2376</v>
      </c>
      <c r="G57" s="343">
        <v>2874</v>
      </c>
      <c r="H57" s="344">
        <v>3348</v>
      </c>
    </row>
    <row r="58" spans="2:8" ht="45.75" customHeight="1" x14ac:dyDescent="0.2">
      <c r="B58" s="121"/>
      <c r="C58" s="1188" t="s">
        <v>555</v>
      </c>
      <c r="D58" s="1189"/>
      <c r="E58" s="1190"/>
      <c r="F58" s="345" t="s">
        <v>547</v>
      </c>
      <c r="G58" s="345">
        <v>400</v>
      </c>
      <c r="H58" s="346">
        <v>800</v>
      </c>
    </row>
    <row r="59" spans="2:8" ht="45.75" customHeight="1" x14ac:dyDescent="0.2">
      <c r="B59" s="121"/>
      <c r="C59" s="1188" t="s">
        <v>544</v>
      </c>
      <c r="D59" s="1189"/>
      <c r="E59" s="1190"/>
      <c r="F59" s="345">
        <v>680</v>
      </c>
      <c r="G59" s="345">
        <v>685</v>
      </c>
      <c r="H59" s="346">
        <v>718</v>
      </c>
    </row>
    <row r="60" spans="2:8" ht="45.75" customHeight="1" x14ac:dyDescent="0.2">
      <c r="B60" s="121"/>
      <c r="C60" s="1188" t="s">
        <v>545</v>
      </c>
      <c r="D60" s="1189"/>
      <c r="E60" s="1190"/>
      <c r="F60" s="345">
        <v>469</v>
      </c>
      <c r="G60" s="345">
        <v>451</v>
      </c>
      <c r="H60" s="346">
        <v>522</v>
      </c>
    </row>
    <row r="61" spans="2:8" ht="45.75" customHeight="1" x14ac:dyDescent="0.2">
      <c r="B61" s="121"/>
      <c r="C61" s="1188" t="s">
        <v>546</v>
      </c>
      <c r="D61" s="1189"/>
      <c r="E61" s="1190"/>
      <c r="F61" s="345">
        <v>396</v>
      </c>
      <c r="G61" s="345">
        <v>399</v>
      </c>
      <c r="H61" s="346">
        <v>405</v>
      </c>
    </row>
    <row r="62" spans="2:8" ht="45.75" customHeight="1" thickBot="1" x14ac:dyDescent="0.25">
      <c r="B62" s="122"/>
      <c r="C62" s="1191" t="s">
        <v>556</v>
      </c>
      <c r="D62" s="1192"/>
      <c r="E62" s="1193"/>
      <c r="F62" s="347">
        <v>197</v>
      </c>
      <c r="G62" s="347">
        <v>199</v>
      </c>
      <c r="H62" s="348">
        <v>194</v>
      </c>
    </row>
    <row r="63" spans="2:8" ht="52.5" customHeight="1" thickBot="1" x14ac:dyDescent="0.25">
      <c r="B63" s="123"/>
      <c r="C63" s="1194" t="s">
        <v>49</v>
      </c>
      <c r="D63" s="1194"/>
      <c r="E63" s="1195"/>
      <c r="F63" s="349">
        <v>7699</v>
      </c>
      <c r="G63" s="349">
        <v>8148</v>
      </c>
      <c r="H63" s="350">
        <v>8913</v>
      </c>
    </row>
    <row r="64" spans="2:8" ht="13.2" x14ac:dyDescent="0.2"/>
  </sheetData>
  <sheetProtection algorithmName="SHA-512" hashValue="WlM2qGOHBobaB6JXTrTCN//LW7/YdgwCFElawD0RGjjKxiKJVEo+GsGyPV1eLm0a4B39JZJz74T3C9kVYTJmHg==" saltValue="Eue8vDyY7E7teQhAA8kAN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41772</v>
      </c>
      <c r="E3" s="142"/>
      <c r="F3" s="143">
        <v>45483</v>
      </c>
      <c r="G3" s="144"/>
      <c r="H3" s="145"/>
    </row>
    <row r="4" spans="1:8" x14ac:dyDescent="0.2">
      <c r="A4" s="146"/>
      <c r="B4" s="147"/>
      <c r="C4" s="148"/>
      <c r="D4" s="149">
        <v>18151</v>
      </c>
      <c r="E4" s="150"/>
      <c r="F4" s="151">
        <v>24241</v>
      </c>
      <c r="G4" s="152"/>
      <c r="H4" s="153"/>
    </row>
    <row r="5" spans="1:8" x14ac:dyDescent="0.2">
      <c r="A5" s="134" t="s">
        <v>519</v>
      </c>
      <c r="B5" s="139"/>
      <c r="C5" s="140"/>
      <c r="D5" s="141">
        <v>43415</v>
      </c>
      <c r="E5" s="142"/>
      <c r="F5" s="143">
        <v>45945</v>
      </c>
      <c r="G5" s="144"/>
      <c r="H5" s="145"/>
    </row>
    <row r="6" spans="1:8" x14ac:dyDescent="0.2">
      <c r="A6" s="146"/>
      <c r="B6" s="147"/>
      <c r="C6" s="148"/>
      <c r="D6" s="149">
        <v>23553</v>
      </c>
      <c r="E6" s="150"/>
      <c r="F6" s="151">
        <v>25180</v>
      </c>
      <c r="G6" s="152"/>
      <c r="H6" s="153"/>
    </row>
    <row r="7" spans="1:8" x14ac:dyDescent="0.2">
      <c r="A7" s="134" t="s">
        <v>520</v>
      </c>
      <c r="B7" s="139"/>
      <c r="C7" s="140"/>
      <c r="D7" s="141">
        <v>32652</v>
      </c>
      <c r="E7" s="142"/>
      <c r="F7" s="143">
        <v>44475</v>
      </c>
      <c r="G7" s="144"/>
      <c r="H7" s="145"/>
    </row>
    <row r="8" spans="1:8" x14ac:dyDescent="0.2">
      <c r="A8" s="146"/>
      <c r="B8" s="147"/>
      <c r="C8" s="148"/>
      <c r="D8" s="149">
        <v>23356</v>
      </c>
      <c r="E8" s="150"/>
      <c r="F8" s="151">
        <v>24780</v>
      </c>
      <c r="G8" s="152"/>
      <c r="H8" s="153"/>
    </row>
    <row r="9" spans="1:8" x14ac:dyDescent="0.2">
      <c r="A9" s="134" t="s">
        <v>521</v>
      </c>
      <c r="B9" s="139"/>
      <c r="C9" s="140"/>
      <c r="D9" s="141">
        <v>37939</v>
      </c>
      <c r="E9" s="142"/>
      <c r="F9" s="143">
        <v>45982</v>
      </c>
      <c r="G9" s="144"/>
      <c r="H9" s="145"/>
    </row>
    <row r="10" spans="1:8" x14ac:dyDescent="0.2">
      <c r="A10" s="146"/>
      <c r="B10" s="147"/>
      <c r="C10" s="148"/>
      <c r="D10" s="149">
        <v>20483</v>
      </c>
      <c r="E10" s="150"/>
      <c r="F10" s="151">
        <v>25583</v>
      </c>
      <c r="G10" s="152"/>
      <c r="H10" s="153"/>
    </row>
    <row r="11" spans="1:8" x14ac:dyDescent="0.2">
      <c r="A11" s="134" t="s">
        <v>522</v>
      </c>
      <c r="B11" s="139"/>
      <c r="C11" s="140"/>
      <c r="D11" s="141">
        <v>127358</v>
      </c>
      <c r="E11" s="142"/>
      <c r="F11" s="143">
        <v>50538</v>
      </c>
      <c r="G11" s="144"/>
      <c r="H11" s="145"/>
    </row>
    <row r="12" spans="1:8" x14ac:dyDescent="0.2">
      <c r="A12" s="146"/>
      <c r="B12" s="147"/>
      <c r="C12" s="154"/>
      <c r="D12" s="149">
        <v>37420</v>
      </c>
      <c r="E12" s="150"/>
      <c r="F12" s="151">
        <v>29053</v>
      </c>
      <c r="G12" s="152"/>
      <c r="H12" s="153"/>
    </row>
    <row r="13" spans="1:8" x14ac:dyDescent="0.2">
      <c r="A13" s="134"/>
      <c r="B13" s="139"/>
      <c r="C13" s="140"/>
      <c r="D13" s="141">
        <v>56627</v>
      </c>
      <c r="E13" s="142"/>
      <c r="F13" s="143">
        <v>46485</v>
      </c>
      <c r="G13" s="155"/>
      <c r="H13" s="145"/>
    </row>
    <row r="14" spans="1:8" x14ac:dyDescent="0.2">
      <c r="A14" s="146"/>
      <c r="B14" s="147"/>
      <c r="C14" s="148"/>
      <c r="D14" s="149">
        <v>24593</v>
      </c>
      <c r="E14" s="150"/>
      <c r="F14" s="151">
        <v>25767</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2.5</v>
      </c>
      <c r="C19" s="156">
        <f>ROUND(VALUE(SUBSTITUTE(実質収支比率等に係る経年分析!G$48,"▲","-")),2)</f>
        <v>2.79</v>
      </c>
      <c r="D19" s="156">
        <f>ROUND(VALUE(SUBSTITUTE(実質収支比率等に係る経年分析!H$48,"▲","-")),2)</f>
        <v>3.52</v>
      </c>
      <c r="E19" s="156">
        <f>ROUND(VALUE(SUBSTITUTE(実質収支比率等に係る経年分析!I$48,"▲","-")),2)</f>
        <v>2.23</v>
      </c>
      <c r="F19" s="156">
        <f>ROUND(VALUE(SUBSTITUTE(実質収支比率等に係る経年分析!J$48,"▲","-")),2)</f>
        <v>2.33</v>
      </c>
    </row>
    <row r="20" spans="1:11" x14ac:dyDescent="0.2">
      <c r="A20" s="156" t="s">
        <v>53</v>
      </c>
      <c r="B20" s="156">
        <f>ROUND(VALUE(SUBSTITUTE(実質収支比率等に係る経年分析!F$47,"▲","-")),2)</f>
        <v>25.92</v>
      </c>
      <c r="C20" s="156">
        <f>ROUND(VALUE(SUBSTITUTE(実質収支比率等に係る経年分析!G$47,"▲","-")),2)</f>
        <v>25.37</v>
      </c>
      <c r="D20" s="156">
        <f>ROUND(VALUE(SUBSTITUTE(実質収支比率等に係る経年分析!H$47,"▲","-")),2)</f>
        <v>27.33</v>
      </c>
      <c r="E20" s="156">
        <f>ROUND(VALUE(SUBSTITUTE(実質収支比率等に係る経年分析!I$47,"▲","-")),2)</f>
        <v>27.7</v>
      </c>
      <c r="F20" s="156">
        <f>ROUND(VALUE(SUBSTITUTE(実質収支比率等に係る経年分析!J$47,"▲","-")),2)</f>
        <v>27.77</v>
      </c>
    </row>
    <row r="21" spans="1:11" x14ac:dyDescent="0.2">
      <c r="A21" s="156" t="s">
        <v>54</v>
      </c>
      <c r="B21" s="156">
        <f>IF(ISNUMBER(VALUE(SUBSTITUTE(実質収支比率等に係る経年分析!F$49,"▲","-"))),ROUND(VALUE(SUBSTITUTE(実質収支比率等に係る経年分析!F$49,"▲","-")),2),NA())</f>
        <v>1.9</v>
      </c>
      <c r="C21" s="156">
        <f>IF(ISNUMBER(VALUE(SUBSTITUTE(実質収支比率等に係る経年分析!G$49,"▲","-"))),ROUND(VALUE(SUBSTITUTE(実質収支比率等に係る経年分析!G$49,"▲","-")),2),NA())</f>
        <v>3.8</v>
      </c>
      <c r="D21" s="156">
        <f>IF(ISNUMBER(VALUE(SUBSTITUTE(実質収支比率等に係る経年分析!H$49,"▲","-"))),ROUND(VALUE(SUBSTITUTE(実質収支比率等に係る経年分析!H$49,"▲","-")),2),NA())</f>
        <v>3.11</v>
      </c>
      <c r="E21" s="156">
        <f>IF(ISNUMBER(VALUE(SUBSTITUTE(実質収支比率等に係る経年分析!I$49,"▲","-"))),ROUND(VALUE(SUBSTITUTE(実質収支比率等に係る経年分析!I$49,"▲","-")),2),NA())</f>
        <v>3.49</v>
      </c>
      <c r="F21" s="156">
        <f>IF(ISNUMBER(VALUE(SUBSTITUTE(実質収支比率等に係る経年分析!J$49,"▲","-"))),ROUND(VALUE(SUBSTITUTE(実質収支比率等に係る経年分析!J$49,"▲","-")),2),NA())</f>
        <v>1.31</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公共用地先行取得事業特別会計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国民健康保険特別会計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1.36</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1.1100000000000001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0.7</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0.09</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7.0000000000000007E-2</v>
      </c>
    </row>
    <row r="32" spans="1:11" x14ac:dyDescent="0.2">
      <c r="A32" s="157" t="str">
        <f>IF(連結実質赤字比率に係る赤字・黒字の構成分析!C$38="",NA(),連結実質赤字比率に係る赤字・黒字の構成分析!C$38)</f>
        <v>介護保険特別会計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0.98</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0.67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0.22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0.2</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0.08</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0.39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0.85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0.93</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0.4</v>
      </c>
    </row>
    <row r="34" spans="1:16" x14ac:dyDescent="0.2">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2.5</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2.78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3.52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2.2200000000000002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2.3199999999999998</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3.13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2.33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3.37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3.84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5.38</v>
      </c>
    </row>
    <row r="36" spans="1:16" x14ac:dyDescent="0.2">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17.309999999999999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14.99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14.77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11.56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9.24</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2061</v>
      </c>
      <c r="E42" s="158"/>
      <c r="F42" s="158"/>
      <c r="G42" s="158">
        <f>'実質公債費比率（分子）の構造'!L$52</f>
        <v>2090</v>
      </c>
      <c r="H42" s="158"/>
      <c r="I42" s="158"/>
      <c r="J42" s="158">
        <f>'実質公債費比率（分子）の構造'!M$52</f>
        <v>2213</v>
      </c>
      <c r="K42" s="158"/>
      <c r="L42" s="158"/>
      <c r="M42" s="158">
        <f>'実質公債費比率（分子）の構造'!N$52</f>
        <v>2238</v>
      </c>
      <c r="N42" s="158"/>
      <c r="O42" s="158"/>
      <c r="P42" s="158">
        <f>'実質公債費比率（分子）の構造'!O$52</f>
        <v>2107</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f>'実質公債費比率（分子）の構造'!N$51</f>
        <v>0</v>
      </c>
      <c r="L43" s="158"/>
      <c r="M43" s="158"/>
      <c r="N43" s="158">
        <f>'実質公債費比率（分子）の構造'!O$51</f>
        <v>2</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381</v>
      </c>
      <c r="C45" s="158"/>
      <c r="D45" s="158"/>
      <c r="E45" s="158">
        <f>'実質公債費比率（分子）の構造'!L$49</f>
        <v>402</v>
      </c>
      <c r="F45" s="158"/>
      <c r="G45" s="158"/>
      <c r="H45" s="158">
        <f>'実質公債費比率（分子）の構造'!M$49</f>
        <v>374</v>
      </c>
      <c r="I45" s="158"/>
      <c r="J45" s="158"/>
      <c r="K45" s="158">
        <f>'実質公債費比率（分子）の構造'!N$49</f>
        <v>369</v>
      </c>
      <c r="L45" s="158"/>
      <c r="M45" s="158"/>
      <c r="N45" s="158">
        <f>'実質公債費比率（分子）の構造'!O$49</f>
        <v>372</v>
      </c>
      <c r="O45" s="158"/>
      <c r="P45" s="158"/>
    </row>
    <row r="46" spans="1:16" x14ac:dyDescent="0.2">
      <c r="A46" s="158" t="s">
        <v>64</v>
      </c>
      <c r="B46" s="158">
        <f>'実質公債費比率（分子）の構造'!K$48</f>
        <v>74</v>
      </c>
      <c r="C46" s="158"/>
      <c r="D46" s="158"/>
      <c r="E46" s="158">
        <f>'実質公債費比率（分子）の構造'!L$48</f>
        <v>78</v>
      </c>
      <c r="F46" s="158"/>
      <c r="G46" s="158"/>
      <c r="H46" s="158">
        <f>'実質公債費比率（分子）の構造'!M$48</f>
        <v>74</v>
      </c>
      <c r="I46" s="158"/>
      <c r="J46" s="158"/>
      <c r="K46" s="158">
        <f>'実質公債費比率（分子）の構造'!N$48</f>
        <v>95</v>
      </c>
      <c r="L46" s="158"/>
      <c r="M46" s="158"/>
      <c r="N46" s="158">
        <f>'実質公債費比率（分子）の構造'!O$48</f>
        <v>51</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2930</v>
      </c>
      <c r="C49" s="158"/>
      <c r="D49" s="158"/>
      <c r="E49" s="158">
        <f>'実質公債費比率（分子）の構造'!L$45</f>
        <v>2664</v>
      </c>
      <c r="F49" s="158"/>
      <c r="G49" s="158"/>
      <c r="H49" s="158">
        <f>'実質公債費比率（分子）の構造'!M$45</f>
        <v>2604</v>
      </c>
      <c r="I49" s="158"/>
      <c r="J49" s="158"/>
      <c r="K49" s="158">
        <f>'実質公債費比率（分子）の構造'!N$45</f>
        <v>2537</v>
      </c>
      <c r="L49" s="158"/>
      <c r="M49" s="158"/>
      <c r="N49" s="158">
        <f>'実質公債費比率（分子）の構造'!O$45</f>
        <v>2404</v>
      </c>
      <c r="O49" s="158"/>
      <c r="P49" s="158"/>
    </row>
    <row r="50" spans="1:16" x14ac:dyDescent="0.2">
      <c r="A50" s="158" t="s">
        <v>67</v>
      </c>
      <c r="B50" s="158" t="e">
        <f>NA()</f>
        <v>#N/A</v>
      </c>
      <c r="C50" s="158">
        <f>IF(ISNUMBER('実質公債費比率（分子）の構造'!K$53),'実質公債費比率（分子）の構造'!K$53,NA())</f>
        <v>1324</v>
      </c>
      <c r="D50" s="158" t="e">
        <f>NA()</f>
        <v>#N/A</v>
      </c>
      <c r="E50" s="158" t="e">
        <f>NA()</f>
        <v>#N/A</v>
      </c>
      <c r="F50" s="158">
        <f>IF(ISNUMBER('実質公債費比率（分子）の構造'!L$53),'実質公債費比率（分子）の構造'!L$53,NA())</f>
        <v>1054</v>
      </c>
      <c r="G50" s="158" t="e">
        <f>NA()</f>
        <v>#N/A</v>
      </c>
      <c r="H50" s="158" t="e">
        <f>NA()</f>
        <v>#N/A</v>
      </c>
      <c r="I50" s="158">
        <f>IF(ISNUMBER('実質公債費比率（分子）の構造'!M$53),'実質公債費比率（分子）の構造'!M$53,NA())</f>
        <v>839</v>
      </c>
      <c r="J50" s="158" t="e">
        <f>NA()</f>
        <v>#N/A</v>
      </c>
      <c r="K50" s="158" t="e">
        <f>NA()</f>
        <v>#N/A</v>
      </c>
      <c r="L50" s="158">
        <f>IF(ISNUMBER('実質公債費比率（分子）の構造'!N$53),'実質公債費比率（分子）の構造'!N$53,NA())</f>
        <v>763</v>
      </c>
      <c r="M50" s="158" t="e">
        <f>NA()</f>
        <v>#N/A</v>
      </c>
      <c r="N50" s="158" t="e">
        <f>NA()</f>
        <v>#N/A</v>
      </c>
      <c r="O50" s="158">
        <f>IF(ISNUMBER('実質公債費比率（分子）の構造'!O$53),'実質公債費比率（分子）の構造'!O$53,NA())</f>
        <v>722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19024</v>
      </c>
      <c r="E56" s="157"/>
      <c r="F56" s="157"/>
      <c r="G56" s="157">
        <f>'将来負担比率（分子）の構造'!J$52</f>
        <v>18569</v>
      </c>
      <c r="H56" s="157"/>
      <c r="I56" s="157"/>
      <c r="J56" s="157">
        <f>'将来負担比率（分子）の構造'!K$52</f>
        <v>17954</v>
      </c>
      <c r="K56" s="157"/>
      <c r="L56" s="157"/>
      <c r="M56" s="157">
        <f>'将来負担比率（分子）の構造'!L$52</f>
        <v>18621</v>
      </c>
      <c r="N56" s="157"/>
      <c r="O56" s="157"/>
      <c r="P56" s="157">
        <f>'将来負担比率（分子）の構造'!M$52</f>
        <v>19738</v>
      </c>
    </row>
    <row r="57" spans="1:16" x14ac:dyDescent="0.2">
      <c r="A57" s="157" t="s">
        <v>42</v>
      </c>
      <c r="B57" s="157"/>
      <c r="C57" s="157"/>
      <c r="D57" s="157">
        <f>'将来負担比率（分子）の構造'!I$51</f>
        <v>8221</v>
      </c>
      <c r="E57" s="157"/>
      <c r="F57" s="157"/>
      <c r="G57" s="157">
        <f>'将来負担比率（分子）の構造'!J$51</f>
        <v>8199</v>
      </c>
      <c r="H57" s="157"/>
      <c r="I57" s="157"/>
      <c r="J57" s="157">
        <f>'将来負担比率（分子）の構造'!K$51</f>
        <v>8081</v>
      </c>
      <c r="K57" s="157"/>
      <c r="L57" s="157"/>
      <c r="M57" s="157">
        <f>'将来負担比率（分子）の構造'!L$51</f>
        <v>7628</v>
      </c>
      <c r="N57" s="157"/>
      <c r="O57" s="157"/>
      <c r="P57" s="157">
        <f>'将来負担比率（分子）の構造'!M$51</f>
        <v>7084</v>
      </c>
    </row>
    <row r="58" spans="1:16" x14ac:dyDescent="0.2">
      <c r="A58" s="157" t="s">
        <v>41</v>
      </c>
      <c r="B58" s="157"/>
      <c r="C58" s="157"/>
      <c r="D58" s="157">
        <f>'将来負担比率（分子）の構造'!I$50</f>
        <v>7297</v>
      </c>
      <c r="E58" s="157"/>
      <c r="F58" s="157"/>
      <c r="G58" s="157">
        <f>'将来負担比率（分子）の構造'!J$50</f>
        <v>8226</v>
      </c>
      <c r="H58" s="157"/>
      <c r="I58" s="157"/>
      <c r="J58" s="157">
        <f>'将来負担比率（分子）の構造'!K$50</f>
        <v>8499</v>
      </c>
      <c r="K58" s="157"/>
      <c r="L58" s="157"/>
      <c r="M58" s="157">
        <f>'将来負担比率（分子）の構造'!L$50</f>
        <v>8265</v>
      </c>
      <c r="N58" s="157"/>
      <c r="O58" s="157"/>
      <c r="P58" s="157">
        <f>'将来負担比率（分子）の構造'!M$50</f>
        <v>8579</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3695</v>
      </c>
      <c r="C62" s="157"/>
      <c r="D62" s="157"/>
      <c r="E62" s="157">
        <f>'将来負担比率（分子）の構造'!J$45</f>
        <v>3982</v>
      </c>
      <c r="F62" s="157"/>
      <c r="G62" s="157"/>
      <c r="H62" s="157">
        <f>'将来負担比率（分子）の構造'!K$45</f>
        <v>3919</v>
      </c>
      <c r="I62" s="157"/>
      <c r="J62" s="157"/>
      <c r="K62" s="157">
        <f>'将来負担比率（分子）の構造'!L$45</f>
        <v>3973</v>
      </c>
      <c r="L62" s="157"/>
      <c r="M62" s="157"/>
      <c r="N62" s="157">
        <f>'将来負担比率（分子）の構造'!M$45</f>
        <v>4094</v>
      </c>
      <c r="O62" s="157"/>
      <c r="P62" s="157"/>
    </row>
    <row r="63" spans="1:16" x14ac:dyDescent="0.2">
      <c r="A63" s="157" t="s">
        <v>34</v>
      </c>
      <c r="B63" s="157">
        <f>'将来負担比率（分子）の構造'!I$44</f>
        <v>4346</v>
      </c>
      <c r="C63" s="157"/>
      <c r="D63" s="157"/>
      <c r="E63" s="157">
        <f>'将来負担比率（分子）の構造'!J$44</f>
        <v>3940</v>
      </c>
      <c r="F63" s="157"/>
      <c r="G63" s="157"/>
      <c r="H63" s="157">
        <f>'将来負担比率（分子）の構造'!K$44</f>
        <v>3540</v>
      </c>
      <c r="I63" s="157"/>
      <c r="J63" s="157"/>
      <c r="K63" s="157">
        <f>'将来負担比率（分子）の構造'!L$44</f>
        <v>3149</v>
      </c>
      <c r="L63" s="157"/>
      <c r="M63" s="157"/>
      <c r="N63" s="157">
        <f>'将来負担比率（分子）の構造'!M$44</f>
        <v>2755</v>
      </c>
      <c r="O63" s="157"/>
      <c r="P63" s="157"/>
    </row>
    <row r="64" spans="1:16" x14ac:dyDescent="0.2">
      <c r="A64" s="157" t="s">
        <v>33</v>
      </c>
      <c r="B64" s="157">
        <f>'将来負担比率（分子）の構造'!I$43</f>
        <v>705</v>
      </c>
      <c r="C64" s="157"/>
      <c r="D64" s="157"/>
      <c r="E64" s="157">
        <f>'将来負担比率（分子）の構造'!J$43</f>
        <v>665</v>
      </c>
      <c r="F64" s="157"/>
      <c r="G64" s="157"/>
      <c r="H64" s="157">
        <f>'将来負担比率（分子）の構造'!K$43</f>
        <v>674</v>
      </c>
      <c r="I64" s="157"/>
      <c r="J64" s="157"/>
      <c r="K64" s="157">
        <f>'将来負担比率（分子）の構造'!L$43</f>
        <v>714</v>
      </c>
      <c r="L64" s="157"/>
      <c r="M64" s="157"/>
      <c r="N64" s="157">
        <f>'将来負担比率（分子）の構造'!M$43</f>
        <v>628</v>
      </c>
      <c r="O64" s="157"/>
      <c r="P64" s="157"/>
    </row>
    <row r="65" spans="1:16" x14ac:dyDescent="0.2">
      <c r="A65" s="157" t="s">
        <v>32</v>
      </c>
      <c r="B65" s="157">
        <f>'将来負担比率（分子）の構造'!I$42</f>
        <v>6999</v>
      </c>
      <c r="C65" s="157"/>
      <c r="D65" s="157"/>
      <c r="E65" s="157">
        <f>'将来負担比率（分子）の構造'!J$42</f>
        <v>6123</v>
      </c>
      <c r="F65" s="157"/>
      <c r="G65" s="157"/>
      <c r="H65" s="157">
        <f>'将来負担比率（分子）の構造'!K$42</f>
        <v>5298</v>
      </c>
      <c r="I65" s="157"/>
      <c r="J65" s="157"/>
      <c r="K65" s="157">
        <f>'将来負担比率（分子）の構造'!L$42</f>
        <v>5040</v>
      </c>
      <c r="L65" s="157"/>
      <c r="M65" s="157"/>
      <c r="N65" s="157">
        <f>'将来負担比率（分子）の構造'!M$42</f>
        <v>4436</v>
      </c>
      <c r="O65" s="157"/>
      <c r="P65" s="157"/>
    </row>
    <row r="66" spans="1:16" x14ac:dyDescent="0.2">
      <c r="A66" s="157" t="s">
        <v>31</v>
      </c>
      <c r="B66" s="157">
        <f>'将来負担比率（分子）の構造'!I$41</f>
        <v>28228</v>
      </c>
      <c r="C66" s="157"/>
      <c r="D66" s="157"/>
      <c r="E66" s="157">
        <f>'将来負担比率（分子）の構造'!J$41</f>
        <v>28366</v>
      </c>
      <c r="F66" s="157"/>
      <c r="G66" s="157"/>
      <c r="H66" s="157">
        <f>'将来負担比率（分子）の構造'!K$41</f>
        <v>27510</v>
      </c>
      <c r="I66" s="157"/>
      <c r="J66" s="157"/>
      <c r="K66" s="157">
        <f>'将来負担比率（分子）の構造'!L$41</f>
        <v>26195</v>
      </c>
      <c r="L66" s="157"/>
      <c r="M66" s="157"/>
      <c r="N66" s="157">
        <f>'将来負担比率（分子）の構造'!M$41</f>
        <v>30944</v>
      </c>
      <c r="O66" s="157"/>
      <c r="P66" s="157"/>
    </row>
    <row r="67" spans="1:16" x14ac:dyDescent="0.2">
      <c r="A67" s="157" t="s">
        <v>71</v>
      </c>
      <c r="B67" s="157" t="e">
        <f>NA()</f>
        <v>#N/A</v>
      </c>
      <c r="C67" s="157">
        <f>IF(ISNUMBER('将来負担比率（分子）の構造'!I$53), IF('将来負担比率（分子）の構造'!I$53 &lt; 0, 0, '将来負担比率（分子）の構造'!I$53), NA())</f>
        <v>9432</v>
      </c>
      <c r="D67" s="157" t="e">
        <f>NA()</f>
        <v>#N/A</v>
      </c>
      <c r="E67" s="157" t="e">
        <f>NA()</f>
        <v>#N/A</v>
      </c>
      <c r="F67" s="157">
        <f>IF(ISNUMBER('将来負担比率（分子）の構造'!J$53), IF('将来負担比率（分子）の構造'!J$53 &lt; 0, 0, '将来負担比率（分子）の構造'!J$53), NA())</f>
        <v>8084</v>
      </c>
      <c r="G67" s="157" t="e">
        <f>NA()</f>
        <v>#N/A</v>
      </c>
      <c r="H67" s="157" t="e">
        <f>NA()</f>
        <v>#N/A</v>
      </c>
      <c r="I67" s="157">
        <f>IF(ISNUMBER('将来負担比率（分子）の構造'!K$53), IF('将来負担比率（分子）の構造'!K$53 &lt; 0, 0, '将来負担比率（分子）の構造'!K$53), NA())</f>
        <v>6408</v>
      </c>
      <c r="J67" s="157" t="e">
        <f>NA()</f>
        <v>#N/A</v>
      </c>
      <c r="K67" s="157" t="e">
        <f>NA()</f>
        <v>#N/A</v>
      </c>
      <c r="L67" s="157">
        <f>IF(ISNUMBER('将来負担比率（分子）の構造'!L$53), IF('将来負担比率（分子）の構造'!L$53 &lt; 0, 0, '将来負担比率（分子）の構造'!L$53), NA())</f>
        <v>4558</v>
      </c>
      <c r="M67" s="157" t="e">
        <f>NA()</f>
        <v>#N/A</v>
      </c>
      <c r="N67" s="157" t="e">
        <f>NA()</f>
        <v>#N/A</v>
      </c>
      <c r="O67" s="157">
        <f>IF(ISNUMBER('将来負担比率（分子）の構造'!M$53), IF('将来負担比率（分子）の構造'!M$53 &lt; 0, 0, '将来負担比率（分子）の構造'!M$53), NA())</f>
        <v>7456</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4338</v>
      </c>
      <c r="C72" s="161">
        <f>基金残高に係る経年分析!G55</f>
        <v>4500</v>
      </c>
      <c r="D72" s="161">
        <f>基金残高に係る経年分析!H55</f>
        <v>4690</v>
      </c>
    </row>
    <row r="73" spans="1:16" x14ac:dyDescent="0.2">
      <c r="A73" s="160" t="s">
        <v>74</v>
      </c>
      <c r="B73" s="161">
        <f>基金残高に係る経年分析!F56</f>
        <v>985</v>
      </c>
      <c r="C73" s="161">
        <f>基金残高に係る経年分析!G56</f>
        <v>774</v>
      </c>
      <c r="D73" s="161">
        <f>基金残高に係る経年分析!H56</f>
        <v>875</v>
      </c>
    </row>
    <row r="74" spans="1:16" x14ac:dyDescent="0.2">
      <c r="A74" s="160" t="s">
        <v>75</v>
      </c>
      <c r="B74" s="161">
        <f>基金残高に係る経年分析!F57</f>
        <v>2376</v>
      </c>
      <c r="C74" s="161">
        <f>基金残高に係る経年分析!G57</f>
        <v>2874</v>
      </c>
      <c r="D74" s="161">
        <f>基金残高に係る経年分析!H57</f>
        <v>3348</v>
      </c>
    </row>
  </sheetData>
  <sheetProtection algorithmName="SHA-512" hashValue="i7Xxaxix/XdTYfNpXlEpbQk3fmVjvBHx50YAEMsycLNTJhPBgKr0HIEzKThHmVeK60IG4Z2Zdd9eAJX4e8fogg==" saltValue="JoVdoGCzNTrCUTTBhNfFt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10473131</v>
      </c>
      <c r="S5" s="664"/>
      <c r="T5" s="664"/>
      <c r="U5" s="664"/>
      <c r="V5" s="664"/>
      <c r="W5" s="664"/>
      <c r="X5" s="664"/>
      <c r="Y5" s="689"/>
      <c r="Z5" s="702">
        <v>26.6</v>
      </c>
      <c r="AA5" s="702"/>
      <c r="AB5" s="702"/>
      <c r="AC5" s="702"/>
      <c r="AD5" s="703">
        <v>9591429</v>
      </c>
      <c r="AE5" s="703"/>
      <c r="AF5" s="703"/>
      <c r="AG5" s="703"/>
      <c r="AH5" s="703"/>
      <c r="AI5" s="703"/>
      <c r="AJ5" s="703"/>
      <c r="AK5" s="703"/>
      <c r="AL5" s="690">
        <v>55</v>
      </c>
      <c r="AM5" s="672"/>
      <c r="AN5" s="672"/>
      <c r="AO5" s="691"/>
      <c r="AP5" s="666" t="s">
        <v>216</v>
      </c>
      <c r="AQ5" s="667"/>
      <c r="AR5" s="667"/>
      <c r="AS5" s="667"/>
      <c r="AT5" s="667"/>
      <c r="AU5" s="667"/>
      <c r="AV5" s="667"/>
      <c r="AW5" s="667"/>
      <c r="AX5" s="667"/>
      <c r="AY5" s="667"/>
      <c r="AZ5" s="667"/>
      <c r="BA5" s="667"/>
      <c r="BB5" s="667"/>
      <c r="BC5" s="667"/>
      <c r="BD5" s="667"/>
      <c r="BE5" s="667"/>
      <c r="BF5" s="668"/>
      <c r="BG5" s="608">
        <v>9591429</v>
      </c>
      <c r="BH5" s="609"/>
      <c r="BI5" s="609"/>
      <c r="BJ5" s="609"/>
      <c r="BK5" s="609"/>
      <c r="BL5" s="609"/>
      <c r="BM5" s="609"/>
      <c r="BN5" s="610"/>
      <c r="BO5" s="646">
        <v>91.6</v>
      </c>
      <c r="BP5" s="646"/>
      <c r="BQ5" s="646"/>
      <c r="BR5" s="646"/>
      <c r="BS5" s="647">
        <v>91191</v>
      </c>
      <c r="BT5" s="647"/>
      <c r="BU5" s="647"/>
      <c r="BV5" s="647"/>
      <c r="BW5" s="647"/>
      <c r="BX5" s="647"/>
      <c r="BY5" s="647"/>
      <c r="BZ5" s="647"/>
      <c r="CA5" s="647"/>
      <c r="CB5" s="685"/>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141258</v>
      </c>
      <c r="S6" s="609"/>
      <c r="T6" s="609"/>
      <c r="U6" s="609"/>
      <c r="V6" s="609"/>
      <c r="W6" s="609"/>
      <c r="X6" s="609"/>
      <c r="Y6" s="610"/>
      <c r="Z6" s="646">
        <v>0.4</v>
      </c>
      <c r="AA6" s="646"/>
      <c r="AB6" s="646"/>
      <c r="AC6" s="646"/>
      <c r="AD6" s="647">
        <v>141258</v>
      </c>
      <c r="AE6" s="647"/>
      <c r="AF6" s="647"/>
      <c r="AG6" s="647"/>
      <c r="AH6" s="647"/>
      <c r="AI6" s="647"/>
      <c r="AJ6" s="647"/>
      <c r="AK6" s="647"/>
      <c r="AL6" s="611">
        <v>0.8</v>
      </c>
      <c r="AM6" s="612"/>
      <c r="AN6" s="612"/>
      <c r="AO6" s="648"/>
      <c r="AP6" s="605" t="s">
        <v>221</v>
      </c>
      <c r="AQ6" s="606"/>
      <c r="AR6" s="606"/>
      <c r="AS6" s="606"/>
      <c r="AT6" s="606"/>
      <c r="AU6" s="606"/>
      <c r="AV6" s="606"/>
      <c r="AW6" s="606"/>
      <c r="AX6" s="606"/>
      <c r="AY6" s="606"/>
      <c r="AZ6" s="606"/>
      <c r="BA6" s="606"/>
      <c r="BB6" s="606"/>
      <c r="BC6" s="606"/>
      <c r="BD6" s="606"/>
      <c r="BE6" s="606"/>
      <c r="BF6" s="607"/>
      <c r="BG6" s="608">
        <v>9591429</v>
      </c>
      <c r="BH6" s="609"/>
      <c r="BI6" s="609"/>
      <c r="BJ6" s="609"/>
      <c r="BK6" s="609"/>
      <c r="BL6" s="609"/>
      <c r="BM6" s="609"/>
      <c r="BN6" s="610"/>
      <c r="BO6" s="646">
        <v>91.6</v>
      </c>
      <c r="BP6" s="646"/>
      <c r="BQ6" s="646"/>
      <c r="BR6" s="646"/>
      <c r="BS6" s="647">
        <v>91191</v>
      </c>
      <c r="BT6" s="647"/>
      <c r="BU6" s="647"/>
      <c r="BV6" s="647"/>
      <c r="BW6" s="647"/>
      <c r="BX6" s="647"/>
      <c r="BY6" s="647"/>
      <c r="BZ6" s="647"/>
      <c r="CA6" s="647"/>
      <c r="CB6" s="685"/>
      <c r="CD6" s="666" t="s">
        <v>222</v>
      </c>
      <c r="CE6" s="667"/>
      <c r="CF6" s="667"/>
      <c r="CG6" s="667"/>
      <c r="CH6" s="667"/>
      <c r="CI6" s="667"/>
      <c r="CJ6" s="667"/>
      <c r="CK6" s="667"/>
      <c r="CL6" s="667"/>
      <c r="CM6" s="667"/>
      <c r="CN6" s="667"/>
      <c r="CO6" s="667"/>
      <c r="CP6" s="667"/>
      <c r="CQ6" s="668"/>
      <c r="CR6" s="608">
        <v>237156</v>
      </c>
      <c r="CS6" s="609"/>
      <c r="CT6" s="609"/>
      <c r="CU6" s="609"/>
      <c r="CV6" s="609"/>
      <c r="CW6" s="609"/>
      <c r="CX6" s="609"/>
      <c r="CY6" s="610"/>
      <c r="CZ6" s="690">
        <v>0.6</v>
      </c>
      <c r="DA6" s="672"/>
      <c r="DB6" s="672"/>
      <c r="DC6" s="692"/>
      <c r="DD6" s="614" t="s">
        <v>122</v>
      </c>
      <c r="DE6" s="609"/>
      <c r="DF6" s="609"/>
      <c r="DG6" s="609"/>
      <c r="DH6" s="609"/>
      <c r="DI6" s="609"/>
      <c r="DJ6" s="609"/>
      <c r="DK6" s="609"/>
      <c r="DL6" s="609"/>
      <c r="DM6" s="609"/>
      <c r="DN6" s="609"/>
      <c r="DO6" s="609"/>
      <c r="DP6" s="610"/>
      <c r="DQ6" s="614">
        <v>237156</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12835</v>
      </c>
      <c r="S7" s="609"/>
      <c r="T7" s="609"/>
      <c r="U7" s="609"/>
      <c r="V7" s="609"/>
      <c r="W7" s="609"/>
      <c r="X7" s="609"/>
      <c r="Y7" s="610"/>
      <c r="Z7" s="646">
        <v>0</v>
      </c>
      <c r="AA7" s="646"/>
      <c r="AB7" s="646"/>
      <c r="AC7" s="646"/>
      <c r="AD7" s="647">
        <v>12835</v>
      </c>
      <c r="AE7" s="647"/>
      <c r="AF7" s="647"/>
      <c r="AG7" s="647"/>
      <c r="AH7" s="647"/>
      <c r="AI7" s="647"/>
      <c r="AJ7" s="647"/>
      <c r="AK7" s="647"/>
      <c r="AL7" s="611">
        <v>0.1</v>
      </c>
      <c r="AM7" s="612"/>
      <c r="AN7" s="612"/>
      <c r="AO7" s="648"/>
      <c r="AP7" s="605" t="s">
        <v>224</v>
      </c>
      <c r="AQ7" s="606"/>
      <c r="AR7" s="606"/>
      <c r="AS7" s="606"/>
      <c r="AT7" s="606"/>
      <c r="AU7" s="606"/>
      <c r="AV7" s="606"/>
      <c r="AW7" s="606"/>
      <c r="AX7" s="606"/>
      <c r="AY7" s="606"/>
      <c r="AZ7" s="606"/>
      <c r="BA7" s="606"/>
      <c r="BB7" s="606"/>
      <c r="BC7" s="606"/>
      <c r="BD7" s="606"/>
      <c r="BE7" s="606"/>
      <c r="BF7" s="607"/>
      <c r="BG7" s="608">
        <v>4691076</v>
      </c>
      <c r="BH7" s="609"/>
      <c r="BI7" s="609"/>
      <c r="BJ7" s="609"/>
      <c r="BK7" s="609"/>
      <c r="BL7" s="609"/>
      <c r="BM7" s="609"/>
      <c r="BN7" s="610"/>
      <c r="BO7" s="646">
        <v>44.8</v>
      </c>
      <c r="BP7" s="646"/>
      <c r="BQ7" s="646"/>
      <c r="BR7" s="646"/>
      <c r="BS7" s="647">
        <v>91191</v>
      </c>
      <c r="BT7" s="647"/>
      <c r="BU7" s="647"/>
      <c r="BV7" s="647"/>
      <c r="BW7" s="647"/>
      <c r="BX7" s="647"/>
      <c r="BY7" s="647"/>
      <c r="BZ7" s="647"/>
      <c r="CA7" s="647"/>
      <c r="CB7" s="685"/>
      <c r="CD7" s="605" t="s">
        <v>225</v>
      </c>
      <c r="CE7" s="606"/>
      <c r="CF7" s="606"/>
      <c r="CG7" s="606"/>
      <c r="CH7" s="606"/>
      <c r="CI7" s="606"/>
      <c r="CJ7" s="606"/>
      <c r="CK7" s="606"/>
      <c r="CL7" s="606"/>
      <c r="CM7" s="606"/>
      <c r="CN7" s="606"/>
      <c r="CO7" s="606"/>
      <c r="CP7" s="606"/>
      <c r="CQ7" s="607"/>
      <c r="CR7" s="608">
        <v>4457471</v>
      </c>
      <c r="CS7" s="609"/>
      <c r="CT7" s="609"/>
      <c r="CU7" s="609"/>
      <c r="CV7" s="609"/>
      <c r="CW7" s="609"/>
      <c r="CX7" s="609"/>
      <c r="CY7" s="610"/>
      <c r="CZ7" s="646">
        <v>11.5</v>
      </c>
      <c r="DA7" s="646"/>
      <c r="DB7" s="646"/>
      <c r="DC7" s="646"/>
      <c r="DD7" s="614">
        <v>916504</v>
      </c>
      <c r="DE7" s="609"/>
      <c r="DF7" s="609"/>
      <c r="DG7" s="609"/>
      <c r="DH7" s="609"/>
      <c r="DI7" s="609"/>
      <c r="DJ7" s="609"/>
      <c r="DK7" s="609"/>
      <c r="DL7" s="609"/>
      <c r="DM7" s="609"/>
      <c r="DN7" s="609"/>
      <c r="DO7" s="609"/>
      <c r="DP7" s="610"/>
      <c r="DQ7" s="614">
        <v>2748358</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142162</v>
      </c>
      <c r="S8" s="609"/>
      <c r="T8" s="609"/>
      <c r="U8" s="609"/>
      <c r="V8" s="609"/>
      <c r="W8" s="609"/>
      <c r="X8" s="609"/>
      <c r="Y8" s="610"/>
      <c r="Z8" s="646">
        <v>0.4</v>
      </c>
      <c r="AA8" s="646"/>
      <c r="AB8" s="646"/>
      <c r="AC8" s="646"/>
      <c r="AD8" s="647">
        <v>142162</v>
      </c>
      <c r="AE8" s="647"/>
      <c r="AF8" s="647"/>
      <c r="AG8" s="647"/>
      <c r="AH8" s="647"/>
      <c r="AI8" s="647"/>
      <c r="AJ8" s="647"/>
      <c r="AK8" s="647"/>
      <c r="AL8" s="611">
        <v>0.8</v>
      </c>
      <c r="AM8" s="612"/>
      <c r="AN8" s="612"/>
      <c r="AO8" s="648"/>
      <c r="AP8" s="605" t="s">
        <v>227</v>
      </c>
      <c r="AQ8" s="606"/>
      <c r="AR8" s="606"/>
      <c r="AS8" s="606"/>
      <c r="AT8" s="606"/>
      <c r="AU8" s="606"/>
      <c r="AV8" s="606"/>
      <c r="AW8" s="606"/>
      <c r="AX8" s="606"/>
      <c r="AY8" s="606"/>
      <c r="AZ8" s="606"/>
      <c r="BA8" s="606"/>
      <c r="BB8" s="606"/>
      <c r="BC8" s="606"/>
      <c r="BD8" s="606"/>
      <c r="BE8" s="606"/>
      <c r="BF8" s="607"/>
      <c r="BG8" s="608">
        <v>113818</v>
      </c>
      <c r="BH8" s="609"/>
      <c r="BI8" s="609"/>
      <c r="BJ8" s="609"/>
      <c r="BK8" s="609"/>
      <c r="BL8" s="609"/>
      <c r="BM8" s="609"/>
      <c r="BN8" s="610"/>
      <c r="BO8" s="646">
        <v>1.1000000000000001</v>
      </c>
      <c r="BP8" s="646"/>
      <c r="BQ8" s="646"/>
      <c r="BR8" s="646"/>
      <c r="BS8" s="647" t="s">
        <v>122</v>
      </c>
      <c r="BT8" s="647"/>
      <c r="BU8" s="647"/>
      <c r="BV8" s="647"/>
      <c r="BW8" s="647"/>
      <c r="BX8" s="647"/>
      <c r="BY8" s="647"/>
      <c r="BZ8" s="647"/>
      <c r="CA8" s="647"/>
      <c r="CB8" s="685"/>
      <c r="CD8" s="605" t="s">
        <v>228</v>
      </c>
      <c r="CE8" s="606"/>
      <c r="CF8" s="606"/>
      <c r="CG8" s="606"/>
      <c r="CH8" s="606"/>
      <c r="CI8" s="606"/>
      <c r="CJ8" s="606"/>
      <c r="CK8" s="606"/>
      <c r="CL8" s="606"/>
      <c r="CM8" s="606"/>
      <c r="CN8" s="606"/>
      <c r="CO8" s="606"/>
      <c r="CP8" s="606"/>
      <c r="CQ8" s="607"/>
      <c r="CR8" s="608">
        <v>14926221</v>
      </c>
      <c r="CS8" s="609"/>
      <c r="CT8" s="609"/>
      <c r="CU8" s="609"/>
      <c r="CV8" s="609"/>
      <c r="CW8" s="609"/>
      <c r="CX8" s="609"/>
      <c r="CY8" s="610"/>
      <c r="CZ8" s="646">
        <v>38.4</v>
      </c>
      <c r="DA8" s="646"/>
      <c r="DB8" s="646"/>
      <c r="DC8" s="646"/>
      <c r="DD8" s="614">
        <v>358721</v>
      </c>
      <c r="DE8" s="609"/>
      <c r="DF8" s="609"/>
      <c r="DG8" s="609"/>
      <c r="DH8" s="609"/>
      <c r="DI8" s="609"/>
      <c r="DJ8" s="609"/>
      <c r="DK8" s="609"/>
      <c r="DL8" s="609"/>
      <c r="DM8" s="609"/>
      <c r="DN8" s="609"/>
      <c r="DO8" s="609"/>
      <c r="DP8" s="610"/>
      <c r="DQ8" s="614">
        <v>7355984</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186827</v>
      </c>
      <c r="S9" s="609"/>
      <c r="T9" s="609"/>
      <c r="U9" s="609"/>
      <c r="V9" s="609"/>
      <c r="W9" s="609"/>
      <c r="X9" s="609"/>
      <c r="Y9" s="610"/>
      <c r="Z9" s="646">
        <v>0.5</v>
      </c>
      <c r="AA9" s="646"/>
      <c r="AB9" s="646"/>
      <c r="AC9" s="646"/>
      <c r="AD9" s="647">
        <v>186827</v>
      </c>
      <c r="AE9" s="647"/>
      <c r="AF9" s="647"/>
      <c r="AG9" s="647"/>
      <c r="AH9" s="647"/>
      <c r="AI9" s="647"/>
      <c r="AJ9" s="647"/>
      <c r="AK9" s="647"/>
      <c r="AL9" s="611">
        <v>1.1000000000000001</v>
      </c>
      <c r="AM9" s="612"/>
      <c r="AN9" s="612"/>
      <c r="AO9" s="648"/>
      <c r="AP9" s="605" t="s">
        <v>230</v>
      </c>
      <c r="AQ9" s="606"/>
      <c r="AR9" s="606"/>
      <c r="AS9" s="606"/>
      <c r="AT9" s="606"/>
      <c r="AU9" s="606"/>
      <c r="AV9" s="606"/>
      <c r="AW9" s="606"/>
      <c r="AX9" s="606"/>
      <c r="AY9" s="606"/>
      <c r="AZ9" s="606"/>
      <c r="BA9" s="606"/>
      <c r="BB9" s="606"/>
      <c r="BC9" s="606"/>
      <c r="BD9" s="606"/>
      <c r="BE9" s="606"/>
      <c r="BF9" s="607"/>
      <c r="BG9" s="608">
        <v>4180007</v>
      </c>
      <c r="BH9" s="609"/>
      <c r="BI9" s="609"/>
      <c r="BJ9" s="609"/>
      <c r="BK9" s="609"/>
      <c r="BL9" s="609"/>
      <c r="BM9" s="609"/>
      <c r="BN9" s="610"/>
      <c r="BO9" s="646">
        <v>39.9</v>
      </c>
      <c r="BP9" s="646"/>
      <c r="BQ9" s="646"/>
      <c r="BR9" s="646"/>
      <c r="BS9" s="647" t="s">
        <v>122</v>
      </c>
      <c r="BT9" s="647"/>
      <c r="BU9" s="647"/>
      <c r="BV9" s="647"/>
      <c r="BW9" s="647"/>
      <c r="BX9" s="647"/>
      <c r="BY9" s="647"/>
      <c r="BZ9" s="647"/>
      <c r="CA9" s="647"/>
      <c r="CB9" s="685"/>
      <c r="CD9" s="605" t="s">
        <v>231</v>
      </c>
      <c r="CE9" s="606"/>
      <c r="CF9" s="606"/>
      <c r="CG9" s="606"/>
      <c r="CH9" s="606"/>
      <c r="CI9" s="606"/>
      <c r="CJ9" s="606"/>
      <c r="CK9" s="606"/>
      <c r="CL9" s="606"/>
      <c r="CM9" s="606"/>
      <c r="CN9" s="606"/>
      <c r="CO9" s="606"/>
      <c r="CP9" s="606"/>
      <c r="CQ9" s="607"/>
      <c r="CR9" s="608">
        <v>2753215</v>
      </c>
      <c r="CS9" s="609"/>
      <c r="CT9" s="609"/>
      <c r="CU9" s="609"/>
      <c r="CV9" s="609"/>
      <c r="CW9" s="609"/>
      <c r="CX9" s="609"/>
      <c r="CY9" s="610"/>
      <c r="CZ9" s="646">
        <v>7.1</v>
      </c>
      <c r="DA9" s="646"/>
      <c r="DB9" s="646"/>
      <c r="DC9" s="646"/>
      <c r="DD9" s="614">
        <v>70475</v>
      </c>
      <c r="DE9" s="609"/>
      <c r="DF9" s="609"/>
      <c r="DG9" s="609"/>
      <c r="DH9" s="609"/>
      <c r="DI9" s="609"/>
      <c r="DJ9" s="609"/>
      <c r="DK9" s="609"/>
      <c r="DL9" s="609"/>
      <c r="DM9" s="609"/>
      <c r="DN9" s="609"/>
      <c r="DO9" s="609"/>
      <c r="DP9" s="610"/>
      <c r="DQ9" s="614">
        <v>2349690</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162669</v>
      </c>
      <c r="BH10" s="609"/>
      <c r="BI10" s="609"/>
      <c r="BJ10" s="609"/>
      <c r="BK10" s="609"/>
      <c r="BL10" s="609"/>
      <c r="BM10" s="609"/>
      <c r="BN10" s="610"/>
      <c r="BO10" s="646">
        <v>1.6</v>
      </c>
      <c r="BP10" s="646"/>
      <c r="BQ10" s="646"/>
      <c r="BR10" s="646"/>
      <c r="BS10" s="647">
        <v>26948</v>
      </c>
      <c r="BT10" s="647"/>
      <c r="BU10" s="647"/>
      <c r="BV10" s="647"/>
      <c r="BW10" s="647"/>
      <c r="BX10" s="647"/>
      <c r="BY10" s="647"/>
      <c r="BZ10" s="647"/>
      <c r="CA10" s="647"/>
      <c r="CB10" s="685"/>
      <c r="CD10" s="605" t="s">
        <v>234</v>
      </c>
      <c r="CE10" s="606"/>
      <c r="CF10" s="606"/>
      <c r="CG10" s="606"/>
      <c r="CH10" s="606"/>
      <c r="CI10" s="606"/>
      <c r="CJ10" s="606"/>
      <c r="CK10" s="606"/>
      <c r="CL10" s="606"/>
      <c r="CM10" s="606"/>
      <c r="CN10" s="606"/>
      <c r="CO10" s="606"/>
      <c r="CP10" s="606"/>
      <c r="CQ10" s="607"/>
      <c r="CR10" s="608">
        <v>16657</v>
      </c>
      <c r="CS10" s="609"/>
      <c r="CT10" s="609"/>
      <c r="CU10" s="609"/>
      <c r="CV10" s="609"/>
      <c r="CW10" s="609"/>
      <c r="CX10" s="609"/>
      <c r="CY10" s="610"/>
      <c r="CZ10" s="646">
        <v>0</v>
      </c>
      <c r="DA10" s="646"/>
      <c r="DB10" s="646"/>
      <c r="DC10" s="646"/>
      <c r="DD10" s="614" t="s">
        <v>122</v>
      </c>
      <c r="DE10" s="609"/>
      <c r="DF10" s="609"/>
      <c r="DG10" s="609"/>
      <c r="DH10" s="609"/>
      <c r="DI10" s="609"/>
      <c r="DJ10" s="609"/>
      <c r="DK10" s="609"/>
      <c r="DL10" s="609"/>
      <c r="DM10" s="609"/>
      <c r="DN10" s="609"/>
      <c r="DO10" s="609"/>
      <c r="DP10" s="610"/>
      <c r="DQ10" s="614">
        <v>15683</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1705797</v>
      </c>
      <c r="S11" s="609"/>
      <c r="T11" s="609"/>
      <c r="U11" s="609"/>
      <c r="V11" s="609"/>
      <c r="W11" s="609"/>
      <c r="X11" s="609"/>
      <c r="Y11" s="610"/>
      <c r="Z11" s="611">
        <v>4.3</v>
      </c>
      <c r="AA11" s="612"/>
      <c r="AB11" s="612"/>
      <c r="AC11" s="613"/>
      <c r="AD11" s="614">
        <v>1705797</v>
      </c>
      <c r="AE11" s="609"/>
      <c r="AF11" s="609"/>
      <c r="AG11" s="609"/>
      <c r="AH11" s="609"/>
      <c r="AI11" s="609"/>
      <c r="AJ11" s="609"/>
      <c r="AK11" s="610"/>
      <c r="AL11" s="611">
        <v>9.8000000000000007</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234582</v>
      </c>
      <c r="BH11" s="609"/>
      <c r="BI11" s="609"/>
      <c r="BJ11" s="609"/>
      <c r="BK11" s="609"/>
      <c r="BL11" s="609"/>
      <c r="BM11" s="609"/>
      <c r="BN11" s="610"/>
      <c r="BO11" s="646">
        <v>2.2000000000000002</v>
      </c>
      <c r="BP11" s="646"/>
      <c r="BQ11" s="646"/>
      <c r="BR11" s="646"/>
      <c r="BS11" s="647">
        <v>64243</v>
      </c>
      <c r="BT11" s="647"/>
      <c r="BU11" s="647"/>
      <c r="BV11" s="647"/>
      <c r="BW11" s="647"/>
      <c r="BX11" s="647"/>
      <c r="BY11" s="647"/>
      <c r="BZ11" s="647"/>
      <c r="CA11" s="647"/>
      <c r="CB11" s="685"/>
      <c r="CD11" s="605" t="s">
        <v>237</v>
      </c>
      <c r="CE11" s="606"/>
      <c r="CF11" s="606"/>
      <c r="CG11" s="606"/>
      <c r="CH11" s="606"/>
      <c r="CI11" s="606"/>
      <c r="CJ11" s="606"/>
      <c r="CK11" s="606"/>
      <c r="CL11" s="606"/>
      <c r="CM11" s="606"/>
      <c r="CN11" s="606"/>
      <c r="CO11" s="606"/>
      <c r="CP11" s="606"/>
      <c r="CQ11" s="607"/>
      <c r="CR11" s="608">
        <v>85697</v>
      </c>
      <c r="CS11" s="609"/>
      <c r="CT11" s="609"/>
      <c r="CU11" s="609"/>
      <c r="CV11" s="609"/>
      <c r="CW11" s="609"/>
      <c r="CX11" s="609"/>
      <c r="CY11" s="610"/>
      <c r="CZ11" s="646">
        <v>0.2</v>
      </c>
      <c r="DA11" s="646"/>
      <c r="DB11" s="646"/>
      <c r="DC11" s="646"/>
      <c r="DD11" s="614">
        <v>29791</v>
      </c>
      <c r="DE11" s="609"/>
      <c r="DF11" s="609"/>
      <c r="DG11" s="609"/>
      <c r="DH11" s="609"/>
      <c r="DI11" s="609"/>
      <c r="DJ11" s="609"/>
      <c r="DK11" s="609"/>
      <c r="DL11" s="609"/>
      <c r="DM11" s="609"/>
      <c r="DN11" s="609"/>
      <c r="DO11" s="609"/>
      <c r="DP11" s="610"/>
      <c r="DQ11" s="614">
        <v>52998</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v>73551</v>
      </c>
      <c r="S12" s="609"/>
      <c r="T12" s="609"/>
      <c r="U12" s="609"/>
      <c r="V12" s="609"/>
      <c r="W12" s="609"/>
      <c r="X12" s="609"/>
      <c r="Y12" s="610"/>
      <c r="Z12" s="646">
        <v>0.2</v>
      </c>
      <c r="AA12" s="646"/>
      <c r="AB12" s="646"/>
      <c r="AC12" s="646"/>
      <c r="AD12" s="647">
        <v>73551</v>
      </c>
      <c r="AE12" s="647"/>
      <c r="AF12" s="647"/>
      <c r="AG12" s="647"/>
      <c r="AH12" s="647"/>
      <c r="AI12" s="647"/>
      <c r="AJ12" s="647"/>
      <c r="AK12" s="647"/>
      <c r="AL12" s="611">
        <v>0.4</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4369573</v>
      </c>
      <c r="BH12" s="609"/>
      <c r="BI12" s="609"/>
      <c r="BJ12" s="609"/>
      <c r="BK12" s="609"/>
      <c r="BL12" s="609"/>
      <c r="BM12" s="609"/>
      <c r="BN12" s="610"/>
      <c r="BO12" s="646">
        <v>41.7</v>
      </c>
      <c r="BP12" s="646"/>
      <c r="BQ12" s="646"/>
      <c r="BR12" s="646"/>
      <c r="BS12" s="647" t="s">
        <v>122</v>
      </c>
      <c r="BT12" s="647"/>
      <c r="BU12" s="647"/>
      <c r="BV12" s="647"/>
      <c r="BW12" s="647"/>
      <c r="BX12" s="647"/>
      <c r="BY12" s="647"/>
      <c r="BZ12" s="647"/>
      <c r="CA12" s="647"/>
      <c r="CB12" s="685"/>
      <c r="CD12" s="605" t="s">
        <v>240</v>
      </c>
      <c r="CE12" s="606"/>
      <c r="CF12" s="606"/>
      <c r="CG12" s="606"/>
      <c r="CH12" s="606"/>
      <c r="CI12" s="606"/>
      <c r="CJ12" s="606"/>
      <c r="CK12" s="606"/>
      <c r="CL12" s="606"/>
      <c r="CM12" s="606"/>
      <c r="CN12" s="606"/>
      <c r="CO12" s="606"/>
      <c r="CP12" s="606"/>
      <c r="CQ12" s="607"/>
      <c r="CR12" s="608">
        <v>77589</v>
      </c>
      <c r="CS12" s="609"/>
      <c r="CT12" s="609"/>
      <c r="CU12" s="609"/>
      <c r="CV12" s="609"/>
      <c r="CW12" s="609"/>
      <c r="CX12" s="609"/>
      <c r="CY12" s="610"/>
      <c r="CZ12" s="646">
        <v>0.2</v>
      </c>
      <c r="DA12" s="646"/>
      <c r="DB12" s="646"/>
      <c r="DC12" s="646"/>
      <c r="DD12" s="614" t="s">
        <v>122</v>
      </c>
      <c r="DE12" s="609"/>
      <c r="DF12" s="609"/>
      <c r="DG12" s="609"/>
      <c r="DH12" s="609"/>
      <c r="DI12" s="609"/>
      <c r="DJ12" s="609"/>
      <c r="DK12" s="609"/>
      <c r="DL12" s="609"/>
      <c r="DM12" s="609"/>
      <c r="DN12" s="609"/>
      <c r="DO12" s="609"/>
      <c r="DP12" s="610"/>
      <c r="DQ12" s="614">
        <v>76642</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4317360</v>
      </c>
      <c r="BH13" s="609"/>
      <c r="BI13" s="609"/>
      <c r="BJ13" s="609"/>
      <c r="BK13" s="609"/>
      <c r="BL13" s="609"/>
      <c r="BM13" s="609"/>
      <c r="BN13" s="610"/>
      <c r="BO13" s="646">
        <v>41.2</v>
      </c>
      <c r="BP13" s="646"/>
      <c r="BQ13" s="646"/>
      <c r="BR13" s="646"/>
      <c r="BS13" s="647" t="s">
        <v>122</v>
      </c>
      <c r="BT13" s="647"/>
      <c r="BU13" s="647"/>
      <c r="BV13" s="647"/>
      <c r="BW13" s="647"/>
      <c r="BX13" s="647"/>
      <c r="BY13" s="647"/>
      <c r="BZ13" s="647"/>
      <c r="CA13" s="647"/>
      <c r="CB13" s="685"/>
      <c r="CD13" s="605" t="s">
        <v>243</v>
      </c>
      <c r="CE13" s="606"/>
      <c r="CF13" s="606"/>
      <c r="CG13" s="606"/>
      <c r="CH13" s="606"/>
      <c r="CI13" s="606"/>
      <c r="CJ13" s="606"/>
      <c r="CK13" s="606"/>
      <c r="CL13" s="606"/>
      <c r="CM13" s="606"/>
      <c r="CN13" s="606"/>
      <c r="CO13" s="606"/>
      <c r="CP13" s="606"/>
      <c r="CQ13" s="607"/>
      <c r="CR13" s="608">
        <v>1540674</v>
      </c>
      <c r="CS13" s="609"/>
      <c r="CT13" s="609"/>
      <c r="CU13" s="609"/>
      <c r="CV13" s="609"/>
      <c r="CW13" s="609"/>
      <c r="CX13" s="609"/>
      <c r="CY13" s="610"/>
      <c r="CZ13" s="646">
        <v>4</v>
      </c>
      <c r="DA13" s="646"/>
      <c r="DB13" s="646"/>
      <c r="DC13" s="646"/>
      <c r="DD13" s="614">
        <v>340996</v>
      </c>
      <c r="DE13" s="609"/>
      <c r="DF13" s="609"/>
      <c r="DG13" s="609"/>
      <c r="DH13" s="609"/>
      <c r="DI13" s="609"/>
      <c r="DJ13" s="609"/>
      <c r="DK13" s="609"/>
      <c r="DL13" s="609"/>
      <c r="DM13" s="609"/>
      <c r="DN13" s="609"/>
      <c r="DO13" s="609"/>
      <c r="DP13" s="610"/>
      <c r="DQ13" s="614">
        <v>1081548</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159333</v>
      </c>
      <c r="BH14" s="609"/>
      <c r="BI14" s="609"/>
      <c r="BJ14" s="609"/>
      <c r="BK14" s="609"/>
      <c r="BL14" s="609"/>
      <c r="BM14" s="609"/>
      <c r="BN14" s="610"/>
      <c r="BO14" s="646">
        <v>1.5</v>
      </c>
      <c r="BP14" s="646"/>
      <c r="BQ14" s="646"/>
      <c r="BR14" s="646"/>
      <c r="BS14" s="647" t="s">
        <v>122</v>
      </c>
      <c r="BT14" s="647"/>
      <c r="BU14" s="647"/>
      <c r="BV14" s="647"/>
      <c r="BW14" s="647"/>
      <c r="BX14" s="647"/>
      <c r="BY14" s="647"/>
      <c r="BZ14" s="647"/>
      <c r="CA14" s="647"/>
      <c r="CB14" s="685"/>
      <c r="CD14" s="605" t="s">
        <v>246</v>
      </c>
      <c r="CE14" s="606"/>
      <c r="CF14" s="606"/>
      <c r="CG14" s="606"/>
      <c r="CH14" s="606"/>
      <c r="CI14" s="606"/>
      <c r="CJ14" s="606"/>
      <c r="CK14" s="606"/>
      <c r="CL14" s="606"/>
      <c r="CM14" s="606"/>
      <c r="CN14" s="606"/>
      <c r="CO14" s="606"/>
      <c r="CP14" s="606"/>
      <c r="CQ14" s="607"/>
      <c r="CR14" s="608">
        <v>1763235</v>
      </c>
      <c r="CS14" s="609"/>
      <c r="CT14" s="609"/>
      <c r="CU14" s="609"/>
      <c r="CV14" s="609"/>
      <c r="CW14" s="609"/>
      <c r="CX14" s="609"/>
      <c r="CY14" s="610"/>
      <c r="CZ14" s="646">
        <v>4.5</v>
      </c>
      <c r="DA14" s="646"/>
      <c r="DB14" s="646"/>
      <c r="DC14" s="646"/>
      <c r="DD14" s="614">
        <v>870769</v>
      </c>
      <c r="DE14" s="609"/>
      <c r="DF14" s="609"/>
      <c r="DG14" s="609"/>
      <c r="DH14" s="609"/>
      <c r="DI14" s="609"/>
      <c r="DJ14" s="609"/>
      <c r="DK14" s="609"/>
      <c r="DL14" s="609"/>
      <c r="DM14" s="609"/>
      <c r="DN14" s="609"/>
      <c r="DO14" s="609"/>
      <c r="DP14" s="610"/>
      <c r="DQ14" s="614">
        <v>897368</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38215</v>
      </c>
      <c r="S15" s="609"/>
      <c r="T15" s="609"/>
      <c r="U15" s="609"/>
      <c r="V15" s="609"/>
      <c r="W15" s="609"/>
      <c r="X15" s="609"/>
      <c r="Y15" s="610"/>
      <c r="Z15" s="646">
        <v>0.1</v>
      </c>
      <c r="AA15" s="646"/>
      <c r="AB15" s="646"/>
      <c r="AC15" s="646"/>
      <c r="AD15" s="647">
        <v>38215</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371447</v>
      </c>
      <c r="BH15" s="609"/>
      <c r="BI15" s="609"/>
      <c r="BJ15" s="609"/>
      <c r="BK15" s="609"/>
      <c r="BL15" s="609"/>
      <c r="BM15" s="609"/>
      <c r="BN15" s="610"/>
      <c r="BO15" s="646">
        <v>3.5</v>
      </c>
      <c r="BP15" s="646"/>
      <c r="BQ15" s="646"/>
      <c r="BR15" s="646"/>
      <c r="BS15" s="647" t="s">
        <v>122</v>
      </c>
      <c r="BT15" s="647"/>
      <c r="BU15" s="647"/>
      <c r="BV15" s="647"/>
      <c r="BW15" s="647"/>
      <c r="BX15" s="647"/>
      <c r="BY15" s="647"/>
      <c r="BZ15" s="647"/>
      <c r="CA15" s="647"/>
      <c r="CB15" s="685"/>
      <c r="CD15" s="605" t="s">
        <v>249</v>
      </c>
      <c r="CE15" s="606"/>
      <c r="CF15" s="606"/>
      <c r="CG15" s="606"/>
      <c r="CH15" s="606"/>
      <c r="CI15" s="606"/>
      <c r="CJ15" s="606"/>
      <c r="CK15" s="606"/>
      <c r="CL15" s="606"/>
      <c r="CM15" s="606"/>
      <c r="CN15" s="606"/>
      <c r="CO15" s="606"/>
      <c r="CP15" s="606"/>
      <c r="CQ15" s="607"/>
      <c r="CR15" s="608">
        <v>10624403</v>
      </c>
      <c r="CS15" s="609"/>
      <c r="CT15" s="609"/>
      <c r="CU15" s="609"/>
      <c r="CV15" s="609"/>
      <c r="CW15" s="609"/>
      <c r="CX15" s="609"/>
      <c r="CY15" s="610"/>
      <c r="CZ15" s="646">
        <v>27.3</v>
      </c>
      <c r="DA15" s="646"/>
      <c r="DB15" s="646"/>
      <c r="DC15" s="646"/>
      <c r="DD15" s="614">
        <v>7243637</v>
      </c>
      <c r="DE15" s="609"/>
      <c r="DF15" s="609"/>
      <c r="DG15" s="609"/>
      <c r="DH15" s="609"/>
      <c r="DI15" s="609"/>
      <c r="DJ15" s="609"/>
      <c r="DK15" s="609"/>
      <c r="DL15" s="609"/>
      <c r="DM15" s="609"/>
      <c r="DN15" s="609"/>
      <c r="DO15" s="609"/>
      <c r="DP15" s="610"/>
      <c r="DQ15" s="614">
        <v>3195705</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147073</v>
      </c>
      <c r="S16" s="609"/>
      <c r="T16" s="609"/>
      <c r="U16" s="609"/>
      <c r="V16" s="609"/>
      <c r="W16" s="609"/>
      <c r="X16" s="609"/>
      <c r="Y16" s="610"/>
      <c r="Z16" s="646">
        <v>0.4</v>
      </c>
      <c r="AA16" s="646"/>
      <c r="AB16" s="646"/>
      <c r="AC16" s="646"/>
      <c r="AD16" s="647">
        <v>147073</v>
      </c>
      <c r="AE16" s="647"/>
      <c r="AF16" s="647"/>
      <c r="AG16" s="647"/>
      <c r="AH16" s="647"/>
      <c r="AI16" s="647"/>
      <c r="AJ16" s="647"/>
      <c r="AK16" s="647"/>
      <c r="AL16" s="611">
        <v>0.8</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5"/>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465838</v>
      </c>
      <c r="S17" s="609"/>
      <c r="T17" s="609"/>
      <c r="U17" s="609"/>
      <c r="V17" s="609"/>
      <c r="W17" s="609"/>
      <c r="X17" s="609"/>
      <c r="Y17" s="610"/>
      <c r="Z17" s="646">
        <v>1.2</v>
      </c>
      <c r="AA17" s="646"/>
      <c r="AB17" s="646"/>
      <c r="AC17" s="646"/>
      <c r="AD17" s="647">
        <v>465838</v>
      </c>
      <c r="AE17" s="647"/>
      <c r="AF17" s="647"/>
      <c r="AG17" s="647"/>
      <c r="AH17" s="647"/>
      <c r="AI17" s="647"/>
      <c r="AJ17" s="647"/>
      <c r="AK17" s="647"/>
      <c r="AL17" s="611">
        <v>2.7</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5"/>
      <c r="CD17" s="605" t="s">
        <v>255</v>
      </c>
      <c r="CE17" s="606"/>
      <c r="CF17" s="606"/>
      <c r="CG17" s="606"/>
      <c r="CH17" s="606"/>
      <c r="CI17" s="606"/>
      <c r="CJ17" s="606"/>
      <c r="CK17" s="606"/>
      <c r="CL17" s="606"/>
      <c r="CM17" s="606"/>
      <c r="CN17" s="606"/>
      <c r="CO17" s="606"/>
      <c r="CP17" s="606"/>
      <c r="CQ17" s="607"/>
      <c r="CR17" s="608">
        <v>2406169</v>
      </c>
      <c r="CS17" s="609"/>
      <c r="CT17" s="609"/>
      <c r="CU17" s="609"/>
      <c r="CV17" s="609"/>
      <c r="CW17" s="609"/>
      <c r="CX17" s="609"/>
      <c r="CY17" s="610"/>
      <c r="CZ17" s="646">
        <v>6.2</v>
      </c>
      <c r="DA17" s="646"/>
      <c r="DB17" s="646"/>
      <c r="DC17" s="646"/>
      <c r="DD17" s="614" t="s">
        <v>122</v>
      </c>
      <c r="DE17" s="609"/>
      <c r="DF17" s="609"/>
      <c r="DG17" s="609"/>
      <c r="DH17" s="609"/>
      <c r="DI17" s="609"/>
      <c r="DJ17" s="609"/>
      <c r="DK17" s="609"/>
      <c r="DL17" s="609"/>
      <c r="DM17" s="609"/>
      <c r="DN17" s="609"/>
      <c r="DO17" s="609"/>
      <c r="DP17" s="610"/>
      <c r="DQ17" s="614">
        <v>2406169</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103793</v>
      </c>
      <c r="S18" s="609"/>
      <c r="T18" s="609"/>
      <c r="U18" s="609"/>
      <c r="V18" s="609"/>
      <c r="W18" s="609"/>
      <c r="X18" s="609"/>
      <c r="Y18" s="610"/>
      <c r="Z18" s="646">
        <v>0.3</v>
      </c>
      <c r="AA18" s="646"/>
      <c r="AB18" s="646"/>
      <c r="AC18" s="646"/>
      <c r="AD18" s="647">
        <v>103793</v>
      </c>
      <c r="AE18" s="647"/>
      <c r="AF18" s="647"/>
      <c r="AG18" s="647"/>
      <c r="AH18" s="647"/>
      <c r="AI18" s="647"/>
      <c r="AJ18" s="647"/>
      <c r="AK18" s="647"/>
      <c r="AL18" s="611">
        <v>0.6</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5"/>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359537</v>
      </c>
      <c r="S19" s="609"/>
      <c r="T19" s="609"/>
      <c r="U19" s="609"/>
      <c r="V19" s="609"/>
      <c r="W19" s="609"/>
      <c r="X19" s="609"/>
      <c r="Y19" s="610"/>
      <c r="Z19" s="646">
        <v>0.9</v>
      </c>
      <c r="AA19" s="646"/>
      <c r="AB19" s="646"/>
      <c r="AC19" s="646"/>
      <c r="AD19" s="647">
        <v>359537</v>
      </c>
      <c r="AE19" s="647"/>
      <c r="AF19" s="647"/>
      <c r="AG19" s="647"/>
      <c r="AH19" s="647"/>
      <c r="AI19" s="647"/>
      <c r="AJ19" s="647"/>
      <c r="AK19" s="647"/>
      <c r="AL19" s="611">
        <v>2.1</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881702</v>
      </c>
      <c r="BH19" s="609"/>
      <c r="BI19" s="609"/>
      <c r="BJ19" s="609"/>
      <c r="BK19" s="609"/>
      <c r="BL19" s="609"/>
      <c r="BM19" s="609"/>
      <c r="BN19" s="610"/>
      <c r="BO19" s="646">
        <v>8.4</v>
      </c>
      <c r="BP19" s="646"/>
      <c r="BQ19" s="646"/>
      <c r="BR19" s="646"/>
      <c r="BS19" s="647" t="s">
        <v>122</v>
      </c>
      <c r="BT19" s="647"/>
      <c r="BU19" s="647"/>
      <c r="BV19" s="647"/>
      <c r="BW19" s="647"/>
      <c r="BX19" s="647"/>
      <c r="BY19" s="647"/>
      <c r="BZ19" s="647"/>
      <c r="CA19" s="647"/>
      <c r="CB19" s="685"/>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v>2508</v>
      </c>
      <c r="S20" s="609"/>
      <c r="T20" s="609"/>
      <c r="U20" s="609"/>
      <c r="V20" s="609"/>
      <c r="W20" s="609"/>
      <c r="X20" s="609"/>
      <c r="Y20" s="610"/>
      <c r="Z20" s="646">
        <v>0</v>
      </c>
      <c r="AA20" s="646"/>
      <c r="AB20" s="646"/>
      <c r="AC20" s="646"/>
      <c r="AD20" s="647">
        <v>2508</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881702</v>
      </c>
      <c r="BH20" s="609"/>
      <c r="BI20" s="609"/>
      <c r="BJ20" s="609"/>
      <c r="BK20" s="609"/>
      <c r="BL20" s="609"/>
      <c r="BM20" s="609"/>
      <c r="BN20" s="610"/>
      <c r="BO20" s="646">
        <v>8.4</v>
      </c>
      <c r="BP20" s="646"/>
      <c r="BQ20" s="646"/>
      <c r="BR20" s="646"/>
      <c r="BS20" s="647" t="s">
        <v>122</v>
      </c>
      <c r="BT20" s="647"/>
      <c r="BU20" s="647"/>
      <c r="BV20" s="647"/>
      <c r="BW20" s="647"/>
      <c r="BX20" s="647"/>
      <c r="BY20" s="647"/>
      <c r="BZ20" s="647"/>
      <c r="CA20" s="647"/>
      <c r="CB20" s="685"/>
      <c r="CD20" s="605" t="s">
        <v>264</v>
      </c>
      <c r="CE20" s="606"/>
      <c r="CF20" s="606"/>
      <c r="CG20" s="606"/>
      <c r="CH20" s="606"/>
      <c r="CI20" s="606"/>
      <c r="CJ20" s="606"/>
      <c r="CK20" s="606"/>
      <c r="CL20" s="606"/>
      <c r="CM20" s="606"/>
      <c r="CN20" s="606"/>
      <c r="CO20" s="606"/>
      <c r="CP20" s="606"/>
      <c r="CQ20" s="607"/>
      <c r="CR20" s="608">
        <v>38888487</v>
      </c>
      <c r="CS20" s="609"/>
      <c r="CT20" s="609"/>
      <c r="CU20" s="609"/>
      <c r="CV20" s="609"/>
      <c r="CW20" s="609"/>
      <c r="CX20" s="609"/>
      <c r="CY20" s="610"/>
      <c r="CZ20" s="646">
        <v>100</v>
      </c>
      <c r="DA20" s="646"/>
      <c r="DB20" s="646"/>
      <c r="DC20" s="646"/>
      <c r="DD20" s="614">
        <v>9830893</v>
      </c>
      <c r="DE20" s="609"/>
      <c r="DF20" s="609"/>
      <c r="DG20" s="609"/>
      <c r="DH20" s="609"/>
      <c r="DI20" s="609"/>
      <c r="DJ20" s="609"/>
      <c r="DK20" s="609"/>
      <c r="DL20" s="609"/>
      <c r="DM20" s="609"/>
      <c r="DN20" s="609"/>
      <c r="DO20" s="609"/>
      <c r="DP20" s="610"/>
      <c r="DQ20" s="614">
        <v>20417301</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4987876</v>
      </c>
      <c r="S21" s="609"/>
      <c r="T21" s="609"/>
      <c r="U21" s="609"/>
      <c r="V21" s="609"/>
      <c r="W21" s="609"/>
      <c r="X21" s="609"/>
      <c r="Y21" s="610"/>
      <c r="Z21" s="646">
        <v>12.7</v>
      </c>
      <c r="AA21" s="646"/>
      <c r="AB21" s="646"/>
      <c r="AC21" s="646"/>
      <c r="AD21" s="647">
        <v>4779387</v>
      </c>
      <c r="AE21" s="647"/>
      <c r="AF21" s="647"/>
      <c r="AG21" s="647"/>
      <c r="AH21" s="647"/>
      <c r="AI21" s="647"/>
      <c r="AJ21" s="647"/>
      <c r="AK21" s="647"/>
      <c r="AL21" s="611">
        <v>27.4</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5"/>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v>4779387</v>
      </c>
      <c r="S22" s="609"/>
      <c r="T22" s="609"/>
      <c r="U22" s="609"/>
      <c r="V22" s="609"/>
      <c r="W22" s="609"/>
      <c r="X22" s="609"/>
      <c r="Y22" s="610"/>
      <c r="Z22" s="646">
        <v>12.1</v>
      </c>
      <c r="AA22" s="646"/>
      <c r="AB22" s="646"/>
      <c r="AC22" s="646"/>
      <c r="AD22" s="647">
        <v>4779387</v>
      </c>
      <c r="AE22" s="647"/>
      <c r="AF22" s="647"/>
      <c r="AG22" s="647"/>
      <c r="AH22" s="647"/>
      <c r="AI22" s="647"/>
      <c r="AJ22" s="647"/>
      <c r="AK22" s="647"/>
      <c r="AL22" s="611">
        <v>27.4</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5"/>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208489</v>
      </c>
      <c r="S23" s="609"/>
      <c r="T23" s="609"/>
      <c r="U23" s="609"/>
      <c r="V23" s="609"/>
      <c r="W23" s="609"/>
      <c r="X23" s="609"/>
      <c r="Y23" s="610"/>
      <c r="Z23" s="646">
        <v>0.5</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v>881702</v>
      </c>
      <c r="BH23" s="609"/>
      <c r="BI23" s="609"/>
      <c r="BJ23" s="609"/>
      <c r="BK23" s="609"/>
      <c r="BL23" s="609"/>
      <c r="BM23" s="609"/>
      <c r="BN23" s="610"/>
      <c r="BO23" s="646">
        <v>8.4</v>
      </c>
      <c r="BP23" s="646"/>
      <c r="BQ23" s="646"/>
      <c r="BR23" s="646"/>
      <c r="BS23" s="647" t="s">
        <v>122</v>
      </c>
      <c r="BT23" s="647"/>
      <c r="BU23" s="647"/>
      <c r="BV23" s="647"/>
      <c r="BW23" s="647"/>
      <c r="BX23" s="647"/>
      <c r="BY23" s="647"/>
      <c r="BZ23" s="647"/>
      <c r="CA23" s="647"/>
      <c r="CB23" s="685"/>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5"/>
      <c r="CD24" s="666" t="s">
        <v>279</v>
      </c>
      <c r="CE24" s="667"/>
      <c r="CF24" s="667"/>
      <c r="CG24" s="667"/>
      <c r="CH24" s="667"/>
      <c r="CI24" s="667"/>
      <c r="CJ24" s="667"/>
      <c r="CK24" s="667"/>
      <c r="CL24" s="667"/>
      <c r="CM24" s="667"/>
      <c r="CN24" s="667"/>
      <c r="CO24" s="667"/>
      <c r="CP24" s="667"/>
      <c r="CQ24" s="668"/>
      <c r="CR24" s="663">
        <v>18477054</v>
      </c>
      <c r="CS24" s="664"/>
      <c r="CT24" s="664"/>
      <c r="CU24" s="664"/>
      <c r="CV24" s="664"/>
      <c r="CW24" s="664"/>
      <c r="CX24" s="664"/>
      <c r="CY24" s="689"/>
      <c r="CZ24" s="690">
        <v>47.5</v>
      </c>
      <c r="DA24" s="672"/>
      <c r="DB24" s="672"/>
      <c r="DC24" s="692"/>
      <c r="DD24" s="688">
        <v>11350736</v>
      </c>
      <c r="DE24" s="664"/>
      <c r="DF24" s="664"/>
      <c r="DG24" s="664"/>
      <c r="DH24" s="664"/>
      <c r="DI24" s="664"/>
      <c r="DJ24" s="664"/>
      <c r="DK24" s="689"/>
      <c r="DL24" s="688">
        <v>10098898</v>
      </c>
      <c r="DM24" s="664"/>
      <c r="DN24" s="664"/>
      <c r="DO24" s="664"/>
      <c r="DP24" s="664"/>
      <c r="DQ24" s="664"/>
      <c r="DR24" s="664"/>
      <c r="DS24" s="664"/>
      <c r="DT24" s="664"/>
      <c r="DU24" s="664"/>
      <c r="DV24" s="689"/>
      <c r="DW24" s="690">
        <v>57.7</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18374563</v>
      </c>
      <c r="S25" s="609"/>
      <c r="T25" s="609"/>
      <c r="U25" s="609"/>
      <c r="V25" s="609"/>
      <c r="W25" s="609"/>
      <c r="X25" s="609"/>
      <c r="Y25" s="610"/>
      <c r="Z25" s="646">
        <v>46.7</v>
      </c>
      <c r="AA25" s="646"/>
      <c r="AB25" s="646"/>
      <c r="AC25" s="646"/>
      <c r="AD25" s="647">
        <v>17284372</v>
      </c>
      <c r="AE25" s="647"/>
      <c r="AF25" s="647"/>
      <c r="AG25" s="647"/>
      <c r="AH25" s="647"/>
      <c r="AI25" s="647"/>
      <c r="AJ25" s="647"/>
      <c r="AK25" s="647"/>
      <c r="AL25" s="611">
        <v>99.1</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5"/>
      <c r="CD25" s="605" t="s">
        <v>282</v>
      </c>
      <c r="CE25" s="606"/>
      <c r="CF25" s="606"/>
      <c r="CG25" s="606"/>
      <c r="CH25" s="606"/>
      <c r="CI25" s="606"/>
      <c r="CJ25" s="606"/>
      <c r="CK25" s="606"/>
      <c r="CL25" s="606"/>
      <c r="CM25" s="606"/>
      <c r="CN25" s="606"/>
      <c r="CO25" s="606"/>
      <c r="CP25" s="606"/>
      <c r="CQ25" s="607"/>
      <c r="CR25" s="608">
        <v>6058446</v>
      </c>
      <c r="CS25" s="621"/>
      <c r="CT25" s="621"/>
      <c r="CU25" s="621"/>
      <c r="CV25" s="621"/>
      <c r="CW25" s="621"/>
      <c r="CX25" s="621"/>
      <c r="CY25" s="622"/>
      <c r="CZ25" s="611">
        <v>15.6</v>
      </c>
      <c r="DA25" s="623"/>
      <c r="DB25" s="623"/>
      <c r="DC25" s="624"/>
      <c r="DD25" s="614">
        <v>5303779</v>
      </c>
      <c r="DE25" s="621"/>
      <c r="DF25" s="621"/>
      <c r="DG25" s="621"/>
      <c r="DH25" s="621"/>
      <c r="DI25" s="621"/>
      <c r="DJ25" s="621"/>
      <c r="DK25" s="622"/>
      <c r="DL25" s="614">
        <v>4998617</v>
      </c>
      <c r="DM25" s="621"/>
      <c r="DN25" s="621"/>
      <c r="DO25" s="621"/>
      <c r="DP25" s="621"/>
      <c r="DQ25" s="621"/>
      <c r="DR25" s="621"/>
      <c r="DS25" s="621"/>
      <c r="DT25" s="621"/>
      <c r="DU25" s="621"/>
      <c r="DV25" s="622"/>
      <c r="DW25" s="611">
        <v>28.6</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9423</v>
      </c>
      <c r="S26" s="609"/>
      <c r="T26" s="609"/>
      <c r="U26" s="609"/>
      <c r="V26" s="609"/>
      <c r="W26" s="609"/>
      <c r="X26" s="609"/>
      <c r="Y26" s="610"/>
      <c r="Z26" s="646">
        <v>0</v>
      </c>
      <c r="AA26" s="646"/>
      <c r="AB26" s="646"/>
      <c r="AC26" s="646"/>
      <c r="AD26" s="647">
        <v>9423</v>
      </c>
      <c r="AE26" s="647"/>
      <c r="AF26" s="647"/>
      <c r="AG26" s="647"/>
      <c r="AH26" s="647"/>
      <c r="AI26" s="647"/>
      <c r="AJ26" s="647"/>
      <c r="AK26" s="647"/>
      <c r="AL26" s="611">
        <v>0.1</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5"/>
      <c r="CD26" s="605" t="s">
        <v>285</v>
      </c>
      <c r="CE26" s="606"/>
      <c r="CF26" s="606"/>
      <c r="CG26" s="606"/>
      <c r="CH26" s="606"/>
      <c r="CI26" s="606"/>
      <c r="CJ26" s="606"/>
      <c r="CK26" s="606"/>
      <c r="CL26" s="606"/>
      <c r="CM26" s="606"/>
      <c r="CN26" s="606"/>
      <c r="CO26" s="606"/>
      <c r="CP26" s="606"/>
      <c r="CQ26" s="607"/>
      <c r="CR26" s="608">
        <v>3337833</v>
      </c>
      <c r="CS26" s="609"/>
      <c r="CT26" s="609"/>
      <c r="CU26" s="609"/>
      <c r="CV26" s="609"/>
      <c r="CW26" s="609"/>
      <c r="CX26" s="609"/>
      <c r="CY26" s="610"/>
      <c r="CZ26" s="611">
        <v>8.6</v>
      </c>
      <c r="DA26" s="623"/>
      <c r="DB26" s="623"/>
      <c r="DC26" s="624"/>
      <c r="DD26" s="614">
        <v>3089665</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91688</v>
      </c>
      <c r="S27" s="609"/>
      <c r="T27" s="609"/>
      <c r="U27" s="609"/>
      <c r="V27" s="609"/>
      <c r="W27" s="609"/>
      <c r="X27" s="609"/>
      <c r="Y27" s="610"/>
      <c r="Z27" s="646">
        <v>0.2</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10473131</v>
      </c>
      <c r="BH27" s="609"/>
      <c r="BI27" s="609"/>
      <c r="BJ27" s="609"/>
      <c r="BK27" s="609"/>
      <c r="BL27" s="609"/>
      <c r="BM27" s="609"/>
      <c r="BN27" s="610"/>
      <c r="BO27" s="646">
        <v>100</v>
      </c>
      <c r="BP27" s="646"/>
      <c r="BQ27" s="646"/>
      <c r="BR27" s="646"/>
      <c r="BS27" s="647">
        <v>91191</v>
      </c>
      <c r="BT27" s="647"/>
      <c r="BU27" s="647"/>
      <c r="BV27" s="647"/>
      <c r="BW27" s="647"/>
      <c r="BX27" s="647"/>
      <c r="BY27" s="647"/>
      <c r="BZ27" s="647"/>
      <c r="CA27" s="647"/>
      <c r="CB27" s="685"/>
      <c r="CD27" s="605" t="s">
        <v>288</v>
      </c>
      <c r="CE27" s="606"/>
      <c r="CF27" s="606"/>
      <c r="CG27" s="606"/>
      <c r="CH27" s="606"/>
      <c r="CI27" s="606"/>
      <c r="CJ27" s="606"/>
      <c r="CK27" s="606"/>
      <c r="CL27" s="606"/>
      <c r="CM27" s="606"/>
      <c r="CN27" s="606"/>
      <c r="CO27" s="606"/>
      <c r="CP27" s="606"/>
      <c r="CQ27" s="607"/>
      <c r="CR27" s="608">
        <v>10012439</v>
      </c>
      <c r="CS27" s="621"/>
      <c r="CT27" s="621"/>
      <c r="CU27" s="621"/>
      <c r="CV27" s="621"/>
      <c r="CW27" s="621"/>
      <c r="CX27" s="621"/>
      <c r="CY27" s="622"/>
      <c r="CZ27" s="611">
        <v>25.7</v>
      </c>
      <c r="DA27" s="623"/>
      <c r="DB27" s="623"/>
      <c r="DC27" s="624"/>
      <c r="DD27" s="614">
        <v>3640788</v>
      </c>
      <c r="DE27" s="621"/>
      <c r="DF27" s="621"/>
      <c r="DG27" s="621"/>
      <c r="DH27" s="621"/>
      <c r="DI27" s="621"/>
      <c r="DJ27" s="621"/>
      <c r="DK27" s="622"/>
      <c r="DL27" s="614">
        <v>2694112</v>
      </c>
      <c r="DM27" s="621"/>
      <c r="DN27" s="621"/>
      <c r="DO27" s="621"/>
      <c r="DP27" s="621"/>
      <c r="DQ27" s="621"/>
      <c r="DR27" s="621"/>
      <c r="DS27" s="621"/>
      <c r="DT27" s="621"/>
      <c r="DU27" s="621"/>
      <c r="DV27" s="622"/>
      <c r="DW27" s="611">
        <v>15.4</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284852</v>
      </c>
      <c r="S28" s="609"/>
      <c r="T28" s="609"/>
      <c r="U28" s="609"/>
      <c r="V28" s="609"/>
      <c r="W28" s="609"/>
      <c r="X28" s="609"/>
      <c r="Y28" s="610"/>
      <c r="Z28" s="646">
        <v>0.7</v>
      </c>
      <c r="AA28" s="646"/>
      <c r="AB28" s="646"/>
      <c r="AC28" s="646"/>
      <c r="AD28" s="647">
        <v>133066</v>
      </c>
      <c r="AE28" s="647"/>
      <c r="AF28" s="647"/>
      <c r="AG28" s="647"/>
      <c r="AH28" s="647"/>
      <c r="AI28" s="647"/>
      <c r="AJ28" s="647"/>
      <c r="AK28" s="647"/>
      <c r="AL28" s="611">
        <v>0.8</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2406169</v>
      </c>
      <c r="CS28" s="609"/>
      <c r="CT28" s="609"/>
      <c r="CU28" s="609"/>
      <c r="CV28" s="609"/>
      <c r="CW28" s="609"/>
      <c r="CX28" s="609"/>
      <c r="CY28" s="610"/>
      <c r="CZ28" s="611">
        <v>6.2</v>
      </c>
      <c r="DA28" s="623"/>
      <c r="DB28" s="623"/>
      <c r="DC28" s="624"/>
      <c r="DD28" s="614">
        <v>2406169</v>
      </c>
      <c r="DE28" s="609"/>
      <c r="DF28" s="609"/>
      <c r="DG28" s="609"/>
      <c r="DH28" s="609"/>
      <c r="DI28" s="609"/>
      <c r="DJ28" s="609"/>
      <c r="DK28" s="610"/>
      <c r="DL28" s="614">
        <v>2406169</v>
      </c>
      <c r="DM28" s="609"/>
      <c r="DN28" s="609"/>
      <c r="DO28" s="609"/>
      <c r="DP28" s="609"/>
      <c r="DQ28" s="609"/>
      <c r="DR28" s="609"/>
      <c r="DS28" s="609"/>
      <c r="DT28" s="609"/>
      <c r="DU28" s="609"/>
      <c r="DV28" s="610"/>
      <c r="DW28" s="611">
        <v>13.7</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100337</v>
      </c>
      <c r="S29" s="609"/>
      <c r="T29" s="609"/>
      <c r="U29" s="609"/>
      <c r="V29" s="609"/>
      <c r="W29" s="609"/>
      <c r="X29" s="609"/>
      <c r="Y29" s="610"/>
      <c r="Z29" s="646">
        <v>0.3</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5"/>
      <c r="CD29" s="627" t="s">
        <v>292</v>
      </c>
      <c r="CE29" s="628"/>
      <c r="CF29" s="605" t="s">
        <v>66</v>
      </c>
      <c r="CG29" s="606"/>
      <c r="CH29" s="606"/>
      <c r="CI29" s="606"/>
      <c r="CJ29" s="606"/>
      <c r="CK29" s="606"/>
      <c r="CL29" s="606"/>
      <c r="CM29" s="606"/>
      <c r="CN29" s="606"/>
      <c r="CO29" s="606"/>
      <c r="CP29" s="606"/>
      <c r="CQ29" s="607"/>
      <c r="CR29" s="608">
        <v>2403632</v>
      </c>
      <c r="CS29" s="621"/>
      <c r="CT29" s="621"/>
      <c r="CU29" s="621"/>
      <c r="CV29" s="621"/>
      <c r="CW29" s="621"/>
      <c r="CX29" s="621"/>
      <c r="CY29" s="622"/>
      <c r="CZ29" s="611">
        <v>6.2</v>
      </c>
      <c r="DA29" s="623"/>
      <c r="DB29" s="623"/>
      <c r="DC29" s="624"/>
      <c r="DD29" s="614">
        <v>2403632</v>
      </c>
      <c r="DE29" s="621"/>
      <c r="DF29" s="621"/>
      <c r="DG29" s="621"/>
      <c r="DH29" s="621"/>
      <c r="DI29" s="621"/>
      <c r="DJ29" s="621"/>
      <c r="DK29" s="622"/>
      <c r="DL29" s="614">
        <v>2403632</v>
      </c>
      <c r="DM29" s="621"/>
      <c r="DN29" s="621"/>
      <c r="DO29" s="621"/>
      <c r="DP29" s="621"/>
      <c r="DQ29" s="621"/>
      <c r="DR29" s="621"/>
      <c r="DS29" s="621"/>
      <c r="DT29" s="621"/>
      <c r="DU29" s="621"/>
      <c r="DV29" s="622"/>
      <c r="DW29" s="611">
        <v>13.7</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8489350</v>
      </c>
      <c r="S30" s="609"/>
      <c r="T30" s="609"/>
      <c r="U30" s="609"/>
      <c r="V30" s="609"/>
      <c r="W30" s="609"/>
      <c r="X30" s="609"/>
      <c r="Y30" s="610"/>
      <c r="Z30" s="646">
        <v>21.6</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3"/>
      <c r="BI30" s="683"/>
      <c r="BJ30" s="683"/>
      <c r="BK30" s="683"/>
      <c r="BL30" s="683"/>
      <c r="BM30" s="683"/>
      <c r="BN30" s="683"/>
      <c r="BO30" s="683"/>
      <c r="BP30" s="683"/>
      <c r="BQ30" s="684"/>
      <c r="BR30" s="660" t="s">
        <v>295</v>
      </c>
      <c r="BS30" s="683"/>
      <c r="BT30" s="683"/>
      <c r="BU30" s="683"/>
      <c r="BV30" s="683"/>
      <c r="BW30" s="683"/>
      <c r="BX30" s="683"/>
      <c r="BY30" s="683"/>
      <c r="BZ30" s="683"/>
      <c r="CA30" s="683"/>
      <c r="CB30" s="684"/>
      <c r="CD30" s="629"/>
      <c r="CE30" s="630"/>
      <c r="CF30" s="605" t="s">
        <v>296</v>
      </c>
      <c r="CG30" s="606"/>
      <c r="CH30" s="606"/>
      <c r="CI30" s="606"/>
      <c r="CJ30" s="606"/>
      <c r="CK30" s="606"/>
      <c r="CL30" s="606"/>
      <c r="CM30" s="606"/>
      <c r="CN30" s="606"/>
      <c r="CO30" s="606"/>
      <c r="CP30" s="606"/>
      <c r="CQ30" s="607"/>
      <c r="CR30" s="608">
        <v>2300553</v>
      </c>
      <c r="CS30" s="609"/>
      <c r="CT30" s="609"/>
      <c r="CU30" s="609"/>
      <c r="CV30" s="609"/>
      <c r="CW30" s="609"/>
      <c r="CX30" s="609"/>
      <c r="CY30" s="610"/>
      <c r="CZ30" s="611">
        <v>5.9</v>
      </c>
      <c r="DA30" s="623"/>
      <c r="DB30" s="623"/>
      <c r="DC30" s="624"/>
      <c r="DD30" s="614">
        <v>2300553</v>
      </c>
      <c r="DE30" s="609"/>
      <c r="DF30" s="609"/>
      <c r="DG30" s="609"/>
      <c r="DH30" s="609"/>
      <c r="DI30" s="609"/>
      <c r="DJ30" s="609"/>
      <c r="DK30" s="610"/>
      <c r="DL30" s="614">
        <v>2300553</v>
      </c>
      <c r="DM30" s="609"/>
      <c r="DN30" s="609"/>
      <c r="DO30" s="609"/>
      <c r="DP30" s="609"/>
      <c r="DQ30" s="609"/>
      <c r="DR30" s="609"/>
      <c r="DS30" s="609"/>
      <c r="DT30" s="609"/>
      <c r="DU30" s="609"/>
      <c r="DV30" s="610"/>
      <c r="DW30" s="611">
        <v>13.1</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8" t="s">
        <v>298</v>
      </c>
      <c r="AQ31" s="679"/>
      <c r="AR31" s="679"/>
      <c r="AS31" s="679"/>
      <c r="AT31" s="680" t="s">
        <v>299</v>
      </c>
      <c r="AU31" s="200"/>
      <c r="AV31" s="200"/>
      <c r="AW31" s="200"/>
      <c r="AX31" s="666" t="s">
        <v>177</v>
      </c>
      <c r="AY31" s="667"/>
      <c r="AZ31" s="667"/>
      <c r="BA31" s="667"/>
      <c r="BB31" s="667"/>
      <c r="BC31" s="667"/>
      <c r="BD31" s="667"/>
      <c r="BE31" s="667"/>
      <c r="BF31" s="668"/>
      <c r="BG31" s="670">
        <v>99.7</v>
      </c>
      <c r="BH31" s="671"/>
      <c r="BI31" s="671"/>
      <c r="BJ31" s="671"/>
      <c r="BK31" s="671"/>
      <c r="BL31" s="671"/>
      <c r="BM31" s="672">
        <v>99.5</v>
      </c>
      <c r="BN31" s="671"/>
      <c r="BO31" s="671"/>
      <c r="BP31" s="671"/>
      <c r="BQ31" s="673"/>
      <c r="BR31" s="670">
        <v>99.8</v>
      </c>
      <c r="BS31" s="671"/>
      <c r="BT31" s="671"/>
      <c r="BU31" s="671"/>
      <c r="BV31" s="671"/>
      <c r="BW31" s="671"/>
      <c r="BX31" s="672">
        <v>99.5</v>
      </c>
      <c r="BY31" s="671"/>
      <c r="BZ31" s="671"/>
      <c r="CA31" s="671"/>
      <c r="CB31" s="673"/>
      <c r="CD31" s="629"/>
      <c r="CE31" s="630"/>
      <c r="CF31" s="605" t="s">
        <v>300</v>
      </c>
      <c r="CG31" s="606"/>
      <c r="CH31" s="606"/>
      <c r="CI31" s="606"/>
      <c r="CJ31" s="606"/>
      <c r="CK31" s="606"/>
      <c r="CL31" s="606"/>
      <c r="CM31" s="606"/>
      <c r="CN31" s="606"/>
      <c r="CO31" s="606"/>
      <c r="CP31" s="606"/>
      <c r="CQ31" s="607"/>
      <c r="CR31" s="608">
        <v>103079</v>
      </c>
      <c r="CS31" s="621"/>
      <c r="CT31" s="621"/>
      <c r="CU31" s="621"/>
      <c r="CV31" s="621"/>
      <c r="CW31" s="621"/>
      <c r="CX31" s="621"/>
      <c r="CY31" s="622"/>
      <c r="CZ31" s="611">
        <v>0.3</v>
      </c>
      <c r="DA31" s="623"/>
      <c r="DB31" s="623"/>
      <c r="DC31" s="624"/>
      <c r="DD31" s="614">
        <v>103079</v>
      </c>
      <c r="DE31" s="621"/>
      <c r="DF31" s="621"/>
      <c r="DG31" s="621"/>
      <c r="DH31" s="621"/>
      <c r="DI31" s="621"/>
      <c r="DJ31" s="621"/>
      <c r="DK31" s="622"/>
      <c r="DL31" s="614">
        <v>103079</v>
      </c>
      <c r="DM31" s="621"/>
      <c r="DN31" s="621"/>
      <c r="DO31" s="621"/>
      <c r="DP31" s="621"/>
      <c r="DQ31" s="621"/>
      <c r="DR31" s="621"/>
      <c r="DS31" s="621"/>
      <c r="DT31" s="621"/>
      <c r="DU31" s="621"/>
      <c r="DV31" s="622"/>
      <c r="DW31" s="611">
        <v>0.6</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2670923</v>
      </c>
      <c r="S32" s="609"/>
      <c r="T32" s="609"/>
      <c r="U32" s="609"/>
      <c r="V32" s="609"/>
      <c r="W32" s="609"/>
      <c r="X32" s="609"/>
      <c r="Y32" s="610"/>
      <c r="Z32" s="646">
        <v>6.8</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1"/>
      <c r="AU32" s="196" t="s">
        <v>302</v>
      </c>
      <c r="AX32" s="605" t="s">
        <v>303</v>
      </c>
      <c r="AY32" s="606"/>
      <c r="AZ32" s="606"/>
      <c r="BA32" s="606"/>
      <c r="BB32" s="606"/>
      <c r="BC32" s="606"/>
      <c r="BD32" s="606"/>
      <c r="BE32" s="606"/>
      <c r="BF32" s="607"/>
      <c r="BG32" s="674">
        <v>99.5</v>
      </c>
      <c r="BH32" s="621"/>
      <c r="BI32" s="621"/>
      <c r="BJ32" s="621"/>
      <c r="BK32" s="621"/>
      <c r="BL32" s="621"/>
      <c r="BM32" s="612">
        <v>99.1</v>
      </c>
      <c r="BN32" s="621"/>
      <c r="BO32" s="621"/>
      <c r="BP32" s="621"/>
      <c r="BQ32" s="644"/>
      <c r="BR32" s="674">
        <v>99.7</v>
      </c>
      <c r="BS32" s="621"/>
      <c r="BT32" s="621"/>
      <c r="BU32" s="621"/>
      <c r="BV32" s="621"/>
      <c r="BW32" s="621"/>
      <c r="BX32" s="612">
        <v>99.3</v>
      </c>
      <c r="BY32" s="621"/>
      <c r="BZ32" s="621"/>
      <c r="CA32" s="621"/>
      <c r="CB32" s="644"/>
      <c r="CD32" s="631"/>
      <c r="CE32" s="632"/>
      <c r="CF32" s="605" t="s">
        <v>304</v>
      </c>
      <c r="CG32" s="606"/>
      <c r="CH32" s="606"/>
      <c r="CI32" s="606"/>
      <c r="CJ32" s="606"/>
      <c r="CK32" s="606"/>
      <c r="CL32" s="606"/>
      <c r="CM32" s="606"/>
      <c r="CN32" s="606"/>
      <c r="CO32" s="606"/>
      <c r="CP32" s="606"/>
      <c r="CQ32" s="607"/>
      <c r="CR32" s="608">
        <v>2537</v>
      </c>
      <c r="CS32" s="609"/>
      <c r="CT32" s="609"/>
      <c r="CU32" s="609"/>
      <c r="CV32" s="609"/>
      <c r="CW32" s="609"/>
      <c r="CX32" s="609"/>
      <c r="CY32" s="610"/>
      <c r="CZ32" s="611">
        <v>0</v>
      </c>
      <c r="DA32" s="623"/>
      <c r="DB32" s="623"/>
      <c r="DC32" s="624"/>
      <c r="DD32" s="614">
        <v>2537</v>
      </c>
      <c r="DE32" s="609"/>
      <c r="DF32" s="609"/>
      <c r="DG32" s="609"/>
      <c r="DH32" s="609"/>
      <c r="DI32" s="609"/>
      <c r="DJ32" s="609"/>
      <c r="DK32" s="610"/>
      <c r="DL32" s="614">
        <v>2537</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273974</v>
      </c>
      <c r="S33" s="609"/>
      <c r="T33" s="609"/>
      <c r="U33" s="609"/>
      <c r="V33" s="609"/>
      <c r="W33" s="609"/>
      <c r="X33" s="609"/>
      <c r="Y33" s="610"/>
      <c r="Z33" s="646">
        <v>0.7</v>
      </c>
      <c r="AA33" s="646"/>
      <c r="AB33" s="646"/>
      <c r="AC33" s="646"/>
      <c r="AD33" s="647">
        <v>1971</v>
      </c>
      <c r="AE33" s="647"/>
      <c r="AF33" s="647"/>
      <c r="AG33" s="647"/>
      <c r="AH33" s="647"/>
      <c r="AI33" s="647"/>
      <c r="AJ33" s="647"/>
      <c r="AK33" s="647"/>
      <c r="AL33" s="611">
        <v>0</v>
      </c>
      <c r="AM33" s="612"/>
      <c r="AN33" s="612"/>
      <c r="AO33" s="648"/>
      <c r="AP33" s="651"/>
      <c r="AQ33" s="652"/>
      <c r="AR33" s="652"/>
      <c r="AS33" s="652"/>
      <c r="AT33" s="682"/>
      <c r="AU33" s="201"/>
      <c r="AV33" s="201"/>
      <c r="AW33" s="201"/>
      <c r="AX33" s="589" t="s">
        <v>306</v>
      </c>
      <c r="AY33" s="590"/>
      <c r="AZ33" s="590"/>
      <c r="BA33" s="590"/>
      <c r="BB33" s="590"/>
      <c r="BC33" s="590"/>
      <c r="BD33" s="590"/>
      <c r="BE33" s="590"/>
      <c r="BF33" s="591"/>
      <c r="BG33" s="669">
        <v>99.9</v>
      </c>
      <c r="BH33" s="593"/>
      <c r="BI33" s="593"/>
      <c r="BJ33" s="593"/>
      <c r="BK33" s="593"/>
      <c r="BL33" s="593"/>
      <c r="BM33" s="639">
        <v>99.8</v>
      </c>
      <c r="BN33" s="593"/>
      <c r="BO33" s="593"/>
      <c r="BP33" s="593"/>
      <c r="BQ33" s="656"/>
      <c r="BR33" s="669">
        <v>99.9</v>
      </c>
      <c r="BS33" s="593"/>
      <c r="BT33" s="593"/>
      <c r="BU33" s="593"/>
      <c r="BV33" s="593"/>
      <c r="BW33" s="593"/>
      <c r="BX33" s="639">
        <v>99.8</v>
      </c>
      <c r="BY33" s="593"/>
      <c r="BZ33" s="593"/>
      <c r="CA33" s="593"/>
      <c r="CB33" s="656"/>
      <c r="CD33" s="605" t="s">
        <v>307</v>
      </c>
      <c r="CE33" s="606"/>
      <c r="CF33" s="606"/>
      <c r="CG33" s="606"/>
      <c r="CH33" s="606"/>
      <c r="CI33" s="606"/>
      <c r="CJ33" s="606"/>
      <c r="CK33" s="606"/>
      <c r="CL33" s="606"/>
      <c r="CM33" s="606"/>
      <c r="CN33" s="606"/>
      <c r="CO33" s="606"/>
      <c r="CP33" s="606"/>
      <c r="CQ33" s="607"/>
      <c r="CR33" s="608">
        <v>10580540</v>
      </c>
      <c r="CS33" s="621"/>
      <c r="CT33" s="621"/>
      <c r="CU33" s="621"/>
      <c r="CV33" s="621"/>
      <c r="CW33" s="621"/>
      <c r="CX33" s="621"/>
      <c r="CY33" s="622"/>
      <c r="CZ33" s="611">
        <v>27.2</v>
      </c>
      <c r="DA33" s="623"/>
      <c r="DB33" s="623"/>
      <c r="DC33" s="624"/>
      <c r="DD33" s="614">
        <v>8233898</v>
      </c>
      <c r="DE33" s="621"/>
      <c r="DF33" s="621"/>
      <c r="DG33" s="621"/>
      <c r="DH33" s="621"/>
      <c r="DI33" s="621"/>
      <c r="DJ33" s="621"/>
      <c r="DK33" s="622"/>
      <c r="DL33" s="614">
        <v>6438378</v>
      </c>
      <c r="DM33" s="621"/>
      <c r="DN33" s="621"/>
      <c r="DO33" s="621"/>
      <c r="DP33" s="621"/>
      <c r="DQ33" s="621"/>
      <c r="DR33" s="621"/>
      <c r="DS33" s="621"/>
      <c r="DT33" s="621"/>
      <c r="DU33" s="621"/>
      <c r="DV33" s="622"/>
      <c r="DW33" s="611">
        <v>36.799999999999997</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37800</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4043289</v>
      </c>
      <c r="CS34" s="609"/>
      <c r="CT34" s="609"/>
      <c r="CU34" s="609"/>
      <c r="CV34" s="609"/>
      <c r="CW34" s="609"/>
      <c r="CX34" s="609"/>
      <c r="CY34" s="610"/>
      <c r="CZ34" s="611">
        <v>10.4</v>
      </c>
      <c r="DA34" s="623"/>
      <c r="DB34" s="623"/>
      <c r="DC34" s="624"/>
      <c r="DD34" s="614">
        <v>3095477</v>
      </c>
      <c r="DE34" s="609"/>
      <c r="DF34" s="609"/>
      <c r="DG34" s="609"/>
      <c r="DH34" s="609"/>
      <c r="DI34" s="609"/>
      <c r="DJ34" s="609"/>
      <c r="DK34" s="610"/>
      <c r="DL34" s="614">
        <v>2485439</v>
      </c>
      <c r="DM34" s="609"/>
      <c r="DN34" s="609"/>
      <c r="DO34" s="609"/>
      <c r="DP34" s="609"/>
      <c r="DQ34" s="609"/>
      <c r="DR34" s="609"/>
      <c r="DS34" s="609"/>
      <c r="DT34" s="609"/>
      <c r="DU34" s="609"/>
      <c r="DV34" s="610"/>
      <c r="DW34" s="611">
        <v>14.2</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450986</v>
      </c>
      <c r="S35" s="609"/>
      <c r="T35" s="609"/>
      <c r="U35" s="609"/>
      <c r="V35" s="609"/>
      <c r="W35" s="609"/>
      <c r="X35" s="609"/>
      <c r="Y35" s="610"/>
      <c r="Z35" s="646">
        <v>1.1000000000000001</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80119</v>
      </c>
      <c r="CS35" s="621"/>
      <c r="CT35" s="621"/>
      <c r="CU35" s="621"/>
      <c r="CV35" s="621"/>
      <c r="CW35" s="621"/>
      <c r="CX35" s="621"/>
      <c r="CY35" s="622"/>
      <c r="CZ35" s="611">
        <v>0.2</v>
      </c>
      <c r="DA35" s="623"/>
      <c r="DB35" s="623"/>
      <c r="DC35" s="624"/>
      <c r="DD35" s="614">
        <v>80119</v>
      </c>
      <c r="DE35" s="621"/>
      <c r="DF35" s="621"/>
      <c r="DG35" s="621"/>
      <c r="DH35" s="621"/>
      <c r="DI35" s="621"/>
      <c r="DJ35" s="621"/>
      <c r="DK35" s="622"/>
      <c r="DL35" s="614">
        <v>80119</v>
      </c>
      <c r="DM35" s="621"/>
      <c r="DN35" s="621"/>
      <c r="DO35" s="621"/>
      <c r="DP35" s="621"/>
      <c r="DQ35" s="621"/>
      <c r="DR35" s="621"/>
      <c r="DS35" s="621"/>
      <c r="DT35" s="621"/>
      <c r="DU35" s="621"/>
      <c r="DV35" s="622"/>
      <c r="DW35" s="611">
        <v>0.5</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586775</v>
      </c>
      <c r="S36" s="609"/>
      <c r="T36" s="609"/>
      <c r="U36" s="609"/>
      <c r="V36" s="609"/>
      <c r="W36" s="609"/>
      <c r="X36" s="609"/>
      <c r="Y36" s="610"/>
      <c r="Z36" s="646">
        <v>1.5</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3355906</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11952</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2405634</v>
      </c>
      <c r="CS36" s="609"/>
      <c r="CT36" s="609"/>
      <c r="CU36" s="609"/>
      <c r="CV36" s="609"/>
      <c r="CW36" s="609"/>
      <c r="CX36" s="609"/>
      <c r="CY36" s="610"/>
      <c r="CZ36" s="611">
        <v>6.2</v>
      </c>
      <c r="DA36" s="623"/>
      <c r="DB36" s="623"/>
      <c r="DC36" s="624"/>
      <c r="DD36" s="614">
        <v>2192241</v>
      </c>
      <c r="DE36" s="609"/>
      <c r="DF36" s="609"/>
      <c r="DG36" s="609"/>
      <c r="DH36" s="609"/>
      <c r="DI36" s="609"/>
      <c r="DJ36" s="609"/>
      <c r="DK36" s="610"/>
      <c r="DL36" s="614">
        <v>1628810</v>
      </c>
      <c r="DM36" s="609"/>
      <c r="DN36" s="609"/>
      <c r="DO36" s="609"/>
      <c r="DP36" s="609"/>
      <c r="DQ36" s="609"/>
      <c r="DR36" s="609"/>
      <c r="DS36" s="609"/>
      <c r="DT36" s="609"/>
      <c r="DU36" s="609"/>
      <c r="DV36" s="610"/>
      <c r="DW36" s="611">
        <v>9.3000000000000007</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933328</v>
      </c>
      <c r="S37" s="609"/>
      <c r="T37" s="609"/>
      <c r="U37" s="609"/>
      <c r="V37" s="609"/>
      <c r="W37" s="609"/>
      <c r="X37" s="609"/>
      <c r="Y37" s="610"/>
      <c r="Z37" s="646">
        <v>2.4</v>
      </c>
      <c r="AA37" s="646"/>
      <c r="AB37" s="646"/>
      <c r="AC37" s="646"/>
      <c r="AD37" s="647">
        <v>3961</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310757</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-125173</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973189</v>
      </c>
      <c r="CS37" s="621"/>
      <c r="CT37" s="621"/>
      <c r="CU37" s="621"/>
      <c r="CV37" s="621"/>
      <c r="CW37" s="621"/>
      <c r="CX37" s="621"/>
      <c r="CY37" s="622"/>
      <c r="CZ37" s="611">
        <v>2.5</v>
      </c>
      <c r="DA37" s="623"/>
      <c r="DB37" s="623"/>
      <c r="DC37" s="624"/>
      <c r="DD37" s="614">
        <v>973189</v>
      </c>
      <c r="DE37" s="621"/>
      <c r="DF37" s="621"/>
      <c r="DG37" s="621"/>
      <c r="DH37" s="621"/>
      <c r="DI37" s="621"/>
      <c r="DJ37" s="621"/>
      <c r="DK37" s="622"/>
      <c r="DL37" s="614">
        <v>973189</v>
      </c>
      <c r="DM37" s="621"/>
      <c r="DN37" s="621"/>
      <c r="DO37" s="621"/>
      <c r="DP37" s="621"/>
      <c r="DQ37" s="621"/>
      <c r="DR37" s="621"/>
      <c r="DS37" s="621"/>
      <c r="DT37" s="621"/>
      <c r="DU37" s="621"/>
      <c r="DV37" s="622"/>
      <c r="DW37" s="611">
        <v>5.6</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7049035</v>
      </c>
      <c r="S38" s="609"/>
      <c r="T38" s="609"/>
      <c r="U38" s="609"/>
      <c r="V38" s="609"/>
      <c r="W38" s="609"/>
      <c r="X38" s="609"/>
      <c r="Y38" s="610"/>
      <c r="Z38" s="646">
        <v>17.899999999999999</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35687</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8063</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3009462</v>
      </c>
      <c r="CS38" s="609"/>
      <c r="CT38" s="609"/>
      <c r="CU38" s="609"/>
      <c r="CV38" s="609"/>
      <c r="CW38" s="609"/>
      <c r="CX38" s="609"/>
      <c r="CY38" s="610"/>
      <c r="CZ38" s="611">
        <v>7.7</v>
      </c>
      <c r="DA38" s="623"/>
      <c r="DB38" s="623"/>
      <c r="DC38" s="624"/>
      <c r="DD38" s="614">
        <v>2380931</v>
      </c>
      <c r="DE38" s="609"/>
      <c r="DF38" s="609"/>
      <c r="DG38" s="609"/>
      <c r="DH38" s="609"/>
      <c r="DI38" s="609"/>
      <c r="DJ38" s="609"/>
      <c r="DK38" s="610"/>
      <c r="DL38" s="614">
        <v>2244010</v>
      </c>
      <c r="DM38" s="609"/>
      <c r="DN38" s="609"/>
      <c r="DO38" s="609"/>
      <c r="DP38" s="609"/>
      <c r="DQ38" s="609"/>
      <c r="DR38" s="609"/>
      <c r="DS38" s="609"/>
      <c r="DT38" s="609"/>
      <c r="DU38" s="609"/>
      <c r="DV38" s="610"/>
      <c r="DW38" s="611">
        <v>12.8</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10795</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1042036</v>
      </c>
      <c r="CS39" s="621"/>
      <c r="CT39" s="621"/>
      <c r="CU39" s="621"/>
      <c r="CV39" s="621"/>
      <c r="CW39" s="621"/>
      <c r="CX39" s="621"/>
      <c r="CY39" s="622"/>
      <c r="CZ39" s="611">
        <v>2.7</v>
      </c>
      <c r="DA39" s="623"/>
      <c r="DB39" s="623"/>
      <c r="DC39" s="624"/>
      <c r="DD39" s="614">
        <v>485130</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v>74735</v>
      </c>
      <c r="S40" s="609"/>
      <c r="T40" s="609"/>
      <c r="U40" s="609"/>
      <c r="V40" s="609"/>
      <c r="W40" s="609"/>
      <c r="X40" s="609"/>
      <c r="Y40" s="610"/>
      <c r="Z40" s="646">
        <v>0.2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139</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t="s">
        <v>122</v>
      </c>
      <c r="CS40" s="609"/>
      <c r="CT40" s="609"/>
      <c r="CU40" s="609"/>
      <c r="CV40" s="609"/>
      <c r="CW40" s="609"/>
      <c r="CX40" s="609"/>
      <c r="CY40" s="610"/>
      <c r="CZ40" s="611" t="s">
        <v>122</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39353034</v>
      </c>
      <c r="S41" s="633"/>
      <c r="T41" s="633"/>
      <c r="U41" s="633"/>
      <c r="V41" s="633"/>
      <c r="W41" s="633"/>
      <c r="X41" s="633"/>
      <c r="Y41" s="636"/>
      <c r="Z41" s="637">
        <v>100</v>
      </c>
      <c r="AA41" s="637"/>
      <c r="AB41" s="637"/>
      <c r="AC41" s="637"/>
      <c r="AD41" s="638">
        <v>17432793</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780811</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2228651</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441</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9830893</v>
      </c>
      <c r="CS42" s="621"/>
      <c r="CT42" s="621"/>
      <c r="CU42" s="621"/>
      <c r="CV42" s="621"/>
      <c r="CW42" s="621"/>
      <c r="CX42" s="621"/>
      <c r="CY42" s="622"/>
      <c r="CZ42" s="611">
        <v>25.3</v>
      </c>
      <c r="DA42" s="623"/>
      <c r="DB42" s="623"/>
      <c r="DC42" s="624"/>
      <c r="DD42" s="614">
        <v>832667</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86712</v>
      </c>
      <c r="CS43" s="621"/>
      <c r="CT43" s="621"/>
      <c r="CU43" s="621"/>
      <c r="CV43" s="621"/>
      <c r="CW43" s="621"/>
      <c r="CX43" s="621"/>
      <c r="CY43" s="622"/>
      <c r="CZ43" s="611">
        <v>0.2</v>
      </c>
      <c r="DA43" s="623"/>
      <c r="DB43" s="623"/>
      <c r="DC43" s="624"/>
      <c r="DD43" s="614">
        <v>86712</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9830893</v>
      </c>
      <c r="CS44" s="609"/>
      <c r="CT44" s="609"/>
      <c r="CU44" s="609"/>
      <c r="CV44" s="609"/>
      <c r="CW44" s="609"/>
      <c r="CX44" s="609"/>
      <c r="CY44" s="610"/>
      <c r="CZ44" s="611">
        <v>25.3</v>
      </c>
      <c r="DA44" s="612"/>
      <c r="DB44" s="612"/>
      <c r="DC44" s="613"/>
      <c r="DD44" s="614">
        <v>832667</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6942381</v>
      </c>
      <c r="CS45" s="621"/>
      <c r="CT45" s="621"/>
      <c r="CU45" s="621"/>
      <c r="CV45" s="621"/>
      <c r="CW45" s="621"/>
      <c r="CX45" s="621"/>
      <c r="CY45" s="622"/>
      <c r="CZ45" s="611">
        <v>17.899999999999999</v>
      </c>
      <c r="DA45" s="623"/>
      <c r="DB45" s="623"/>
      <c r="DC45" s="624"/>
      <c r="DD45" s="614">
        <v>417571</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2888512</v>
      </c>
      <c r="CS46" s="609"/>
      <c r="CT46" s="609"/>
      <c r="CU46" s="609"/>
      <c r="CV46" s="609"/>
      <c r="CW46" s="609"/>
      <c r="CX46" s="609"/>
      <c r="CY46" s="610"/>
      <c r="CZ46" s="611">
        <v>7.4</v>
      </c>
      <c r="DA46" s="612"/>
      <c r="DB46" s="612"/>
      <c r="DC46" s="613"/>
      <c r="DD46" s="614">
        <v>415096</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38888487</v>
      </c>
      <c r="CS49" s="593"/>
      <c r="CT49" s="593"/>
      <c r="CU49" s="593"/>
      <c r="CV49" s="593"/>
      <c r="CW49" s="593"/>
      <c r="CX49" s="593"/>
      <c r="CY49" s="594"/>
      <c r="CZ49" s="595">
        <v>100</v>
      </c>
      <c r="DA49" s="596"/>
      <c r="DB49" s="596"/>
      <c r="DC49" s="597"/>
      <c r="DD49" s="598">
        <v>20417301</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sV2OvjG0+D/e5o49V7teYGAxirZekhND5Yr4soNf9Tg04Y8yDE9Ikf1oE4I2t7J4uyxc6afz49aqwZmPcvhyw==" saltValue="uK8nC/j0cWTxLvr7HdtUq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89">
        <v>39384</v>
      </c>
      <c r="R7" s="1090"/>
      <c r="S7" s="1090"/>
      <c r="T7" s="1090"/>
      <c r="U7" s="1090"/>
      <c r="V7" s="1090">
        <v>38919</v>
      </c>
      <c r="W7" s="1090"/>
      <c r="X7" s="1090"/>
      <c r="Y7" s="1090"/>
      <c r="Z7" s="1090"/>
      <c r="AA7" s="1090">
        <v>465</v>
      </c>
      <c r="AB7" s="1090"/>
      <c r="AC7" s="1090"/>
      <c r="AD7" s="1090"/>
      <c r="AE7" s="1091"/>
      <c r="AF7" s="1092">
        <v>393</v>
      </c>
      <c r="AG7" s="1093"/>
      <c r="AH7" s="1093"/>
      <c r="AI7" s="1093"/>
      <c r="AJ7" s="1094"/>
      <c r="AK7" s="1095">
        <v>444</v>
      </c>
      <c r="AL7" s="1096"/>
      <c r="AM7" s="1096"/>
      <c r="AN7" s="1096"/>
      <c r="AO7" s="1096"/>
      <c r="AP7" s="1096">
        <v>30944</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554</v>
      </c>
      <c r="BT7" s="1087"/>
      <c r="BU7" s="1087"/>
      <c r="BV7" s="1087"/>
      <c r="BW7" s="1087"/>
      <c r="BX7" s="1087"/>
      <c r="BY7" s="1087"/>
      <c r="BZ7" s="1087"/>
      <c r="CA7" s="1087"/>
      <c r="CB7" s="1087"/>
      <c r="CC7" s="1087"/>
      <c r="CD7" s="1087"/>
      <c r="CE7" s="1087"/>
      <c r="CF7" s="1087"/>
      <c r="CG7" s="1099"/>
      <c r="CH7" s="1083">
        <v>13</v>
      </c>
      <c r="CI7" s="1084"/>
      <c r="CJ7" s="1084"/>
      <c r="CK7" s="1084"/>
      <c r="CL7" s="1085"/>
      <c r="CM7" s="1083">
        <v>147</v>
      </c>
      <c r="CN7" s="1084"/>
      <c r="CO7" s="1084"/>
      <c r="CP7" s="1084"/>
      <c r="CQ7" s="1085"/>
      <c r="CR7" s="1083">
        <v>5</v>
      </c>
      <c r="CS7" s="1084"/>
      <c r="CT7" s="1084"/>
      <c r="CU7" s="1084"/>
      <c r="CV7" s="1085"/>
      <c r="CW7" s="1083"/>
      <c r="CX7" s="1084"/>
      <c r="CY7" s="1084"/>
      <c r="CZ7" s="1084"/>
      <c r="DA7" s="1085"/>
      <c r="DB7" s="1083"/>
      <c r="DC7" s="1084"/>
      <c r="DD7" s="1084"/>
      <c r="DE7" s="1084"/>
      <c r="DF7" s="1085"/>
      <c r="DG7" s="1083">
        <v>4390</v>
      </c>
      <c r="DH7" s="1084"/>
      <c r="DI7" s="1084"/>
      <c r="DJ7" s="1084"/>
      <c r="DK7" s="1085"/>
      <c r="DL7" s="1083"/>
      <c r="DM7" s="1084"/>
      <c r="DN7" s="1084"/>
      <c r="DO7" s="1084"/>
      <c r="DP7" s="1085"/>
      <c r="DQ7" s="1083"/>
      <c r="DR7" s="1084"/>
      <c r="DS7" s="1084"/>
      <c r="DT7" s="1084"/>
      <c r="DU7" s="1085"/>
      <c r="DV7" s="1086"/>
      <c r="DW7" s="1087"/>
      <c r="DX7" s="1087"/>
      <c r="DY7" s="1087"/>
      <c r="DZ7" s="1088"/>
      <c r="EA7" s="217"/>
    </row>
    <row r="8" spans="1:131" s="218" customFormat="1" ht="26.25" customHeight="1" x14ac:dyDescent="0.2">
      <c r="A8" s="221">
        <v>2</v>
      </c>
      <c r="B8" s="1017" t="s">
        <v>375</v>
      </c>
      <c r="C8" s="1018"/>
      <c r="D8" s="1018"/>
      <c r="E8" s="1018"/>
      <c r="F8" s="1018"/>
      <c r="G8" s="1018"/>
      <c r="H8" s="1018"/>
      <c r="I8" s="1018"/>
      <c r="J8" s="1018"/>
      <c r="K8" s="1018"/>
      <c r="L8" s="1018"/>
      <c r="M8" s="1018"/>
      <c r="N8" s="1018"/>
      <c r="O8" s="1018"/>
      <c r="P8" s="1019"/>
      <c r="Q8" s="1025">
        <v>248</v>
      </c>
      <c r="R8" s="1026"/>
      <c r="S8" s="1026"/>
      <c r="T8" s="1026"/>
      <c r="U8" s="1026"/>
      <c r="V8" s="1026">
        <v>248</v>
      </c>
      <c r="W8" s="1026"/>
      <c r="X8" s="1026"/>
      <c r="Y8" s="1026"/>
      <c r="Z8" s="1026"/>
      <c r="AA8" s="1026"/>
      <c r="AB8" s="1026"/>
      <c r="AC8" s="1026"/>
      <c r="AD8" s="1026"/>
      <c r="AE8" s="1027"/>
      <c r="AF8" s="1022" t="s">
        <v>122</v>
      </c>
      <c r="AG8" s="1023"/>
      <c r="AH8" s="1023"/>
      <c r="AI8" s="1023"/>
      <c r="AJ8" s="1024"/>
      <c r="AK8" s="1067">
        <v>248</v>
      </c>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377</v>
      </c>
      <c r="B23" s="924" t="s">
        <v>378</v>
      </c>
      <c r="C23" s="925"/>
      <c r="D23" s="925"/>
      <c r="E23" s="925"/>
      <c r="F23" s="925"/>
      <c r="G23" s="925"/>
      <c r="H23" s="925"/>
      <c r="I23" s="925"/>
      <c r="J23" s="925"/>
      <c r="K23" s="925"/>
      <c r="L23" s="925"/>
      <c r="M23" s="925"/>
      <c r="N23" s="925"/>
      <c r="O23" s="925"/>
      <c r="P23" s="935"/>
      <c r="Q23" s="1054">
        <v>39384</v>
      </c>
      <c r="R23" s="1048"/>
      <c r="S23" s="1048"/>
      <c r="T23" s="1048"/>
      <c r="U23" s="1048"/>
      <c r="V23" s="1048">
        <v>38919</v>
      </c>
      <c r="W23" s="1048"/>
      <c r="X23" s="1048"/>
      <c r="Y23" s="1048"/>
      <c r="Z23" s="1048"/>
      <c r="AA23" s="1048">
        <v>465</v>
      </c>
      <c r="AB23" s="1048"/>
      <c r="AC23" s="1048"/>
      <c r="AD23" s="1048"/>
      <c r="AE23" s="1055"/>
      <c r="AF23" s="1056">
        <v>393</v>
      </c>
      <c r="AG23" s="1048"/>
      <c r="AH23" s="1048"/>
      <c r="AI23" s="1048"/>
      <c r="AJ23" s="1057"/>
      <c r="AK23" s="1058"/>
      <c r="AL23" s="1059"/>
      <c r="AM23" s="1059"/>
      <c r="AN23" s="1059"/>
      <c r="AO23" s="1059"/>
      <c r="AP23" s="1048">
        <v>30944</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389</v>
      </c>
      <c r="C28" s="1035"/>
      <c r="D28" s="1035"/>
      <c r="E28" s="1035"/>
      <c r="F28" s="1035"/>
      <c r="G28" s="1035"/>
      <c r="H28" s="1035"/>
      <c r="I28" s="1035"/>
      <c r="J28" s="1035"/>
      <c r="K28" s="1035"/>
      <c r="L28" s="1035"/>
      <c r="M28" s="1035"/>
      <c r="N28" s="1035"/>
      <c r="O28" s="1035"/>
      <c r="P28" s="1036"/>
      <c r="Q28" s="1037">
        <v>7255</v>
      </c>
      <c r="R28" s="1038"/>
      <c r="S28" s="1038"/>
      <c r="T28" s="1038"/>
      <c r="U28" s="1038"/>
      <c r="V28" s="1038">
        <v>7243</v>
      </c>
      <c r="W28" s="1038"/>
      <c r="X28" s="1038"/>
      <c r="Y28" s="1038"/>
      <c r="Z28" s="1038"/>
      <c r="AA28" s="1038">
        <v>12</v>
      </c>
      <c r="AB28" s="1038"/>
      <c r="AC28" s="1038"/>
      <c r="AD28" s="1038"/>
      <c r="AE28" s="1039"/>
      <c r="AF28" s="1040">
        <v>12</v>
      </c>
      <c r="AG28" s="1038"/>
      <c r="AH28" s="1038"/>
      <c r="AI28" s="1038"/>
      <c r="AJ28" s="1041"/>
      <c r="AK28" s="1029">
        <v>789</v>
      </c>
      <c r="AL28" s="1030"/>
      <c r="AM28" s="1030"/>
      <c r="AN28" s="1030"/>
      <c r="AO28" s="1030"/>
      <c r="AP28" s="1030"/>
      <c r="AQ28" s="1030"/>
      <c r="AR28" s="1030"/>
      <c r="AS28" s="1030"/>
      <c r="AT28" s="1030"/>
      <c r="AU28" s="1030"/>
      <c r="AV28" s="1030"/>
      <c r="AW28" s="1030"/>
      <c r="AX28" s="1030"/>
      <c r="AY28" s="1030"/>
      <c r="AZ28" s="1031"/>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390</v>
      </c>
      <c r="C29" s="1018"/>
      <c r="D29" s="1018"/>
      <c r="E29" s="1018"/>
      <c r="F29" s="1018"/>
      <c r="G29" s="1018"/>
      <c r="H29" s="1018"/>
      <c r="I29" s="1018"/>
      <c r="J29" s="1018"/>
      <c r="K29" s="1018"/>
      <c r="L29" s="1018"/>
      <c r="M29" s="1018"/>
      <c r="N29" s="1018"/>
      <c r="O29" s="1018"/>
      <c r="P29" s="1019"/>
      <c r="Q29" s="1025">
        <v>7122</v>
      </c>
      <c r="R29" s="1026"/>
      <c r="S29" s="1026"/>
      <c r="T29" s="1026"/>
      <c r="U29" s="1026"/>
      <c r="V29" s="1026">
        <v>7108</v>
      </c>
      <c r="W29" s="1026"/>
      <c r="X29" s="1026"/>
      <c r="Y29" s="1026"/>
      <c r="Z29" s="1026"/>
      <c r="AA29" s="1026">
        <v>14</v>
      </c>
      <c r="AB29" s="1026"/>
      <c r="AC29" s="1026"/>
      <c r="AD29" s="1026"/>
      <c r="AE29" s="1027"/>
      <c r="AF29" s="1022">
        <v>14</v>
      </c>
      <c r="AG29" s="1023"/>
      <c r="AH29" s="1023"/>
      <c r="AI29" s="1023"/>
      <c r="AJ29" s="1024"/>
      <c r="AK29" s="967">
        <v>1157</v>
      </c>
      <c r="AL29" s="958"/>
      <c r="AM29" s="958"/>
      <c r="AN29" s="958"/>
      <c r="AO29" s="958"/>
      <c r="AP29" s="958"/>
      <c r="AQ29" s="958"/>
      <c r="AR29" s="958"/>
      <c r="AS29" s="958"/>
      <c r="AT29" s="958"/>
      <c r="AU29" s="958"/>
      <c r="AV29" s="958"/>
      <c r="AW29" s="958"/>
      <c r="AX29" s="958"/>
      <c r="AY29" s="958"/>
      <c r="AZ29" s="1028"/>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391</v>
      </c>
      <c r="C30" s="1018"/>
      <c r="D30" s="1018"/>
      <c r="E30" s="1018"/>
      <c r="F30" s="1018"/>
      <c r="G30" s="1018"/>
      <c r="H30" s="1018"/>
      <c r="I30" s="1018"/>
      <c r="J30" s="1018"/>
      <c r="K30" s="1018"/>
      <c r="L30" s="1018"/>
      <c r="M30" s="1018"/>
      <c r="N30" s="1018"/>
      <c r="O30" s="1018"/>
      <c r="P30" s="1019"/>
      <c r="Q30" s="1025">
        <v>1975</v>
      </c>
      <c r="R30" s="1026"/>
      <c r="S30" s="1026"/>
      <c r="T30" s="1026"/>
      <c r="U30" s="1026"/>
      <c r="V30" s="1026">
        <v>1907</v>
      </c>
      <c r="W30" s="1026"/>
      <c r="X30" s="1026"/>
      <c r="Y30" s="1026"/>
      <c r="Z30" s="1026"/>
      <c r="AA30" s="1026">
        <v>68</v>
      </c>
      <c r="AB30" s="1026"/>
      <c r="AC30" s="1026"/>
      <c r="AD30" s="1026"/>
      <c r="AE30" s="1027"/>
      <c r="AF30" s="1022">
        <v>68</v>
      </c>
      <c r="AG30" s="1023"/>
      <c r="AH30" s="1023"/>
      <c r="AI30" s="1023"/>
      <c r="AJ30" s="1024"/>
      <c r="AK30" s="967">
        <v>262</v>
      </c>
      <c r="AL30" s="958"/>
      <c r="AM30" s="958"/>
      <c r="AN30" s="958"/>
      <c r="AO30" s="958"/>
      <c r="AP30" s="958"/>
      <c r="AQ30" s="958"/>
      <c r="AR30" s="958"/>
      <c r="AS30" s="958"/>
      <c r="AT30" s="958"/>
      <c r="AU30" s="958"/>
      <c r="AV30" s="958"/>
      <c r="AW30" s="958"/>
      <c r="AX30" s="958"/>
      <c r="AY30" s="958"/>
      <c r="AZ30" s="1028"/>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392</v>
      </c>
      <c r="C31" s="1018"/>
      <c r="D31" s="1018"/>
      <c r="E31" s="1018"/>
      <c r="F31" s="1018"/>
      <c r="G31" s="1018"/>
      <c r="H31" s="1018"/>
      <c r="I31" s="1018"/>
      <c r="J31" s="1018"/>
      <c r="K31" s="1018"/>
      <c r="L31" s="1018"/>
      <c r="M31" s="1018"/>
      <c r="N31" s="1018"/>
      <c r="O31" s="1018"/>
      <c r="P31" s="1019"/>
      <c r="Q31" s="1025">
        <v>1557</v>
      </c>
      <c r="R31" s="1026"/>
      <c r="S31" s="1026"/>
      <c r="T31" s="1026"/>
      <c r="U31" s="1026"/>
      <c r="V31" s="1026">
        <v>1341</v>
      </c>
      <c r="W31" s="1026"/>
      <c r="X31" s="1026"/>
      <c r="Y31" s="1026"/>
      <c r="Z31" s="1026"/>
      <c r="AA31" s="1026">
        <v>216</v>
      </c>
      <c r="AB31" s="1026"/>
      <c r="AC31" s="1026"/>
      <c r="AD31" s="1026"/>
      <c r="AE31" s="1027"/>
      <c r="AF31" s="1022">
        <v>1561</v>
      </c>
      <c r="AG31" s="1023"/>
      <c r="AH31" s="1023"/>
      <c r="AI31" s="1023"/>
      <c r="AJ31" s="1024"/>
      <c r="AK31" s="967">
        <v>25</v>
      </c>
      <c r="AL31" s="958"/>
      <c r="AM31" s="958"/>
      <c r="AN31" s="958"/>
      <c r="AO31" s="958"/>
      <c r="AP31" s="958">
        <v>9257</v>
      </c>
      <c r="AQ31" s="958"/>
      <c r="AR31" s="958"/>
      <c r="AS31" s="958"/>
      <c r="AT31" s="958"/>
      <c r="AU31" s="958">
        <v>74</v>
      </c>
      <c r="AV31" s="958"/>
      <c r="AW31" s="958"/>
      <c r="AX31" s="958"/>
      <c r="AY31" s="958"/>
      <c r="AZ31" s="1028"/>
      <c r="BA31" s="1028"/>
      <c r="BB31" s="1028"/>
      <c r="BC31" s="1028"/>
      <c r="BD31" s="1028"/>
      <c r="BE31" s="959" t="s">
        <v>393</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t="s">
        <v>394</v>
      </c>
      <c r="C32" s="1018"/>
      <c r="D32" s="1018"/>
      <c r="E32" s="1018"/>
      <c r="F32" s="1018"/>
      <c r="G32" s="1018"/>
      <c r="H32" s="1018"/>
      <c r="I32" s="1018"/>
      <c r="J32" s="1018"/>
      <c r="K32" s="1018"/>
      <c r="L32" s="1018"/>
      <c r="M32" s="1018"/>
      <c r="N32" s="1018"/>
      <c r="O32" s="1018"/>
      <c r="P32" s="1019"/>
      <c r="Q32" s="1025">
        <v>1512</v>
      </c>
      <c r="R32" s="1026"/>
      <c r="S32" s="1026"/>
      <c r="T32" s="1026"/>
      <c r="U32" s="1026"/>
      <c r="V32" s="1026">
        <v>1227</v>
      </c>
      <c r="W32" s="1026"/>
      <c r="X32" s="1026"/>
      <c r="Y32" s="1026"/>
      <c r="Z32" s="1026"/>
      <c r="AA32" s="1026">
        <v>285</v>
      </c>
      <c r="AB32" s="1026"/>
      <c r="AC32" s="1026"/>
      <c r="AD32" s="1026"/>
      <c r="AE32" s="1027"/>
      <c r="AF32" s="1022">
        <v>910</v>
      </c>
      <c r="AG32" s="1023"/>
      <c r="AH32" s="1023"/>
      <c r="AI32" s="1023"/>
      <c r="AJ32" s="1024"/>
      <c r="AK32" s="967">
        <v>309</v>
      </c>
      <c r="AL32" s="958"/>
      <c r="AM32" s="958"/>
      <c r="AN32" s="958"/>
      <c r="AO32" s="958"/>
      <c r="AP32" s="958">
        <v>3746</v>
      </c>
      <c r="AQ32" s="958"/>
      <c r="AR32" s="958"/>
      <c r="AS32" s="958"/>
      <c r="AT32" s="958"/>
      <c r="AU32" s="958">
        <v>554</v>
      </c>
      <c r="AV32" s="958"/>
      <c r="AW32" s="958"/>
      <c r="AX32" s="958"/>
      <c r="AY32" s="958"/>
      <c r="AZ32" s="1028"/>
      <c r="BA32" s="1028"/>
      <c r="BB32" s="1028"/>
      <c r="BC32" s="1028"/>
      <c r="BD32" s="1028"/>
      <c r="BE32" s="959" t="s">
        <v>393</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395</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377</v>
      </c>
      <c r="B63" s="924" t="s">
        <v>396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2565</v>
      </c>
      <c r="AG63" s="946"/>
      <c r="AH63" s="946"/>
      <c r="AI63" s="946"/>
      <c r="AJ63" s="1009"/>
      <c r="AK63" s="1010"/>
      <c r="AL63" s="950"/>
      <c r="AM63" s="950"/>
      <c r="AN63" s="950"/>
      <c r="AO63" s="950"/>
      <c r="AP63" s="946">
        <v>13003</v>
      </c>
      <c r="AQ63" s="946"/>
      <c r="AR63" s="946"/>
      <c r="AS63" s="946"/>
      <c r="AT63" s="946"/>
      <c r="AU63" s="946">
        <v>628</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398</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399</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548</v>
      </c>
      <c r="C68" s="973"/>
      <c r="D68" s="973"/>
      <c r="E68" s="973"/>
      <c r="F68" s="973"/>
      <c r="G68" s="973"/>
      <c r="H68" s="973"/>
      <c r="I68" s="973"/>
      <c r="J68" s="973"/>
      <c r="K68" s="973"/>
      <c r="L68" s="973"/>
      <c r="M68" s="973"/>
      <c r="N68" s="973"/>
      <c r="O68" s="973"/>
      <c r="P68" s="974"/>
      <c r="Q68" s="975">
        <v>1846</v>
      </c>
      <c r="R68" s="969"/>
      <c r="S68" s="969"/>
      <c r="T68" s="969"/>
      <c r="U68" s="969"/>
      <c r="V68" s="969">
        <v>1796</v>
      </c>
      <c r="W68" s="969"/>
      <c r="X68" s="969"/>
      <c r="Y68" s="969"/>
      <c r="Z68" s="969"/>
      <c r="AA68" s="969">
        <v>50</v>
      </c>
      <c r="AB68" s="969"/>
      <c r="AC68" s="969"/>
      <c r="AD68" s="969"/>
      <c r="AE68" s="969"/>
      <c r="AF68" s="969">
        <v>50</v>
      </c>
      <c r="AG68" s="969"/>
      <c r="AH68" s="969"/>
      <c r="AI68" s="969"/>
      <c r="AJ68" s="969"/>
      <c r="AK68" s="969"/>
      <c r="AL68" s="969"/>
      <c r="AM68" s="969"/>
      <c r="AN68" s="969"/>
      <c r="AO68" s="969"/>
      <c r="AP68" s="969">
        <v>4841</v>
      </c>
      <c r="AQ68" s="969"/>
      <c r="AR68" s="969"/>
      <c r="AS68" s="969"/>
      <c r="AT68" s="969"/>
      <c r="AU68" s="969">
        <v>2755</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549</v>
      </c>
      <c r="C69" s="962"/>
      <c r="D69" s="962"/>
      <c r="E69" s="962"/>
      <c r="F69" s="962"/>
      <c r="G69" s="962"/>
      <c r="H69" s="962"/>
      <c r="I69" s="962"/>
      <c r="J69" s="962"/>
      <c r="K69" s="962"/>
      <c r="L69" s="962"/>
      <c r="M69" s="962"/>
      <c r="N69" s="962"/>
      <c r="O69" s="962"/>
      <c r="P69" s="963"/>
      <c r="Q69" s="964">
        <v>374</v>
      </c>
      <c r="R69" s="958"/>
      <c r="S69" s="958"/>
      <c r="T69" s="958"/>
      <c r="U69" s="958"/>
      <c r="V69" s="958">
        <v>340</v>
      </c>
      <c r="W69" s="958"/>
      <c r="X69" s="958"/>
      <c r="Y69" s="958"/>
      <c r="Z69" s="958"/>
      <c r="AA69" s="958">
        <v>34</v>
      </c>
      <c r="AB69" s="958"/>
      <c r="AC69" s="958"/>
      <c r="AD69" s="958"/>
      <c r="AE69" s="958"/>
      <c r="AF69" s="958">
        <v>34</v>
      </c>
      <c r="AG69" s="958"/>
      <c r="AH69" s="958"/>
      <c r="AI69" s="958"/>
      <c r="AJ69" s="958"/>
      <c r="AK69" s="958"/>
      <c r="AL69" s="958"/>
      <c r="AM69" s="958"/>
      <c r="AN69" s="958"/>
      <c r="AO69" s="958"/>
      <c r="AP69" s="958"/>
      <c r="AQ69" s="958"/>
      <c r="AR69" s="958"/>
      <c r="AS69" s="958"/>
      <c r="AT69" s="958"/>
      <c r="AU69" s="958"/>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550</v>
      </c>
      <c r="C70" s="962"/>
      <c r="D70" s="962"/>
      <c r="E70" s="962"/>
      <c r="F70" s="962"/>
      <c r="G70" s="962"/>
      <c r="H70" s="962"/>
      <c r="I70" s="962"/>
      <c r="J70" s="962"/>
      <c r="K70" s="962"/>
      <c r="L70" s="962"/>
      <c r="M70" s="962"/>
      <c r="N70" s="962"/>
      <c r="O70" s="962"/>
      <c r="P70" s="963"/>
      <c r="Q70" s="964">
        <v>290</v>
      </c>
      <c r="R70" s="958"/>
      <c r="S70" s="958"/>
      <c r="T70" s="958"/>
      <c r="U70" s="958"/>
      <c r="V70" s="958">
        <v>250</v>
      </c>
      <c r="W70" s="958"/>
      <c r="X70" s="958"/>
      <c r="Y70" s="958"/>
      <c r="Z70" s="958"/>
      <c r="AA70" s="958">
        <v>40</v>
      </c>
      <c r="AB70" s="958"/>
      <c r="AC70" s="958"/>
      <c r="AD70" s="958"/>
      <c r="AE70" s="958"/>
      <c r="AF70" s="958">
        <v>40</v>
      </c>
      <c r="AG70" s="958"/>
      <c r="AH70" s="958"/>
      <c r="AI70" s="958"/>
      <c r="AJ70" s="958"/>
      <c r="AK70" s="958"/>
      <c r="AL70" s="958"/>
      <c r="AM70" s="958"/>
      <c r="AN70" s="958"/>
      <c r="AO70" s="958"/>
      <c r="AP70" s="958"/>
      <c r="AQ70" s="958"/>
      <c r="AR70" s="958"/>
      <c r="AS70" s="958"/>
      <c r="AT70" s="958"/>
      <c r="AU70" s="958"/>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551</v>
      </c>
      <c r="C71" s="962"/>
      <c r="D71" s="962"/>
      <c r="E71" s="962"/>
      <c r="F71" s="962"/>
      <c r="G71" s="962"/>
      <c r="H71" s="962"/>
      <c r="I71" s="962"/>
      <c r="J71" s="962"/>
      <c r="K71" s="962"/>
      <c r="L71" s="962"/>
      <c r="M71" s="962"/>
      <c r="N71" s="962"/>
      <c r="O71" s="962"/>
      <c r="P71" s="963"/>
      <c r="Q71" s="964">
        <v>1428744</v>
      </c>
      <c r="R71" s="958"/>
      <c r="S71" s="958"/>
      <c r="T71" s="958"/>
      <c r="U71" s="958"/>
      <c r="V71" s="958">
        <v>1401874</v>
      </c>
      <c r="W71" s="958"/>
      <c r="X71" s="958"/>
      <c r="Y71" s="958"/>
      <c r="Z71" s="958"/>
      <c r="AA71" s="958">
        <v>26871</v>
      </c>
      <c r="AB71" s="958"/>
      <c r="AC71" s="958"/>
      <c r="AD71" s="958"/>
      <c r="AE71" s="958"/>
      <c r="AF71" s="958">
        <v>26871</v>
      </c>
      <c r="AG71" s="958"/>
      <c r="AH71" s="958"/>
      <c r="AI71" s="958"/>
      <c r="AJ71" s="958"/>
      <c r="AK71" s="958">
        <v>12578</v>
      </c>
      <c r="AL71" s="958"/>
      <c r="AM71" s="958"/>
      <c r="AN71" s="958"/>
      <c r="AO71" s="958"/>
      <c r="AP71" s="958"/>
      <c r="AQ71" s="958"/>
      <c r="AR71" s="958"/>
      <c r="AS71" s="958"/>
      <c r="AT71" s="958"/>
      <c r="AU71" s="958"/>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552</v>
      </c>
      <c r="C72" s="962"/>
      <c r="D72" s="962"/>
      <c r="E72" s="962"/>
      <c r="F72" s="962"/>
      <c r="G72" s="962"/>
      <c r="H72" s="962"/>
      <c r="I72" s="962"/>
      <c r="J72" s="962"/>
      <c r="K72" s="962"/>
      <c r="L72" s="962"/>
      <c r="M72" s="962"/>
      <c r="N72" s="962"/>
      <c r="O72" s="962"/>
      <c r="P72" s="963"/>
      <c r="Q72" s="964">
        <v>38877</v>
      </c>
      <c r="R72" s="958"/>
      <c r="S72" s="958"/>
      <c r="T72" s="958"/>
      <c r="U72" s="958"/>
      <c r="V72" s="958">
        <v>35991</v>
      </c>
      <c r="W72" s="958"/>
      <c r="X72" s="958"/>
      <c r="Y72" s="958"/>
      <c r="Z72" s="958"/>
      <c r="AA72" s="958">
        <v>2886</v>
      </c>
      <c r="AB72" s="958"/>
      <c r="AC72" s="958"/>
      <c r="AD72" s="958"/>
      <c r="AE72" s="958"/>
      <c r="AF72" s="958">
        <v>27482</v>
      </c>
      <c r="AG72" s="958"/>
      <c r="AH72" s="958"/>
      <c r="AI72" s="958"/>
      <c r="AJ72" s="958"/>
      <c r="AK72" s="958"/>
      <c r="AL72" s="958"/>
      <c r="AM72" s="958"/>
      <c r="AN72" s="958"/>
      <c r="AO72" s="958"/>
      <c r="AP72" s="958">
        <v>96454</v>
      </c>
      <c r="AQ72" s="958"/>
      <c r="AR72" s="958"/>
      <c r="AS72" s="958"/>
      <c r="AT72" s="958"/>
      <c r="AU72" s="958"/>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553</v>
      </c>
      <c r="C73" s="962"/>
      <c r="D73" s="962"/>
      <c r="E73" s="962"/>
      <c r="F73" s="962"/>
      <c r="G73" s="962"/>
      <c r="H73" s="962"/>
      <c r="I73" s="962"/>
      <c r="J73" s="962"/>
      <c r="K73" s="962"/>
      <c r="L73" s="962"/>
      <c r="M73" s="962"/>
      <c r="N73" s="962"/>
      <c r="O73" s="962"/>
      <c r="P73" s="963"/>
      <c r="Q73" s="964">
        <v>6104</v>
      </c>
      <c r="R73" s="958"/>
      <c r="S73" s="958"/>
      <c r="T73" s="958"/>
      <c r="U73" s="958"/>
      <c r="V73" s="958">
        <v>5983</v>
      </c>
      <c r="W73" s="958"/>
      <c r="X73" s="958"/>
      <c r="Y73" s="958"/>
      <c r="Z73" s="958"/>
      <c r="AA73" s="958">
        <v>121</v>
      </c>
      <c r="AB73" s="958"/>
      <c r="AC73" s="958"/>
      <c r="AD73" s="958"/>
      <c r="AE73" s="958"/>
      <c r="AF73" s="958">
        <v>17694</v>
      </c>
      <c r="AG73" s="958"/>
      <c r="AH73" s="958"/>
      <c r="AI73" s="958"/>
      <c r="AJ73" s="958"/>
      <c r="AK73" s="958"/>
      <c r="AL73" s="958"/>
      <c r="AM73" s="958"/>
      <c r="AN73" s="958"/>
      <c r="AO73" s="958"/>
      <c r="AP73" s="958">
        <v>24010</v>
      </c>
      <c r="AQ73" s="958"/>
      <c r="AR73" s="958"/>
      <c r="AS73" s="958"/>
      <c r="AT73" s="958"/>
      <c r="AU73" s="958"/>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377</v>
      </c>
      <c r="B88" s="924" t="s">
        <v>400</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72171</v>
      </c>
      <c r="AG88" s="946"/>
      <c r="AH88" s="946"/>
      <c r="AI88" s="946"/>
      <c r="AJ88" s="946"/>
      <c r="AK88" s="950"/>
      <c r="AL88" s="950"/>
      <c r="AM88" s="950"/>
      <c r="AN88" s="950"/>
      <c r="AO88" s="950"/>
      <c r="AP88" s="946">
        <v>125305</v>
      </c>
      <c r="AQ88" s="946"/>
      <c r="AR88" s="946"/>
      <c r="AS88" s="946"/>
      <c r="AT88" s="946"/>
      <c r="AU88" s="946">
        <v>2755</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24" t="s">
        <v>401</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5</v>
      </c>
      <c r="CS102" s="940"/>
      <c r="CT102" s="940"/>
      <c r="CU102" s="940"/>
      <c r="CV102" s="941"/>
      <c r="CW102" s="939"/>
      <c r="CX102" s="940"/>
      <c r="CY102" s="940"/>
      <c r="CZ102" s="940"/>
      <c r="DA102" s="941"/>
      <c r="DB102" s="939"/>
      <c r="DC102" s="940"/>
      <c r="DD102" s="940"/>
      <c r="DE102" s="940"/>
      <c r="DF102" s="941"/>
      <c r="DG102" s="939">
        <v>4390</v>
      </c>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402</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403</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406</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407</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409</v>
      </c>
      <c r="AB109" s="883"/>
      <c r="AC109" s="883"/>
      <c r="AD109" s="883"/>
      <c r="AE109" s="884"/>
      <c r="AF109" s="885" t="s">
        <v>410</v>
      </c>
      <c r="AG109" s="883"/>
      <c r="AH109" s="883"/>
      <c r="AI109" s="883"/>
      <c r="AJ109" s="884"/>
      <c r="AK109" s="885" t="s">
        <v>294</v>
      </c>
      <c r="AL109" s="883"/>
      <c r="AM109" s="883"/>
      <c r="AN109" s="883"/>
      <c r="AO109" s="884"/>
      <c r="AP109" s="885" t="s">
        <v>411</v>
      </c>
      <c r="AQ109" s="883"/>
      <c r="AR109" s="883"/>
      <c r="AS109" s="883"/>
      <c r="AT109" s="916"/>
      <c r="AU109" s="882"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409</v>
      </c>
      <c r="BR109" s="883"/>
      <c r="BS109" s="883"/>
      <c r="BT109" s="883"/>
      <c r="BU109" s="884"/>
      <c r="BV109" s="885" t="s">
        <v>410</v>
      </c>
      <c r="BW109" s="883"/>
      <c r="BX109" s="883"/>
      <c r="BY109" s="883"/>
      <c r="BZ109" s="884"/>
      <c r="CA109" s="885" t="s">
        <v>294</v>
      </c>
      <c r="CB109" s="883"/>
      <c r="CC109" s="883"/>
      <c r="CD109" s="883"/>
      <c r="CE109" s="884"/>
      <c r="CF109" s="923" t="s">
        <v>411</v>
      </c>
      <c r="CG109" s="923"/>
      <c r="CH109" s="923"/>
      <c r="CI109" s="923"/>
      <c r="CJ109" s="923"/>
      <c r="CK109" s="885" t="s">
        <v>412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409</v>
      </c>
      <c r="DH109" s="883"/>
      <c r="DI109" s="883"/>
      <c r="DJ109" s="883"/>
      <c r="DK109" s="884"/>
      <c r="DL109" s="885" t="s">
        <v>410</v>
      </c>
      <c r="DM109" s="883"/>
      <c r="DN109" s="883"/>
      <c r="DO109" s="883"/>
      <c r="DP109" s="884"/>
      <c r="DQ109" s="885" t="s">
        <v>294</v>
      </c>
      <c r="DR109" s="883"/>
      <c r="DS109" s="883"/>
      <c r="DT109" s="883"/>
      <c r="DU109" s="884"/>
      <c r="DV109" s="885" t="s">
        <v>411</v>
      </c>
      <c r="DW109" s="883"/>
      <c r="DX109" s="883"/>
      <c r="DY109" s="883"/>
      <c r="DZ109" s="916"/>
    </row>
    <row r="110" spans="1:131" s="212" customFormat="1" ht="26.25" customHeight="1" x14ac:dyDescent="0.2">
      <c r="A110" s="794" t="s">
        <v>413</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2604268</v>
      </c>
      <c r="AB110" s="876"/>
      <c r="AC110" s="876"/>
      <c r="AD110" s="876"/>
      <c r="AE110" s="877"/>
      <c r="AF110" s="878">
        <v>2536596</v>
      </c>
      <c r="AG110" s="876"/>
      <c r="AH110" s="876"/>
      <c r="AI110" s="876"/>
      <c r="AJ110" s="877"/>
      <c r="AK110" s="878">
        <v>2403632</v>
      </c>
      <c r="AL110" s="876"/>
      <c r="AM110" s="876"/>
      <c r="AN110" s="876"/>
      <c r="AO110" s="877"/>
      <c r="AP110" s="879">
        <v>15.7</v>
      </c>
      <c r="AQ110" s="880"/>
      <c r="AR110" s="880"/>
      <c r="AS110" s="880"/>
      <c r="AT110" s="881"/>
      <c r="AU110" s="917" t="s">
        <v>69</v>
      </c>
      <c r="AV110" s="918"/>
      <c r="AW110" s="918"/>
      <c r="AX110" s="918"/>
      <c r="AY110" s="918"/>
      <c r="AZ110" s="847" t="s">
        <v>414</v>
      </c>
      <c r="BA110" s="795"/>
      <c r="BB110" s="795"/>
      <c r="BC110" s="795"/>
      <c r="BD110" s="795"/>
      <c r="BE110" s="795"/>
      <c r="BF110" s="795"/>
      <c r="BG110" s="795"/>
      <c r="BH110" s="795"/>
      <c r="BI110" s="795"/>
      <c r="BJ110" s="795"/>
      <c r="BK110" s="795"/>
      <c r="BL110" s="795"/>
      <c r="BM110" s="795"/>
      <c r="BN110" s="795"/>
      <c r="BO110" s="795"/>
      <c r="BP110" s="796"/>
      <c r="BQ110" s="848">
        <v>27510314</v>
      </c>
      <c r="BR110" s="829"/>
      <c r="BS110" s="829"/>
      <c r="BT110" s="829"/>
      <c r="BU110" s="829"/>
      <c r="BV110" s="829">
        <v>26195038</v>
      </c>
      <c r="BW110" s="829"/>
      <c r="BX110" s="829"/>
      <c r="BY110" s="829"/>
      <c r="BZ110" s="829"/>
      <c r="CA110" s="829">
        <v>30943520</v>
      </c>
      <c r="CB110" s="829"/>
      <c r="CC110" s="829"/>
      <c r="CD110" s="829"/>
      <c r="CE110" s="829"/>
      <c r="CF110" s="853">
        <v>201.6</v>
      </c>
      <c r="CG110" s="854"/>
      <c r="CH110" s="854"/>
      <c r="CI110" s="854"/>
      <c r="CJ110" s="854"/>
      <c r="CK110" s="913" t="s">
        <v>415</v>
      </c>
      <c r="CL110" s="806"/>
      <c r="CM110" s="847" t="s">
        <v>416</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418</v>
      </c>
      <c r="BA111" s="739"/>
      <c r="BB111" s="739"/>
      <c r="BC111" s="739"/>
      <c r="BD111" s="739"/>
      <c r="BE111" s="739"/>
      <c r="BF111" s="739"/>
      <c r="BG111" s="739"/>
      <c r="BH111" s="739"/>
      <c r="BI111" s="739"/>
      <c r="BJ111" s="739"/>
      <c r="BK111" s="739"/>
      <c r="BL111" s="739"/>
      <c r="BM111" s="739"/>
      <c r="BN111" s="739"/>
      <c r="BO111" s="739"/>
      <c r="BP111" s="740"/>
      <c r="BQ111" s="803">
        <v>5297973</v>
      </c>
      <c r="BR111" s="804"/>
      <c r="BS111" s="804"/>
      <c r="BT111" s="804"/>
      <c r="BU111" s="804"/>
      <c r="BV111" s="804">
        <v>5040224</v>
      </c>
      <c r="BW111" s="804"/>
      <c r="BX111" s="804"/>
      <c r="BY111" s="804"/>
      <c r="BZ111" s="804"/>
      <c r="CA111" s="804">
        <v>4436379</v>
      </c>
      <c r="CB111" s="804"/>
      <c r="CC111" s="804"/>
      <c r="CD111" s="804"/>
      <c r="CE111" s="804"/>
      <c r="CF111" s="862">
        <v>28.9</v>
      </c>
      <c r="CG111" s="863"/>
      <c r="CH111" s="863"/>
      <c r="CI111" s="863"/>
      <c r="CJ111" s="863"/>
      <c r="CK111" s="914"/>
      <c r="CL111" s="808"/>
      <c r="CM111" s="802" t="s">
        <v>419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420</v>
      </c>
      <c r="B112" s="900"/>
      <c r="C112" s="739" t="s">
        <v>421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422</v>
      </c>
      <c r="BA112" s="739"/>
      <c r="BB112" s="739"/>
      <c r="BC112" s="739"/>
      <c r="BD112" s="739"/>
      <c r="BE112" s="739"/>
      <c r="BF112" s="739"/>
      <c r="BG112" s="739"/>
      <c r="BH112" s="739"/>
      <c r="BI112" s="739"/>
      <c r="BJ112" s="739"/>
      <c r="BK112" s="739"/>
      <c r="BL112" s="739"/>
      <c r="BM112" s="739"/>
      <c r="BN112" s="739"/>
      <c r="BO112" s="739"/>
      <c r="BP112" s="740"/>
      <c r="BQ112" s="803">
        <v>674495</v>
      </c>
      <c r="BR112" s="804"/>
      <c r="BS112" s="804"/>
      <c r="BT112" s="804"/>
      <c r="BU112" s="804"/>
      <c r="BV112" s="804">
        <v>714312</v>
      </c>
      <c r="BW112" s="804"/>
      <c r="BX112" s="804"/>
      <c r="BY112" s="804"/>
      <c r="BZ112" s="804"/>
      <c r="CA112" s="804">
        <v>628484</v>
      </c>
      <c r="CB112" s="804"/>
      <c r="CC112" s="804"/>
      <c r="CD112" s="804"/>
      <c r="CE112" s="804"/>
      <c r="CF112" s="862">
        <v>4.0999999999999996</v>
      </c>
      <c r="CG112" s="863"/>
      <c r="CH112" s="863"/>
      <c r="CI112" s="863"/>
      <c r="CJ112" s="863"/>
      <c r="CK112" s="914"/>
      <c r="CL112" s="808"/>
      <c r="CM112" s="802" t="s">
        <v>423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74478</v>
      </c>
      <c r="AB113" s="906"/>
      <c r="AC113" s="906"/>
      <c r="AD113" s="906"/>
      <c r="AE113" s="907"/>
      <c r="AF113" s="908">
        <v>94875</v>
      </c>
      <c r="AG113" s="906"/>
      <c r="AH113" s="906"/>
      <c r="AI113" s="906"/>
      <c r="AJ113" s="907"/>
      <c r="AK113" s="908">
        <v>50875</v>
      </c>
      <c r="AL113" s="906"/>
      <c r="AM113" s="906"/>
      <c r="AN113" s="906"/>
      <c r="AO113" s="907"/>
      <c r="AP113" s="909">
        <v>0.3</v>
      </c>
      <c r="AQ113" s="910"/>
      <c r="AR113" s="910"/>
      <c r="AS113" s="910"/>
      <c r="AT113" s="911"/>
      <c r="AU113" s="919"/>
      <c r="AV113" s="920"/>
      <c r="AW113" s="920"/>
      <c r="AX113" s="920"/>
      <c r="AY113" s="920"/>
      <c r="AZ113" s="802" t="s">
        <v>425</v>
      </c>
      <c r="BA113" s="739"/>
      <c r="BB113" s="739"/>
      <c r="BC113" s="739"/>
      <c r="BD113" s="739"/>
      <c r="BE113" s="739"/>
      <c r="BF113" s="739"/>
      <c r="BG113" s="739"/>
      <c r="BH113" s="739"/>
      <c r="BI113" s="739"/>
      <c r="BJ113" s="739"/>
      <c r="BK113" s="739"/>
      <c r="BL113" s="739"/>
      <c r="BM113" s="739"/>
      <c r="BN113" s="739"/>
      <c r="BO113" s="739"/>
      <c r="BP113" s="740"/>
      <c r="BQ113" s="803">
        <v>3540022</v>
      </c>
      <c r="BR113" s="804"/>
      <c r="BS113" s="804"/>
      <c r="BT113" s="804"/>
      <c r="BU113" s="804"/>
      <c r="BV113" s="804">
        <v>3148568</v>
      </c>
      <c r="BW113" s="804"/>
      <c r="BX113" s="804"/>
      <c r="BY113" s="804"/>
      <c r="BZ113" s="804"/>
      <c r="CA113" s="804">
        <v>2754536</v>
      </c>
      <c r="CB113" s="804"/>
      <c r="CC113" s="804"/>
      <c r="CD113" s="804"/>
      <c r="CE113" s="804"/>
      <c r="CF113" s="862">
        <v>17.899999999999999</v>
      </c>
      <c r="CG113" s="863"/>
      <c r="CH113" s="863"/>
      <c r="CI113" s="863"/>
      <c r="CJ113" s="863"/>
      <c r="CK113" s="914"/>
      <c r="CL113" s="808"/>
      <c r="CM113" s="802" t="s">
        <v>426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373785</v>
      </c>
      <c r="AB114" s="767"/>
      <c r="AC114" s="767"/>
      <c r="AD114" s="767"/>
      <c r="AE114" s="768"/>
      <c r="AF114" s="769">
        <v>369455</v>
      </c>
      <c r="AG114" s="767"/>
      <c r="AH114" s="767"/>
      <c r="AI114" s="767"/>
      <c r="AJ114" s="768"/>
      <c r="AK114" s="769">
        <v>372154</v>
      </c>
      <c r="AL114" s="767"/>
      <c r="AM114" s="767"/>
      <c r="AN114" s="767"/>
      <c r="AO114" s="768"/>
      <c r="AP114" s="811">
        <v>2.4</v>
      </c>
      <c r="AQ114" s="812"/>
      <c r="AR114" s="812"/>
      <c r="AS114" s="812"/>
      <c r="AT114" s="813"/>
      <c r="AU114" s="919"/>
      <c r="AV114" s="920"/>
      <c r="AW114" s="920"/>
      <c r="AX114" s="920"/>
      <c r="AY114" s="920"/>
      <c r="AZ114" s="802" t="s">
        <v>428</v>
      </c>
      <c r="BA114" s="739"/>
      <c r="BB114" s="739"/>
      <c r="BC114" s="739"/>
      <c r="BD114" s="739"/>
      <c r="BE114" s="739"/>
      <c r="BF114" s="739"/>
      <c r="BG114" s="739"/>
      <c r="BH114" s="739"/>
      <c r="BI114" s="739"/>
      <c r="BJ114" s="739"/>
      <c r="BK114" s="739"/>
      <c r="BL114" s="739"/>
      <c r="BM114" s="739"/>
      <c r="BN114" s="739"/>
      <c r="BO114" s="739"/>
      <c r="BP114" s="740"/>
      <c r="BQ114" s="803">
        <v>3918705</v>
      </c>
      <c r="BR114" s="804"/>
      <c r="BS114" s="804"/>
      <c r="BT114" s="804"/>
      <c r="BU114" s="804"/>
      <c r="BV114" s="804">
        <v>3972792</v>
      </c>
      <c r="BW114" s="804"/>
      <c r="BX114" s="804"/>
      <c r="BY114" s="804"/>
      <c r="BZ114" s="804"/>
      <c r="CA114" s="804">
        <v>4093982</v>
      </c>
      <c r="CB114" s="804"/>
      <c r="CC114" s="804"/>
      <c r="CD114" s="804"/>
      <c r="CE114" s="804"/>
      <c r="CF114" s="862">
        <v>26.7</v>
      </c>
      <c r="CG114" s="863"/>
      <c r="CH114" s="863"/>
      <c r="CI114" s="863"/>
      <c r="CJ114" s="863"/>
      <c r="CK114" s="914"/>
      <c r="CL114" s="808"/>
      <c r="CM114" s="802" t="s">
        <v>429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430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431</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5297973</v>
      </c>
      <c r="DH115" s="767"/>
      <c r="DI115" s="767"/>
      <c r="DJ115" s="767"/>
      <c r="DK115" s="768"/>
      <c r="DL115" s="769">
        <v>5040224</v>
      </c>
      <c r="DM115" s="767"/>
      <c r="DN115" s="767"/>
      <c r="DO115" s="767"/>
      <c r="DP115" s="768"/>
      <c r="DQ115" s="769">
        <v>4436379</v>
      </c>
      <c r="DR115" s="767"/>
      <c r="DS115" s="767"/>
      <c r="DT115" s="767"/>
      <c r="DU115" s="768"/>
      <c r="DV115" s="811">
        <v>28.9</v>
      </c>
      <c r="DW115" s="812"/>
      <c r="DX115" s="812"/>
      <c r="DY115" s="812"/>
      <c r="DZ115" s="813"/>
    </row>
    <row r="116" spans="1:130" s="212" customFormat="1" ht="26.25" customHeight="1" x14ac:dyDescent="0.2">
      <c r="A116" s="903"/>
      <c r="B116" s="904"/>
      <c r="C116" s="826" t="s">
        <v>433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v>48</v>
      </c>
      <c r="AG116" s="767"/>
      <c r="AH116" s="767"/>
      <c r="AI116" s="767"/>
      <c r="AJ116" s="768"/>
      <c r="AK116" s="769">
        <v>1731</v>
      </c>
      <c r="AL116" s="767"/>
      <c r="AM116" s="767"/>
      <c r="AN116" s="767"/>
      <c r="AO116" s="768"/>
      <c r="AP116" s="811">
        <v>0</v>
      </c>
      <c r="AQ116" s="812"/>
      <c r="AR116" s="812"/>
      <c r="AS116" s="812"/>
      <c r="AT116" s="813"/>
      <c r="AU116" s="919"/>
      <c r="AV116" s="920"/>
      <c r="AW116" s="920"/>
      <c r="AX116" s="920"/>
      <c r="AY116" s="920"/>
      <c r="AZ116" s="896" t="s">
        <v>434</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436</v>
      </c>
      <c r="Z117" s="884"/>
      <c r="AA117" s="889">
        <v>3052531</v>
      </c>
      <c r="AB117" s="890"/>
      <c r="AC117" s="890"/>
      <c r="AD117" s="890"/>
      <c r="AE117" s="891"/>
      <c r="AF117" s="892">
        <v>3000974</v>
      </c>
      <c r="AG117" s="890"/>
      <c r="AH117" s="890"/>
      <c r="AI117" s="890"/>
      <c r="AJ117" s="891"/>
      <c r="AK117" s="892">
        <v>2828392</v>
      </c>
      <c r="AL117" s="890"/>
      <c r="AM117" s="890"/>
      <c r="AN117" s="890"/>
      <c r="AO117" s="891"/>
      <c r="AP117" s="893"/>
      <c r="AQ117" s="894"/>
      <c r="AR117" s="894"/>
      <c r="AS117" s="894"/>
      <c r="AT117" s="895"/>
      <c r="AU117" s="919"/>
      <c r="AV117" s="920"/>
      <c r="AW117" s="920"/>
      <c r="AX117" s="920"/>
      <c r="AY117" s="920"/>
      <c r="AZ117" s="850" t="s">
        <v>437</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409</v>
      </c>
      <c r="AB118" s="883"/>
      <c r="AC118" s="883"/>
      <c r="AD118" s="883"/>
      <c r="AE118" s="884"/>
      <c r="AF118" s="885" t="s">
        <v>410</v>
      </c>
      <c r="AG118" s="883"/>
      <c r="AH118" s="883"/>
      <c r="AI118" s="883"/>
      <c r="AJ118" s="884"/>
      <c r="AK118" s="885" t="s">
        <v>294</v>
      </c>
      <c r="AL118" s="883"/>
      <c r="AM118" s="883"/>
      <c r="AN118" s="883"/>
      <c r="AO118" s="884"/>
      <c r="AP118" s="886" t="s">
        <v>411</v>
      </c>
      <c r="AQ118" s="887"/>
      <c r="AR118" s="887"/>
      <c r="AS118" s="887"/>
      <c r="AT118" s="888"/>
      <c r="AU118" s="919"/>
      <c r="AV118" s="920"/>
      <c r="AW118" s="920"/>
      <c r="AX118" s="920"/>
      <c r="AY118" s="920"/>
      <c r="AZ118" s="825" t="s">
        <v>439</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415</v>
      </c>
      <c r="B119" s="806"/>
      <c r="C119" s="847" t="s">
        <v>416</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441</v>
      </c>
      <c r="BP119" s="865"/>
      <c r="BQ119" s="866">
        <v>40941509</v>
      </c>
      <c r="BR119" s="832"/>
      <c r="BS119" s="832"/>
      <c r="BT119" s="832"/>
      <c r="BU119" s="832"/>
      <c r="BV119" s="832">
        <v>39070934</v>
      </c>
      <c r="BW119" s="832"/>
      <c r="BX119" s="832"/>
      <c r="BY119" s="832"/>
      <c r="BZ119" s="832"/>
      <c r="CA119" s="832">
        <v>42856901</v>
      </c>
      <c r="CB119" s="832"/>
      <c r="CC119" s="832"/>
      <c r="CD119" s="832"/>
      <c r="CE119" s="832"/>
      <c r="CF119" s="735"/>
      <c r="CG119" s="736"/>
      <c r="CH119" s="736"/>
      <c r="CI119" s="736"/>
      <c r="CJ119" s="821"/>
      <c r="CK119" s="915"/>
      <c r="CL119" s="810"/>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443</v>
      </c>
      <c r="AV120" s="868"/>
      <c r="AW120" s="868"/>
      <c r="AX120" s="868"/>
      <c r="AY120" s="869"/>
      <c r="AZ120" s="847" t="s">
        <v>444</v>
      </c>
      <c r="BA120" s="795"/>
      <c r="BB120" s="795"/>
      <c r="BC120" s="795"/>
      <c r="BD120" s="795"/>
      <c r="BE120" s="795"/>
      <c r="BF120" s="795"/>
      <c r="BG120" s="795"/>
      <c r="BH120" s="795"/>
      <c r="BI120" s="795"/>
      <c r="BJ120" s="795"/>
      <c r="BK120" s="795"/>
      <c r="BL120" s="795"/>
      <c r="BM120" s="795"/>
      <c r="BN120" s="795"/>
      <c r="BO120" s="795"/>
      <c r="BP120" s="796"/>
      <c r="BQ120" s="848">
        <v>8498653</v>
      </c>
      <c r="BR120" s="829"/>
      <c r="BS120" s="829"/>
      <c r="BT120" s="829"/>
      <c r="BU120" s="829"/>
      <c r="BV120" s="829">
        <v>8264602</v>
      </c>
      <c r="BW120" s="829"/>
      <c r="BX120" s="829"/>
      <c r="BY120" s="829"/>
      <c r="BZ120" s="829"/>
      <c r="CA120" s="829">
        <v>8578897</v>
      </c>
      <c r="CB120" s="829"/>
      <c r="CC120" s="829"/>
      <c r="CD120" s="829"/>
      <c r="CE120" s="829"/>
      <c r="CF120" s="853">
        <v>55.9</v>
      </c>
      <c r="CG120" s="854"/>
      <c r="CH120" s="854"/>
      <c r="CI120" s="854"/>
      <c r="CJ120" s="854"/>
      <c r="CK120" s="855" t="s">
        <v>445</v>
      </c>
      <c r="CL120" s="839"/>
      <c r="CM120" s="839"/>
      <c r="CN120" s="839"/>
      <c r="CO120" s="840"/>
      <c r="CP120" s="859" t="s">
        <v>394</v>
      </c>
      <c r="CQ120" s="860"/>
      <c r="CR120" s="860"/>
      <c r="CS120" s="860"/>
      <c r="CT120" s="860"/>
      <c r="CU120" s="860"/>
      <c r="CV120" s="860"/>
      <c r="CW120" s="860"/>
      <c r="CX120" s="860"/>
      <c r="CY120" s="860"/>
      <c r="CZ120" s="860"/>
      <c r="DA120" s="860"/>
      <c r="DB120" s="860"/>
      <c r="DC120" s="860"/>
      <c r="DD120" s="860"/>
      <c r="DE120" s="860"/>
      <c r="DF120" s="861"/>
      <c r="DG120" s="848">
        <v>485720</v>
      </c>
      <c r="DH120" s="829"/>
      <c r="DI120" s="829"/>
      <c r="DJ120" s="829"/>
      <c r="DK120" s="829"/>
      <c r="DL120" s="829">
        <v>575140</v>
      </c>
      <c r="DM120" s="829"/>
      <c r="DN120" s="829"/>
      <c r="DO120" s="829"/>
      <c r="DP120" s="829"/>
      <c r="DQ120" s="829">
        <v>554426</v>
      </c>
      <c r="DR120" s="829"/>
      <c r="DS120" s="829"/>
      <c r="DT120" s="829"/>
      <c r="DU120" s="829"/>
      <c r="DV120" s="830">
        <v>3.6</v>
      </c>
      <c r="DW120" s="830"/>
      <c r="DX120" s="830"/>
      <c r="DY120" s="830"/>
      <c r="DZ120" s="831"/>
    </row>
    <row r="121" spans="1:130" s="212" customFormat="1" ht="26.25" customHeight="1" x14ac:dyDescent="0.2">
      <c r="A121" s="807"/>
      <c r="B121" s="808"/>
      <c r="C121" s="850" t="s">
        <v>446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447</v>
      </c>
      <c r="BA121" s="739"/>
      <c r="BB121" s="739"/>
      <c r="BC121" s="739"/>
      <c r="BD121" s="739"/>
      <c r="BE121" s="739"/>
      <c r="BF121" s="739"/>
      <c r="BG121" s="739"/>
      <c r="BH121" s="739"/>
      <c r="BI121" s="739"/>
      <c r="BJ121" s="739"/>
      <c r="BK121" s="739"/>
      <c r="BL121" s="739"/>
      <c r="BM121" s="739"/>
      <c r="BN121" s="739"/>
      <c r="BO121" s="739"/>
      <c r="BP121" s="740"/>
      <c r="BQ121" s="803">
        <v>8081093</v>
      </c>
      <c r="BR121" s="804"/>
      <c r="BS121" s="804"/>
      <c r="BT121" s="804"/>
      <c r="BU121" s="804"/>
      <c r="BV121" s="804">
        <v>7627515</v>
      </c>
      <c r="BW121" s="804"/>
      <c r="BX121" s="804"/>
      <c r="BY121" s="804"/>
      <c r="BZ121" s="804"/>
      <c r="CA121" s="804">
        <v>7084194</v>
      </c>
      <c r="CB121" s="804"/>
      <c r="CC121" s="804"/>
      <c r="CD121" s="804"/>
      <c r="CE121" s="804"/>
      <c r="CF121" s="862">
        <v>46.1</v>
      </c>
      <c r="CG121" s="863"/>
      <c r="CH121" s="863"/>
      <c r="CI121" s="863"/>
      <c r="CJ121" s="863"/>
      <c r="CK121" s="856"/>
      <c r="CL121" s="842"/>
      <c r="CM121" s="842"/>
      <c r="CN121" s="842"/>
      <c r="CO121" s="843"/>
      <c r="CP121" s="822" t="s">
        <v>392</v>
      </c>
      <c r="CQ121" s="823"/>
      <c r="CR121" s="823"/>
      <c r="CS121" s="823"/>
      <c r="CT121" s="823"/>
      <c r="CU121" s="823"/>
      <c r="CV121" s="823"/>
      <c r="CW121" s="823"/>
      <c r="CX121" s="823"/>
      <c r="CY121" s="823"/>
      <c r="CZ121" s="823"/>
      <c r="DA121" s="823"/>
      <c r="DB121" s="823"/>
      <c r="DC121" s="823"/>
      <c r="DD121" s="823"/>
      <c r="DE121" s="823"/>
      <c r="DF121" s="824"/>
      <c r="DG121" s="803">
        <v>188775</v>
      </c>
      <c r="DH121" s="804"/>
      <c r="DI121" s="804"/>
      <c r="DJ121" s="804"/>
      <c r="DK121" s="804"/>
      <c r="DL121" s="804">
        <v>139172</v>
      </c>
      <c r="DM121" s="804"/>
      <c r="DN121" s="804"/>
      <c r="DO121" s="804"/>
      <c r="DP121" s="804"/>
      <c r="DQ121" s="804">
        <v>74058</v>
      </c>
      <c r="DR121" s="804"/>
      <c r="DS121" s="804"/>
      <c r="DT121" s="804"/>
      <c r="DU121" s="804"/>
      <c r="DV121" s="781">
        <v>0.5</v>
      </c>
      <c r="DW121" s="781"/>
      <c r="DX121" s="781"/>
      <c r="DY121" s="781"/>
      <c r="DZ121" s="782"/>
    </row>
    <row r="122" spans="1:130" s="212" customFormat="1" ht="26.25" customHeight="1" x14ac:dyDescent="0.2">
      <c r="A122" s="807"/>
      <c r="B122" s="808"/>
      <c r="C122" s="802" t="s">
        <v>429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448</v>
      </c>
      <c r="BA122" s="826"/>
      <c r="BB122" s="826"/>
      <c r="BC122" s="826"/>
      <c r="BD122" s="826"/>
      <c r="BE122" s="826"/>
      <c r="BF122" s="826"/>
      <c r="BG122" s="826"/>
      <c r="BH122" s="826"/>
      <c r="BI122" s="826"/>
      <c r="BJ122" s="826"/>
      <c r="BK122" s="826"/>
      <c r="BL122" s="826"/>
      <c r="BM122" s="826"/>
      <c r="BN122" s="826"/>
      <c r="BO122" s="826"/>
      <c r="BP122" s="827"/>
      <c r="BQ122" s="866">
        <v>17954247</v>
      </c>
      <c r="BR122" s="832"/>
      <c r="BS122" s="832"/>
      <c r="BT122" s="832"/>
      <c r="BU122" s="832"/>
      <c r="BV122" s="832">
        <v>18620554</v>
      </c>
      <c r="BW122" s="832"/>
      <c r="BX122" s="832"/>
      <c r="BY122" s="832"/>
      <c r="BZ122" s="832"/>
      <c r="CA122" s="832">
        <v>19738289</v>
      </c>
      <c r="CB122" s="832"/>
      <c r="CC122" s="832"/>
      <c r="CD122" s="832"/>
      <c r="CE122" s="832"/>
      <c r="CF122" s="833">
        <v>128.6</v>
      </c>
      <c r="CG122" s="834"/>
      <c r="CH122" s="834"/>
      <c r="CI122" s="834"/>
      <c r="CJ122" s="834"/>
      <c r="CK122" s="856"/>
      <c r="CL122" s="842"/>
      <c r="CM122" s="842"/>
      <c r="CN122" s="842"/>
      <c r="CO122" s="843"/>
      <c r="CP122" s="822"/>
      <c r="CQ122" s="823"/>
      <c r="CR122" s="823"/>
      <c r="CS122" s="823"/>
      <c r="CT122" s="823"/>
      <c r="CU122" s="823"/>
      <c r="CV122" s="823"/>
      <c r="CW122" s="823"/>
      <c r="CX122" s="823"/>
      <c r="CY122" s="823"/>
      <c r="CZ122" s="823"/>
      <c r="DA122" s="823"/>
      <c r="DB122" s="823"/>
      <c r="DC122" s="823"/>
      <c r="DD122" s="823"/>
      <c r="DE122" s="823"/>
      <c r="DF122" s="824"/>
      <c r="DG122" s="803"/>
      <c r="DH122" s="804"/>
      <c r="DI122" s="804"/>
      <c r="DJ122" s="804"/>
      <c r="DK122" s="804"/>
      <c r="DL122" s="804"/>
      <c r="DM122" s="804"/>
      <c r="DN122" s="804"/>
      <c r="DO122" s="804"/>
      <c r="DP122" s="804"/>
      <c r="DQ122" s="804"/>
      <c r="DR122" s="804"/>
      <c r="DS122" s="804"/>
      <c r="DT122" s="804"/>
      <c r="DU122" s="804"/>
      <c r="DV122" s="781"/>
      <c r="DW122" s="781"/>
      <c r="DX122" s="781"/>
      <c r="DY122" s="781"/>
      <c r="DZ122" s="782"/>
    </row>
    <row r="123" spans="1:130" s="212" customFormat="1" ht="26.25" customHeight="1" x14ac:dyDescent="0.2">
      <c r="A123" s="807"/>
      <c r="B123" s="808"/>
      <c r="C123" s="802" t="s">
        <v>435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449</v>
      </c>
      <c r="BP123" s="865"/>
      <c r="BQ123" s="819">
        <v>34533993</v>
      </c>
      <c r="BR123" s="820"/>
      <c r="BS123" s="820"/>
      <c r="BT123" s="820"/>
      <c r="BU123" s="820"/>
      <c r="BV123" s="820">
        <v>34512671</v>
      </c>
      <c r="BW123" s="820"/>
      <c r="BX123" s="820"/>
      <c r="BY123" s="820"/>
      <c r="BZ123" s="820"/>
      <c r="CA123" s="820">
        <v>35401380</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5">
      <c r="A124" s="807"/>
      <c r="B124" s="808"/>
      <c r="C124" s="802" t="s">
        <v>438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450</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44.9</v>
      </c>
      <c r="BR124" s="818"/>
      <c r="BS124" s="818"/>
      <c r="BT124" s="818"/>
      <c r="BU124" s="818"/>
      <c r="BV124" s="818">
        <v>31</v>
      </c>
      <c r="BW124" s="818"/>
      <c r="BX124" s="818"/>
      <c r="BY124" s="818"/>
      <c r="BZ124" s="818"/>
      <c r="CA124" s="818">
        <v>48.5</v>
      </c>
      <c r="CB124" s="818"/>
      <c r="CC124" s="818"/>
      <c r="CD124" s="818"/>
      <c r="CE124" s="818"/>
      <c r="CF124" s="713"/>
      <c r="CG124" s="714"/>
      <c r="CH124" s="714"/>
      <c r="CI124" s="714"/>
      <c r="CJ124" s="849"/>
      <c r="CK124" s="857"/>
      <c r="CL124" s="857"/>
      <c r="CM124" s="857"/>
      <c r="CN124" s="857"/>
      <c r="CO124" s="858"/>
      <c r="CP124" s="822" t="s">
        <v>451</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440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452</v>
      </c>
      <c r="CL125" s="839"/>
      <c r="CM125" s="839"/>
      <c r="CN125" s="839"/>
      <c r="CO125" s="840"/>
      <c r="CP125" s="847" t="s">
        <v>453</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454</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456</v>
      </c>
      <c r="AY127" s="799"/>
      <c r="AZ127" s="799"/>
      <c r="BA127" s="799"/>
      <c r="BB127" s="799"/>
      <c r="BC127" s="799"/>
      <c r="BD127" s="799"/>
      <c r="BE127" s="800"/>
      <c r="BF127" s="798" t="s">
        <v>457</v>
      </c>
      <c r="BG127" s="799"/>
      <c r="BH127" s="799"/>
      <c r="BI127" s="799"/>
      <c r="BJ127" s="799"/>
      <c r="BK127" s="799"/>
      <c r="BL127" s="800"/>
      <c r="BM127" s="798" t="s">
        <v>458</v>
      </c>
      <c r="BN127" s="799"/>
      <c r="BO127" s="799"/>
      <c r="BP127" s="799"/>
      <c r="BQ127" s="799"/>
      <c r="BR127" s="799"/>
      <c r="BS127" s="800"/>
      <c r="BT127" s="798" t="s">
        <v>459</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460</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461</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462</v>
      </c>
      <c r="X128" s="785"/>
      <c r="Y128" s="785"/>
      <c r="Z128" s="786"/>
      <c r="AA128" s="787">
        <v>591620</v>
      </c>
      <c r="AB128" s="788"/>
      <c r="AC128" s="788"/>
      <c r="AD128" s="788"/>
      <c r="AE128" s="789"/>
      <c r="AF128" s="790">
        <v>649712</v>
      </c>
      <c r="AG128" s="788"/>
      <c r="AH128" s="788"/>
      <c r="AI128" s="788"/>
      <c r="AJ128" s="789"/>
      <c r="AK128" s="790">
        <v>571482</v>
      </c>
      <c r="AL128" s="788"/>
      <c r="AM128" s="788"/>
      <c r="AN128" s="788"/>
      <c r="AO128" s="789"/>
      <c r="AP128" s="791"/>
      <c r="AQ128" s="792"/>
      <c r="AR128" s="792"/>
      <c r="AS128" s="792"/>
      <c r="AT128" s="793"/>
      <c r="AU128" s="214"/>
      <c r="AV128" s="214"/>
      <c r="AW128" s="214"/>
      <c r="AX128" s="794" t="s">
        <v>463</v>
      </c>
      <c r="AY128" s="795"/>
      <c r="AZ128" s="795"/>
      <c r="BA128" s="795"/>
      <c r="BB128" s="795"/>
      <c r="BC128" s="795"/>
      <c r="BD128" s="795"/>
      <c r="BE128" s="796"/>
      <c r="BF128" s="773" t="s">
        <v>122</v>
      </c>
      <c r="BG128" s="774"/>
      <c r="BH128" s="774"/>
      <c r="BI128" s="774"/>
      <c r="BJ128" s="774"/>
      <c r="BK128" s="774"/>
      <c r="BL128" s="797"/>
      <c r="BM128" s="773">
        <v>12.65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464</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465</v>
      </c>
      <c r="X129" s="764"/>
      <c r="Y129" s="764"/>
      <c r="Z129" s="765"/>
      <c r="AA129" s="766">
        <v>15874877</v>
      </c>
      <c r="AB129" s="767"/>
      <c r="AC129" s="767"/>
      <c r="AD129" s="767"/>
      <c r="AE129" s="768"/>
      <c r="AF129" s="769">
        <v>16247313</v>
      </c>
      <c r="AG129" s="767"/>
      <c r="AH129" s="767"/>
      <c r="AI129" s="767"/>
      <c r="AJ129" s="768"/>
      <c r="AK129" s="769">
        <v>16887356</v>
      </c>
      <c r="AL129" s="767"/>
      <c r="AM129" s="767"/>
      <c r="AN129" s="767"/>
      <c r="AO129" s="768"/>
      <c r="AP129" s="770"/>
      <c r="AQ129" s="771"/>
      <c r="AR129" s="771"/>
      <c r="AS129" s="771"/>
      <c r="AT129" s="772"/>
      <c r="AU129" s="215"/>
      <c r="AV129" s="215"/>
      <c r="AW129" s="215"/>
      <c r="AX129" s="738" t="s">
        <v>466</v>
      </c>
      <c r="AY129" s="739"/>
      <c r="AZ129" s="739"/>
      <c r="BA129" s="739"/>
      <c r="BB129" s="739"/>
      <c r="BC129" s="739"/>
      <c r="BD129" s="739"/>
      <c r="BE129" s="740"/>
      <c r="BF129" s="757" t="s">
        <v>122</v>
      </c>
      <c r="BG129" s="758"/>
      <c r="BH129" s="758"/>
      <c r="BI129" s="758"/>
      <c r="BJ129" s="758"/>
      <c r="BK129" s="758"/>
      <c r="BL129" s="759"/>
      <c r="BM129" s="757">
        <v>17.649999999999999</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467</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468</v>
      </c>
      <c r="X130" s="764"/>
      <c r="Y130" s="764"/>
      <c r="Z130" s="765"/>
      <c r="AA130" s="766">
        <v>1621585</v>
      </c>
      <c r="AB130" s="767"/>
      <c r="AC130" s="767"/>
      <c r="AD130" s="767"/>
      <c r="AE130" s="768"/>
      <c r="AF130" s="769">
        <v>1587897</v>
      </c>
      <c r="AG130" s="767"/>
      <c r="AH130" s="767"/>
      <c r="AI130" s="767"/>
      <c r="AJ130" s="768"/>
      <c r="AK130" s="769">
        <v>1536462</v>
      </c>
      <c r="AL130" s="767"/>
      <c r="AM130" s="767"/>
      <c r="AN130" s="767"/>
      <c r="AO130" s="768"/>
      <c r="AP130" s="770"/>
      <c r="AQ130" s="771"/>
      <c r="AR130" s="771"/>
      <c r="AS130" s="771"/>
      <c r="AT130" s="772"/>
      <c r="AU130" s="215"/>
      <c r="AV130" s="215"/>
      <c r="AW130" s="215"/>
      <c r="AX130" s="738" t="s">
        <v>469</v>
      </c>
      <c r="AY130" s="739"/>
      <c r="AZ130" s="739"/>
      <c r="BA130" s="739"/>
      <c r="BB130" s="739"/>
      <c r="BC130" s="739"/>
      <c r="BD130" s="739"/>
      <c r="BE130" s="740"/>
      <c r="BF130" s="741">
        <v>5.2</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470</v>
      </c>
      <c r="X131" s="748"/>
      <c r="Y131" s="748"/>
      <c r="Z131" s="749"/>
      <c r="AA131" s="750">
        <v>14253292</v>
      </c>
      <c r="AB131" s="751"/>
      <c r="AC131" s="751"/>
      <c r="AD131" s="751"/>
      <c r="AE131" s="752"/>
      <c r="AF131" s="753">
        <v>14659416</v>
      </c>
      <c r="AG131" s="751"/>
      <c r="AH131" s="751"/>
      <c r="AI131" s="751"/>
      <c r="AJ131" s="752"/>
      <c r="AK131" s="753">
        <v>15350894</v>
      </c>
      <c r="AL131" s="751"/>
      <c r="AM131" s="751"/>
      <c r="AN131" s="751"/>
      <c r="AO131" s="752"/>
      <c r="AP131" s="754"/>
      <c r="AQ131" s="755"/>
      <c r="AR131" s="755"/>
      <c r="AS131" s="755"/>
      <c r="AT131" s="756"/>
      <c r="AU131" s="215"/>
      <c r="AV131" s="215"/>
      <c r="AW131" s="215"/>
      <c r="AX131" s="716" t="s">
        <v>471</v>
      </c>
      <c r="AY131" s="717"/>
      <c r="AZ131" s="717"/>
      <c r="BA131" s="717"/>
      <c r="BB131" s="717"/>
      <c r="BC131" s="717"/>
      <c r="BD131" s="717"/>
      <c r="BE131" s="718"/>
      <c r="BF131" s="719">
        <v>48.5</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472</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473</v>
      </c>
      <c r="W132" s="729"/>
      <c r="X132" s="729"/>
      <c r="Y132" s="729"/>
      <c r="Z132" s="730"/>
      <c r="AA132" s="731">
        <v>5.8886466369999999</v>
      </c>
      <c r="AB132" s="732"/>
      <c r="AC132" s="732"/>
      <c r="AD132" s="732"/>
      <c r="AE132" s="733"/>
      <c r="AF132" s="734">
        <v>5.207335681</v>
      </c>
      <c r="AG132" s="732"/>
      <c r="AH132" s="732"/>
      <c r="AI132" s="732"/>
      <c r="AJ132" s="733"/>
      <c r="AK132" s="734">
        <v>4.6931989759999997</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474</v>
      </c>
      <c r="W133" s="708"/>
      <c r="X133" s="708"/>
      <c r="Y133" s="708"/>
      <c r="Z133" s="709"/>
      <c r="AA133" s="710">
        <v>7.6</v>
      </c>
      <c r="AB133" s="711"/>
      <c r="AC133" s="711"/>
      <c r="AD133" s="711"/>
      <c r="AE133" s="712"/>
      <c r="AF133" s="710">
        <v>6.1</v>
      </c>
      <c r="AG133" s="711"/>
      <c r="AH133" s="711"/>
      <c r="AI133" s="711"/>
      <c r="AJ133" s="712"/>
      <c r="AK133" s="710">
        <v>5.2</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lBanH+yYQ0p//DvupuQJgHDc7elfpUFSnbc3n0ZZjdGKnbqg+kiOqP4+Q83ikx626GFxLZ2aXdbiW2kOZlVx3Q==" saltValue="//xOMYMB84lfcEGoHdcd0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jwPj6uIrnYZLuR+EhENB0bmvp70RsErAoNwIABEPYdxEkSJ888BxPRGlE1DSnmhm9rVyWCDhvFCV0DhRhjnYGA==" saltValue="Ms7dKUtMBsAbaNzHQuUamA=="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osZBpvUWs/4K24xpcFfShO3zx9fKnnhtQRMNowwk0w3m+WKdRn4uxIJkMTHmPs3wvzeoOha4XMBDz+6JaeTBg==" saltValue="pESvrB2rWMH3K37EP34XkQ==" spinCount="100000" sheet="1" objects="1" scenarios="1"/>
  <dataConsolidate/>
  <phoneticPr fontId="2"/>
  <printOptions horizontalCentered="1" verticalCentered="1"/>
  <pageMargins left="0" right="0" top="0" bottom="0" header="0" footer="0"/>
  <pageSetup paperSize="8" scale="6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election activeCell="W42" sqref="W42:AK42"/>
    </sheetView>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5" t="s">
        <v>478</v>
      </c>
      <c r="AP7" s="253"/>
      <c r="AQ7" s="254" t="s">
        <v>479</v>
      </c>
      <c r="AR7" s="255"/>
    </row>
    <row r="8" spans="1:46" ht="13.2" x14ac:dyDescent="0.2">
      <c r="A8" s="247"/>
      <c r="AK8" s="256"/>
      <c r="AL8" s="257"/>
      <c r="AM8" s="257"/>
      <c r="AN8" s="258"/>
      <c r="AO8" s="1106"/>
      <c r="AP8" s="259" t="s">
        <v>480</v>
      </c>
      <c r="AQ8" s="260" t="s">
        <v>481</v>
      </c>
      <c r="AR8" s="261" t="s">
        <v>482</v>
      </c>
    </row>
    <row r="9" spans="1:46" ht="13.2" x14ac:dyDescent="0.2">
      <c r="A9" s="247"/>
      <c r="AK9" s="1117" t="s">
        <v>483</v>
      </c>
      <c r="AL9" s="1118"/>
      <c r="AM9" s="1118"/>
      <c r="AN9" s="1119"/>
      <c r="AO9" s="262">
        <v>6058446</v>
      </c>
      <c r="AP9" s="262">
        <v>78486</v>
      </c>
      <c r="AQ9" s="263">
        <v>72348</v>
      </c>
      <c r="AR9" s="264">
        <v>8.5</v>
      </c>
    </row>
    <row r="10" spans="1:46" ht="13.5" customHeight="1" x14ac:dyDescent="0.2">
      <c r="A10" s="247"/>
      <c r="AK10" s="1117" t="s">
        <v>484</v>
      </c>
      <c r="AL10" s="1118"/>
      <c r="AM10" s="1118"/>
      <c r="AN10" s="1119"/>
      <c r="AO10" s="265">
        <v>126993</v>
      </c>
      <c r="AP10" s="265">
        <v>1645</v>
      </c>
      <c r="AQ10" s="266">
        <v>6364</v>
      </c>
      <c r="AR10" s="267">
        <v>-74.2</v>
      </c>
    </row>
    <row r="11" spans="1:46" ht="13.5" customHeight="1" x14ac:dyDescent="0.2">
      <c r="A11" s="247"/>
      <c r="AK11" s="1117" t="s">
        <v>485</v>
      </c>
      <c r="AL11" s="1118"/>
      <c r="AM11" s="1118"/>
      <c r="AN11" s="1119"/>
      <c r="AO11" s="265" t="s">
        <v>486</v>
      </c>
      <c r="AP11" s="265" t="s">
        <v>486</v>
      </c>
      <c r="AQ11" s="266">
        <v>1262</v>
      </c>
      <c r="AR11" s="267" t="s">
        <v>486</v>
      </c>
    </row>
    <row r="12" spans="1:46" ht="13.5" customHeight="1" x14ac:dyDescent="0.2">
      <c r="A12" s="247"/>
      <c r="AK12" s="1117" t="s">
        <v>487</v>
      </c>
      <c r="AL12" s="1118"/>
      <c r="AM12" s="1118"/>
      <c r="AN12" s="1119"/>
      <c r="AO12" s="265" t="s">
        <v>486</v>
      </c>
      <c r="AP12" s="265" t="s">
        <v>486</v>
      </c>
      <c r="AQ12" s="266">
        <v>10</v>
      </c>
      <c r="AR12" s="267" t="s">
        <v>486</v>
      </c>
    </row>
    <row r="13" spans="1:46" ht="13.5" customHeight="1" x14ac:dyDescent="0.2">
      <c r="A13" s="247"/>
      <c r="AK13" s="1117" t="s">
        <v>488</v>
      </c>
      <c r="AL13" s="1118"/>
      <c r="AM13" s="1118"/>
      <c r="AN13" s="1119"/>
      <c r="AO13" s="265">
        <v>221799</v>
      </c>
      <c r="AP13" s="265">
        <v>2873</v>
      </c>
      <c r="AQ13" s="266">
        <v>3257</v>
      </c>
      <c r="AR13" s="267">
        <v>-11.8</v>
      </c>
    </row>
    <row r="14" spans="1:46" ht="13.5" customHeight="1" x14ac:dyDescent="0.2">
      <c r="A14" s="247"/>
      <c r="AK14" s="1117" t="s">
        <v>489</v>
      </c>
      <c r="AL14" s="1118"/>
      <c r="AM14" s="1118"/>
      <c r="AN14" s="1119"/>
      <c r="AO14" s="265">
        <v>86712</v>
      </c>
      <c r="AP14" s="265">
        <v>1123</v>
      </c>
      <c r="AQ14" s="266">
        <v>1617</v>
      </c>
      <c r="AR14" s="267">
        <v>-30.6</v>
      </c>
    </row>
    <row r="15" spans="1:46" ht="13.5" customHeight="1" x14ac:dyDescent="0.2">
      <c r="A15" s="247"/>
      <c r="AK15" s="1120" t="s">
        <v>490</v>
      </c>
      <c r="AL15" s="1121"/>
      <c r="AM15" s="1121"/>
      <c r="AN15" s="1122"/>
      <c r="AO15" s="265">
        <v>-254601</v>
      </c>
      <c r="AP15" s="265">
        <v>-3298</v>
      </c>
      <c r="AQ15" s="266">
        <v>-3947</v>
      </c>
      <c r="AR15" s="267">
        <v>-16.399999999999999</v>
      </c>
    </row>
    <row r="16" spans="1:46" ht="13.2" x14ac:dyDescent="0.2">
      <c r="A16" s="247"/>
      <c r="AK16" s="1120" t="s">
        <v>177</v>
      </c>
      <c r="AL16" s="1121"/>
      <c r="AM16" s="1121"/>
      <c r="AN16" s="1122"/>
      <c r="AO16" s="265">
        <v>6239349</v>
      </c>
      <c r="AP16" s="265">
        <v>80830</v>
      </c>
      <c r="AQ16" s="266">
        <v>80912</v>
      </c>
      <c r="AR16" s="267">
        <v>-0.1</v>
      </c>
    </row>
    <row r="17" spans="1:46" ht="13.2" x14ac:dyDescent="0.2">
      <c r="A17" s="247"/>
    </row>
    <row r="18" spans="1:46" ht="13.2" x14ac:dyDescent="0.2">
      <c r="A18" s="247"/>
      <c r="AQ18" s="268"/>
      <c r="AR18" s="268"/>
    </row>
    <row r="19" spans="1:46" ht="13.2" x14ac:dyDescent="0.2">
      <c r="A19" s="247"/>
      <c r="AK19" s="243" t="s">
        <v>491</v>
      </c>
    </row>
    <row r="20" spans="1:46" ht="13.2" x14ac:dyDescent="0.2">
      <c r="A20" s="247"/>
      <c r="AK20" s="269"/>
      <c r="AL20" s="270"/>
      <c r="AM20" s="270"/>
      <c r="AN20" s="271"/>
      <c r="AO20" s="272" t="s">
        <v>492</v>
      </c>
      <c r="AP20" s="273" t="s">
        <v>493</v>
      </c>
      <c r="AQ20" s="274" t="s">
        <v>494</v>
      </c>
      <c r="AR20" s="275"/>
    </row>
    <row r="21" spans="1:46" s="248" customFormat="1" ht="13.2" x14ac:dyDescent="0.2">
      <c r="A21" s="276"/>
      <c r="AK21" s="1123" t="s">
        <v>495</v>
      </c>
      <c r="AL21" s="1124"/>
      <c r="AM21" s="1124"/>
      <c r="AN21" s="1125"/>
      <c r="AO21" s="277">
        <v>6.36</v>
      </c>
      <c r="AP21" s="278">
        <v>6.71</v>
      </c>
      <c r="AQ21" s="279">
        <v>-0.35</v>
      </c>
      <c r="AS21" s="280"/>
      <c r="AT21" s="276"/>
    </row>
    <row r="22" spans="1:46" s="248" customFormat="1" ht="13.2" x14ac:dyDescent="0.2">
      <c r="A22" s="276"/>
      <c r="AK22" s="1123" t="s">
        <v>496</v>
      </c>
      <c r="AL22" s="1124"/>
      <c r="AM22" s="1124"/>
      <c r="AN22" s="1125"/>
      <c r="AO22" s="281">
        <v>97.9</v>
      </c>
      <c r="AP22" s="282">
        <v>98.3</v>
      </c>
      <c r="AQ22" s="283">
        <v>-0.4</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497</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499</v>
      </c>
      <c r="AL29" s="248"/>
      <c r="AM29" s="248"/>
      <c r="AN29" s="248"/>
      <c r="AS29" s="290"/>
    </row>
    <row r="30" spans="1:46" ht="13.5" customHeight="1" x14ac:dyDescent="0.2">
      <c r="A30" s="247"/>
      <c r="AK30" s="250"/>
      <c r="AL30" s="251"/>
      <c r="AM30" s="251"/>
      <c r="AN30" s="252"/>
      <c r="AO30" s="1105" t="s">
        <v>478</v>
      </c>
      <c r="AP30" s="253"/>
      <c r="AQ30" s="254" t="s">
        <v>479</v>
      </c>
      <c r="AR30" s="255"/>
    </row>
    <row r="31" spans="1:46" ht="13.2" x14ac:dyDescent="0.2">
      <c r="A31" s="247"/>
      <c r="AK31" s="256"/>
      <c r="AL31" s="257"/>
      <c r="AM31" s="257"/>
      <c r="AN31" s="258"/>
      <c r="AO31" s="1106"/>
      <c r="AP31" s="259" t="s">
        <v>480</v>
      </c>
      <c r="AQ31" s="260" t="s">
        <v>481</v>
      </c>
      <c r="AR31" s="261" t="s">
        <v>482</v>
      </c>
    </row>
    <row r="32" spans="1:46" ht="27" customHeight="1" x14ac:dyDescent="0.2">
      <c r="A32" s="247"/>
      <c r="AK32" s="1107" t="s">
        <v>500</v>
      </c>
      <c r="AL32" s="1108"/>
      <c r="AM32" s="1108"/>
      <c r="AN32" s="1109"/>
      <c r="AO32" s="291">
        <v>2403632</v>
      </c>
      <c r="AP32" s="291">
        <v>31139</v>
      </c>
      <c r="AQ32" s="292">
        <v>34344</v>
      </c>
      <c r="AR32" s="293">
        <v>-9.3000000000000007</v>
      </c>
    </row>
    <row r="33" spans="1:46" ht="13.5" customHeight="1" x14ac:dyDescent="0.2">
      <c r="A33" s="247"/>
      <c r="AK33" s="1107" t="s">
        <v>501</v>
      </c>
      <c r="AL33" s="1108"/>
      <c r="AM33" s="1108"/>
      <c r="AN33" s="1109"/>
      <c r="AO33" s="291" t="s">
        <v>486</v>
      </c>
      <c r="AP33" s="291" t="s">
        <v>486</v>
      </c>
      <c r="AQ33" s="292" t="s">
        <v>486</v>
      </c>
      <c r="AR33" s="293" t="s">
        <v>486</v>
      </c>
    </row>
    <row r="34" spans="1:46" ht="27" customHeight="1" x14ac:dyDescent="0.2">
      <c r="A34" s="247"/>
      <c r="AK34" s="1107" t="s">
        <v>502</v>
      </c>
      <c r="AL34" s="1108"/>
      <c r="AM34" s="1108"/>
      <c r="AN34" s="1109"/>
      <c r="AO34" s="291" t="s">
        <v>486</v>
      </c>
      <c r="AP34" s="291" t="s">
        <v>486</v>
      </c>
      <c r="AQ34" s="292">
        <v>3</v>
      </c>
      <c r="AR34" s="293" t="s">
        <v>486</v>
      </c>
    </row>
    <row r="35" spans="1:46" ht="27" customHeight="1" x14ac:dyDescent="0.2">
      <c r="A35" s="247"/>
      <c r="AK35" s="1107" t="s">
        <v>503</v>
      </c>
      <c r="AL35" s="1108"/>
      <c r="AM35" s="1108"/>
      <c r="AN35" s="1109"/>
      <c r="AO35" s="291">
        <v>50875</v>
      </c>
      <c r="AP35" s="291">
        <v>659</v>
      </c>
      <c r="AQ35" s="292">
        <v>7806</v>
      </c>
      <c r="AR35" s="293">
        <v>-91.6</v>
      </c>
    </row>
    <row r="36" spans="1:46" ht="27" customHeight="1" x14ac:dyDescent="0.2">
      <c r="A36" s="247"/>
      <c r="AK36" s="1107" t="s">
        <v>504</v>
      </c>
      <c r="AL36" s="1108"/>
      <c r="AM36" s="1108"/>
      <c r="AN36" s="1109"/>
      <c r="AO36" s="291">
        <v>372154</v>
      </c>
      <c r="AP36" s="291">
        <v>4821</v>
      </c>
      <c r="AQ36" s="292">
        <v>1690</v>
      </c>
      <c r="AR36" s="293">
        <v>185.3</v>
      </c>
    </row>
    <row r="37" spans="1:46" ht="13.5" customHeight="1" x14ac:dyDescent="0.2">
      <c r="A37" s="247"/>
      <c r="AK37" s="1107" t="s">
        <v>505</v>
      </c>
      <c r="AL37" s="1108"/>
      <c r="AM37" s="1108"/>
      <c r="AN37" s="1109"/>
      <c r="AO37" s="291" t="s">
        <v>486</v>
      </c>
      <c r="AP37" s="291" t="s">
        <v>486</v>
      </c>
      <c r="AQ37" s="292">
        <v>666</v>
      </c>
      <c r="AR37" s="293" t="s">
        <v>486</v>
      </c>
    </row>
    <row r="38" spans="1:46" ht="27" customHeight="1" x14ac:dyDescent="0.2">
      <c r="A38" s="247"/>
      <c r="AK38" s="1110" t="s">
        <v>506</v>
      </c>
      <c r="AL38" s="1111"/>
      <c r="AM38" s="1111"/>
      <c r="AN38" s="1112"/>
      <c r="AO38" s="294">
        <v>1731</v>
      </c>
      <c r="AP38" s="294">
        <v>22</v>
      </c>
      <c r="AQ38" s="295">
        <v>3</v>
      </c>
      <c r="AR38" s="283">
        <v>633.29999999999995</v>
      </c>
      <c r="AS38" s="290"/>
    </row>
    <row r="39" spans="1:46" ht="13.2" x14ac:dyDescent="0.2">
      <c r="A39" s="247"/>
      <c r="AK39" s="1110" t="s">
        <v>507</v>
      </c>
      <c r="AL39" s="1111"/>
      <c r="AM39" s="1111"/>
      <c r="AN39" s="1112"/>
      <c r="AO39" s="291">
        <v>-571482</v>
      </c>
      <c r="AP39" s="291">
        <v>-7403</v>
      </c>
      <c r="AQ39" s="292">
        <v>-5822</v>
      </c>
      <c r="AR39" s="293">
        <v>27.2</v>
      </c>
      <c r="AS39" s="290"/>
    </row>
    <row r="40" spans="1:46" ht="27" customHeight="1" x14ac:dyDescent="0.2">
      <c r="A40" s="247"/>
      <c r="AK40" s="1107" t="s">
        <v>508</v>
      </c>
      <c r="AL40" s="1108"/>
      <c r="AM40" s="1108"/>
      <c r="AN40" s="1109"/>
      <c r="AO40" s="291">
        <v>-1536462</v>
      </c>
      <c r="AP40" s="291">
        <v>-19905</v>
      </c>
      <c r="AQ40" s="292">
        <v>-26710</v>
      </c>
      <c r="AR40" s="293">
        <v>-25.5</v>
      </c>
      <c r="AS40" s="290"/>
    </row>
    <row r="41" spans="1:46" ht="13.2" x14ac:dyDescent="0.2">
      <c r="A41" s="247"/>
      <c r="AK41" s="1113" t="s">
        <v>287</v>
      </c>
      <c r="AL41" s="1114"/>
      <c r="AM41" s="1114"/>
      <c r="AN41" s="1115"/>
      <c r="AO41" s="291">
        <v>720448</v>
      </c>
      <c r="AP41" s="291">
        <v>9333</v>
      </c>
      <c r="AQ41" s="292">
        <v>11979</v>
      </c>
      <c r="AR41" s="293">
        <v>-22.1</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00" t="s">
        <v>478</v>
      </c>
      <c r="AN49" s="1102" t="s">
        <v>511</v>
      </c>
      <c r="AO49" s="1103"/>
      <c r="AP49" s="1103"/>
      <c r="AQ49" s="1103"/>
      <c r="AR49" s="1104"/>
    </row>
    <row r="50" spans="1:44" ht="13.2" x14ac:dyDescent="0.2">
      <c r="A50" s="247"/>
      <c r="AK50" s="305"/>
      <c r="AL50" s="306"/>
      <c r="AM50" s="1101"/>
      <c r="AN50" s="307" t="s">
        <v>512</v>
      </c>
      <c r="AO50" s="308" t="s">
        <v>513</v>
      </c>
      <c r="AP50" s="309" t="s">
        <v>514</v>
      </c>
      <c r="AQ50" s="310" t="s">
        <v>515</v>
      </c>
      <c r="AR50" s="311" t="s">
        <v>516</v>
      </c>
    </row>
    <row r="51" spans="1:44" ht="13.2" x14ac:dyDescent="0.2">
      <c r="A51" s="247"/>
      <c r="AK51" s="303" t="s">
        <v>517</v>
      </c>
      <c r="AL51" s="304"/>
      <c r="AM51" s="312">
        <v>3242115</v>
      </c>
      <c r="AN51" s="313">
        <v>41772</v>
      </c>
      <c r="AO51" s="314">
        <v>35</v>
      </c>
      <c r="AP51" s="315">
        <v>45483</v>
      </c>
      <c r="AQ51" s="316">
        <v>-0.2</v>
      </c>
      <c r="AR51" s="317">
        <v>35.200000000000003</v>
      </c>
    </row>
    <row r="52" spans="1:44" ht="13.2" x14ac:dyDescent="0.2">
      <c r="A52" s="247"/>
      <c r="AK52" s="318"/>
      <c r="AL52" s="319" t="s">
        <v>518</v>
      </c>
      <c r="AM52" s="320">
        <v>1408774</v>
      </c>
      <c r="AN52" s="321">
        <v>18151</v>
      </c>
      <c r="AO52" s="322">
        <v>12.6</v>
      </c>
      <c r="AP52" s="323">
        <v>24241</v>
      </c>
      <c r="AQ52" s="324">
        <v>0.4</v>
      </c>
      <c r="AR52" s="325">
        <v>12.2</v>
      </c>
    </row>
    <row r="53" spans="1:44" ht="13.2" x14ac:dyDescent="0.2">
      <c r="A53" s="247"/>
      <c r="AK53" s="303" t="s">
        <v>519</v>
      </c>
      <c r="AL53" s="304"/>
      <c r="AM53" s="312">
        <v>3361648</v>
      </c>
      <c r="AN53" s="313">
        <v>43415</v>
      </c>
      <c r="AO53" s="314">
        <v>3.9</v>
      </c>
      <c r="AP53" s="315">
        <v>45945</v>
      </c>
      <c r="AQ53" s="316">
        <v>1</v>
      </c>
      <c r="AR53" s="317">
        <v>2.9</v>
      </c>
    </row>
    <row r="54" spans="1:44" ht="13.2" x14ac:dyDescent="0.2">
      <c r="A54" s="247"/>
      <c r="AK54" s="318"/>
      <c r="AL54" s="319" t="s">
        <v>518</v>
      </c>
      <c r="AM54" s="320">
        <v>1823748</v>
      </c>
      <c r="AN54" s="321">
        <v>23553</v>
      </c>
      <c r="AO54" s="322">
        <v>29.8</v>
      </c>
      <c r="AP54" s="323">
        <v>25180</v>
      </c>
      <c r="AQ54" s="324">
        <v>3.9</v>
      </c>
      <c r="AR54" s="325">
        <v>25.9</v>
      </c>
    </row>
    <row r="55" spans="1:44" ht="13.2" x14ac:dyDescent="0.2">
      <c r="A55" s="247"/>
      <c r="AK55" s="303" t="s">
        <v>520</v>
      </c>
      <c r="AL55" s="304"/>
      <c r="AM55" s="312">
        <v>2526061</v>
      </c>
      <c r="AN55" s="313">
        <v>32652</v>
      </c>
      <c r="AO55" s="314">
        <v>-24.8</v>
      </c>
      <c r="AP55" s="315">
        <v>44475</v>
      </c>
      <c r="AQ55" s="316">
        <v>-3.2</v>
      </c>
      <c r="AR55" s="317">
        <v>-21.6</v>
      </c>
    </row>
    <row r="56" spans="1:44" ht="13.2" x14ac:dyDescent="0.2">
      <c r="A56" s="247"/>
      <c r="AK56" s="318"/>
      <c r="AL56" s="319" t="s">
        <v>518</v>
      </c>
      <c r="AM56" s="320">
        <v>1806876</v>
      </c>
      <c r="AN56" s="321">
        <v>23356</v>
      </c>
      <c r="AO56" s="322">
        <v>-0.8</v>
      </c>
      <c r="AP56" s="323">
        <v>24780</v>
      </c>
      <c r="AQ56" s="324">
        <v>-1.6</v>
      </c>
      <c r="AR56" s="325">
        <v>0.8</v>
      </c>
    </row>
    <row r="57" spans="1:44" ht="13.2" x14ac:dyDescent="0.2">
      <c r="A57" s="247"/>
      <c r="AK57" s="303" t="s">
        <v>521</v>
      </c>
      <c r="AL57" s="304"/>
      <c r="AM57" s="312">
        <v>2931595</v>
      </c>
      <c r="AN57" s="313">
        <v>37939</v>
      </c>
      <c r="AO57" s="314">
        <v>16.2</v>
      </c>
      <c r="AP57" s="315">
        <v>45982</v>
      </c>
      <c r="AQ57" s="316">
        <v>3.4</v>
      </c>
      <c r="AR57" s="317">
        <v>12.8</v>
      </c>
    </row>
    <row r="58" spans="1:44" ht="13.2" x14ac:dyDescent="0.2">
      <c r="A58" s="247"/>
      <c r="AK58" s="318"/>
      <c r="AL58" s="319" t="s">
        <v>518</v>
      </c>
      <c r="AM58" s="320">
        <v>1582795</v>
      </c>
      <c r="AN58" s="321">
        <v>20483</v>
      </c>
      <c r="AO58" s="322">
        <v>-12.3</v>
      </c>
      <c r="AP58" s="323">
        <v>25583</v>
      </c>
      <c r="AQ58" s="324">
        <v>3.2</v>
      </c>
      <c r="AR58" s="325">
        <v>-15.5</v>
      </c>
    </row>
    <row r="59" spans="1:44" ht="13.2" x14ac:dyDescent="0.2">
      <c r="A59" s="247"/>
      <c r="AK59" s="303" t="s">
        <v>522</v>
      </c>
      <c r="AL59" s="304"/>
      <c r="AM59" s="312">
        <v>9830893</v>
      </c>
      <c r="AN59" s="313">
        <v>127358</v>
      </c>
      <c r="AO59" s="314">
        <v>235.7</v>
      </c>
      <c r="AP59" s="315">
        <v>50538</v>
      </c>
      <c r="AQ59" s="316">
        <v>9.9</v>
      </c>
      <c r="AR59" s="317">
        <v>225.8</v>
      </c>
    </row>
    <row r="60" spans="1:44" ht="13.2" x14ac:dyDescent="0.2">
      <c r="A60" s="247"/>
      <c r="AK60" s="318"/>
      <c r="AL60" s="319" t="s">
        <v>518</v>
      </c>
      <c r="AM60" s="320">
        <v>2888512</v>
      </c>
      <c r="AN60" s="321">
        <v>37420</v>
      </c>
      <c r="AO60" s="322">
        <v>82.7</v>
      </c>
      <c r="AP60" s="323">
        <v>29053</v>
      </c>
      <c r="AQ60" s="324">
        <v>13.6</v>
      </c>
      <c r="AR60" s="325">
        <v>69.099999999999994</v>
      </c>
    </row>
    <row r="61" spans="1:44" ht="13.2" x14ac:dyDescent="0.2">
      <c r="A61" s="247"/>
      <c r="AK61" s="303" t="s">
        <v>523</v>
      </c>
      <c r="AL61" s="326"/>
      <c r="AM61" s="312">
        <v>4378462</v>
      </c>
      <c r="AN61" s="313">
        <v>56627</v>
      </c>
      <c r="AO61" s="314">
        <v>53.2</v>
      </c>
      <c r="AP61" s="315">
        <v>46485</v>
      </c>
      <c r="AQ61" s="327">
        <v>2.2000000000000002</v>
      </c>
      <c r="AR61" s="317">
        <v>51</v>
      </c>
    </row>
    <row r="62" spans="1:44" ht="13.2" x14ac:dyDescent="0.2">
      <c r="A62" s="247"/>
      <c r="AK62" s="318"/>
      <c r="AL62" s="319" t="s">
        <v>518</v>
      </c>
      <c r="AM62" s="320">
        <v>1902141</v>
      </c>
      <c r="AN62" s="321">
        <v>24593</v>
      </c>
      <c r="AO62" s="322">
        <v>22.4</v>
      </c>
      <c r="AP62" s="323">
        <v>25767</v>
      </c>
      <c r="AQ62" s="324">
        <v>3.9</v>
      </c>
      <c r="AR62" s="325">
        <v>18.5</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TD9H3GynZjUVz0g+5x41zgfVaLe7PsD3uC8LsMFIBsbmPi3i59n0AkI4fHP39U7k3/GURO/G9z7s6GA4dE/4lA==" saltValue="ECYDnxrfgPOOLinwvNV2l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L7vOQyNvHPMdsoateEDsX3GI3PZ7PQeU9Cgn0nMiN4OG+WFwD4BaUXOKGy+kVlTpyGHqUQ04Dy1w8rAIlRH34A==" saltValue="xCGbnkoKbvX1NgI+INTG6g==" spinCount="100000" sheet="1" objects="1" scenarios="1"/>
  <dataConsolidate/>
  <phoneticPr fontId="2"/>
  <printOptions horizontalCentered="1" verticalCentered="1"/>
  <pageMargins left="0" right="0" top="0.19685039370078741" bottom="0" header="0.39370078740157483" footer="0"/>
  <pageSetup paperSize="8" scale="57"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QZ9F79KqV/zB1nL/EXR2BE2e1wXB+BJQZ9axcNvJIcF+VeU5T7vV+3rS3O7pNcjEulQWmgjAtZWlfDdDVtoriw==" saltValue="fU2E5DaLVO3a8QGOHRHXdQ==" spinCount="100000" sheet="1" objects="1" scenarios="1"/>
  <dataConsolidate/>
  <phoneticPr fontId="2"/>
  <printOptions horizontalCentered="1" verticalCentered="1"/>
  <pageMargins left="0" right="0" top="0.19685039370078741" bottom="0" header="0.39370078740157483" footer="0"/>
  <pageSetup paperSize="8" scale="57"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election activeCell="W42" sqref="W42:AK42"/>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25.92</v>
      </c>
      <c r="G47" s="12">
        <v>25.37</v>
      </c>
      <c r="H47" s="12">
        <v>27.33</v>
      </c>
      <c r="I47" s="12">
        <v>27.7</v>
      </c>
      <c r="J47" s="13">
        <v>27.77</v>
      </c>
    </row>
    <row r="48" spans="2:10" ht="57.75" customHeight="1" x14ac:dyDescent="0.2">
      <c r="B48" s="14"/>
      <c r="C48" s="1128" t="s">
        <v>4</v>
      </c>
      <c r="D48" s="1128"/>
      <c r="E48" s="1129"/>
      <c r="F48" s="15">
        <v>2.5</v>
      </c>
      <c r="G48" s="16">
        <v>2.79</v>
      </c>
      <c r="H48" s="16">
        <v>3.52</v>
      </c>
      <c r="I48" s="16">
        <v>2.23</v>
      </c>
      <c r="J48" s="17">
        <v>2.33</v>
      </c>
    </row>
    <row r="49" spans="2:10" ht="57.75" customHeight="1" thickBot="1" x14ac:dyDescent="0.25">
      <c r="B49" s="18"/>
      <c r="C49" s="1130" t="s">
        <v>5</v>
      </c>
      <c r="D49" s="1130"/>
      <c r="E49" s="1131"/>
      <c r="F49" s="19">
        <v>1.9</v>
      </c>
      <c r="G49" s="20">
        <v>3.8</v>
      </c>
      <c r="H49" s="20">
        <v>3.11</v>
      </c>
      <c r="I49" s="20">
        <v>3.49</v>
      </c>
      <c r="J49" s="21">
        <v>1.31</v>
      </c>
    </row>
    <row r="50" spans="2:10" ht="13.2" x14ac:dyDescent="0.2"/>
  </sheetData>
  <sheetProtection algorithmName="SHA-512" hashValue="yfc6cramAabR1CH0I449dYtazlzr/hgAEVhLgD2JysEDVwLbVzc630kDaKgemMkw6wCgAMdzT9dA+E9TrA+R+g==" saltValue="xtkr33osJwgiEVV5eEBPQ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乾口　美穂</cp:lastModifiedBy>
  <cp:lastPrinted>2026-03-13T04:50:36Z</cp:lastPrinted>
  <dcterms:modified xsi:type="dcterms:W3CDTF">2026-03-19T00:02:21Z</dcterms:modified>
</cp:coreProperties>
</file>