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AD492F9C-26D2-4700-A998-B03CC73C0494}" xr6:coauthVersionLast="47" xr6:coauthVersionMax="47" xr10:uidLastSave="{00000000-0000-0000-0000-000000000000}"/>
  <bookViews>
    <workbookView xWindow="-108" yWindow="-108" windowWidth="23256" windowHeight="13896" tabRatio="741"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23" i="12" l="1"/>
  <c r="AA33" i="12"/>
  <c r="AA32" i="12"/>
  <c r="AA31" i="12"/>
  <c r="AA30" i="12"/>
  <c r="AA29" i="12"/>
  <c r="AA28" i="12"/>
  <c r="AA11" i="12"/>
  <c r="AA10" i="12"/>
  <c r="AA9" i="12"/>
  <c r="AA8" i="12"/>
  <c r="AA7" i="12"/>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O38" i="10"/>
  <c r="BE38" i="10"/>
  <c r="AM38" i="10"/>
  <c r="U38" i="10"/>
  <c r="CO37" i="10"/>
  <c r="BE37" i="10"/>
  <c r="AM37" i="10"/>
  <c r="CO36" i="10"/>
  <c r="BE36" i="10"/>
  <c r="AM36" i="10"/>
  <c r="CO35" i="10"/>
  <c r="BE35" i="10"/>
  <c r="CO34" i="10"/>
  <c r="BE34" i="10"/>
  <c r="C34" i="10"/>
  <c r="C35" i="10" l="1"/>
  <c r="C36" i="10" s="1"/>
  <c r="C37" i="10" s="1"/>
  <c r="C38" i="10" s="1"/>
  <c r="C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l="1"/>
  <c r="U37" i="10" l="1"/>
  <c r="AM34" i="10"/>
  <c r="AM35" i="10" s="1"/>
  <c r="BW34" i="10" l="1"/>
  <c r="BW35" i="10" s="1"/>
  <c r="BW36" i="10" s="1"/>
  <c r="BW37" i="10" s="1"/>
  <c r="BW38" i="10" s="1"/>
  <c r="BW39" i="10" s="1"/>
</calcChain>
</file>

<file path=xl/sharedStrings.xml><?xml version="1.0" encoding="utf-8"?>
<sst xmlns="http://schemas.openxmlformats.org/spreadsheetml/2006/main" count="1088" uniqueCount="573">
  <si>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</si>
  <si>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</si>
  <si>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</si>
  <si>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</si>
  <si>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</si>
  <si>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</si>
  <si>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</si>
  <si>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</si>
  <si>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</si>
  <si>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</si>
  <si>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</si>
  <si>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</si>
  <si>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</si>
  <si>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</si>
  <si>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</si>
  <si>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</si>
  <si>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</si>
  <si>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</si>
  <si>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</si>
  <si>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</si>
  <si>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</si>
  <si>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</si>
  <si>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</si>
  <si>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</si>
  <si>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</si>
  <si>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</si>
  <si>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</si>
  <si>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</si>
  <si>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</si>
  <si>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</si>
  <si>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</si>
  <si>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</si>
  <si>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</si>
  <si>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</si>
  <si>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</si>
  <si>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</si>
  <si>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</si>
  <si>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</si>
  <si>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</si>
  <si>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</si>
  <si>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</si>
  <si>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</si>
  <si>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</si>
  <si>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</si>
  <si>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</si>
  <si>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</si>
  <si>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</si>
  <si>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</si>
  <si>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</si>
  <si>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</si>
  <si>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</si>
  <si>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</si>
  <si>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</si>
  <si>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</si>
  <si>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</si>
  <si>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</si>
  <si>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</si>
  <si>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</si>
  <si>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</si>
  <si>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</si>
  <si>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</si>
  <si>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</si>
  <si>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</si>
  <si>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</si>
  <si>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</si>
  <si>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</si>
  <si>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</si>
  <si>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</si>
  <si>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</si>
  <si>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</si>
  <si>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</si>
  <si>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</si>
  <si>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</si>
  <si>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</si>
  <si>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</si>
  <si>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</si>
  <si>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</si>
  <si>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</si>
  <si>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</si>
  <si>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</si>
  <si>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</si>
  <si>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</si>
  <si>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</si>
  <si>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</si>
  <si>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</si>
  <si>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</si>
  <si>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</si>
  <si>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</si>
  <si>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</si>
  <si>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</si>
  <si>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</si>
  <si>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</si>
  <si>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</si>
  <si>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</si>
  <si>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東大阪市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</si>
  <si>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</si>
  <si>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</si>
  <si>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</si>
  <si>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</si>
  <si>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</si>
  <si>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</si>
  <si>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</si>
  <si>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</si>
  <si>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</si>
  <si>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</si>
  <si>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</si>
  <si>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</si>
  <si>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</si>
  <si>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</si>
  <si>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</si>
  <si>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</si>
  <si>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</si>
  <si>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</si>
  <si>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</si>
  <si>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</si>
  <si>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</si>
  <si>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</si>
  <si>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</si>
  <si>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</si>
  <si>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</si>
  <si>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</si>
  <si>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</si>
  <si>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</si>
  <si>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</si>
  <si>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</si>
  <si>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</si>
  <si>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</si>
  <si>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</si>
  <si>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</si>
  <si>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</si>
  <si>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</si>
  <si>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</si>
  <si>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</si>
  <si>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</si>
  <si>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</si>
  <si>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</si>
  <si>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</si>
  <si>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</si>
  <si>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</si>
  <si>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</si>
  <si>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</si>
  <si>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</si>
  <si>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</si>
  <si>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</si>
  <si>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</si>
  <si>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</si>
  <si>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</si>
  <si>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</si>
  <si>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</si>
  <si>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</si>
  <si>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</si>
  <si>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</si>
  <si>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</si>
  <si>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</si>
  <si>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</si>
  <si>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</si>
  <si>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</si>
  <si>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</si>
  <si>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</si>
  <si>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</si>
  <si>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</si>
  <si>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</si>
  <si>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</si>
  <si>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</si>
  <si>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</si>
  <si>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</si>
  <si>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</si>
  <si>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</si>
  <si>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</si>
  <si>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</si>
  <si>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</si>
  <si>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</si>
  <si>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</si>
  <si>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</si>
  <si>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</si>
  <si>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</si>
  <si>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</si>
  <si>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</si>
  <si>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</si>
  <si>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</si>
  <si>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</si>
  <si>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</si>
  <si>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</si>
  <si>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</si>
  <si>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</si>
  <si>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</si>
  <si>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</si>
  <si>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</si>
  <si>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</si>
  <si>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</si>
  <si>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</si>
  <si>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</si>
  <si>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</si>
  <si>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</si>
  <si>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</si>
  <si>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</si>
  <si>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</si>
  <si>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</si>
  <si>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</si>
  <si>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</si>
  <si>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</si>
  <si>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</si>
  <si>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</si>
  <si>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大阪府東大阪市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</si>
  <si>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</si>
  <si>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</si>
  <si>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</si>
  <si>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</si>
  <si>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</si>
  <si>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</si>
  <si>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</si>
  <si>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</si>
  <si>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</si>
  <si>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</si>
  <si>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</si>
  <si>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</si>
  <si>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</si>
  <si>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</si>
  <si>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</si>
  <si>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</si>
  <si>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</si>
  <si>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</si>
  <si>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</si>
  <si>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</si>
  <si>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</si>
  <si>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</si>
  <si>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</si>
  <si>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</si>
  <si>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</si>
  <si>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</si>
  <si>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</si>
  <si>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</si>
  <si>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</si>
  <si>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</si>
  <si>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</si>
  <si>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</si>
  <si>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</si>
  <si>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</si>
  <si>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</si>
  <si>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</si>
  <si>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</si>
  <si>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</si>
  <si>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</si>
  <si>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</si>
  <si>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</si>
  <si>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</si>
  <si>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</si>
  <si>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</si>
  <si>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</si>
  <si>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</si>
  <si>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</si>
  <si>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</si>
  <si>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</si>
  <si>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</si>
  <si>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</si>
  <si>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</si>
  <si>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</si>
  <si>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</si>
  <si>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</si>
  <si>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</si>
  <si>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</si>
  <si>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</si>
  <si>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</si>
  <si>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</si>
  <si>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</si>
  <si>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</si>
  <si>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</si>
  <si>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</si>
  <si>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</si>
  <si>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</si>
  <si>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</si>
  <si>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</si>
  <si>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</si>
  <si>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</si>
  <si>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</si>
  <si>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</si>
  <si>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</si>
  <si>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</si>
  <si>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</si>
  <si>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</si>
  <si>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</si>
  <si>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</si>
  <si>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</si>
  <si>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</si>
  <si>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</si>
  <si>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</si>
  <si>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</si>
  <si>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</si>
  <si>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</si>
  <si>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</si>
  <si>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</si>
  <si>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</si>
  <si>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</si>
  <si>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</si>
  <si>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</si>
  <si>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</si>
  <si>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</si>
  <si>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</si>
  <si>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</si>
  <si>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</si>
  <si>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</si>
  <si>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</si>
  <si>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</si>
  <si>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</si>
  <si>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</si>
  <si>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</si>
  <si>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</si>
  <si>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</si>
  <si>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</si>
  <si>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</si>
  <si>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</si>
  <si>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</si>
  <si>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</si>
  <si>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</si>
  <si>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</si>
  <si>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</si>
  <si>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</si>
  <si>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</si>
  <si>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</si>
  <si>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</si>
  <si>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</si>
  <si>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</si>
  <si>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</si>
  <si>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</si>
  <si>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</si>
  <si>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</si>
  <si>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</si>
  <si>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</si>
  <si>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</si>
  <si>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</si>
  <si>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</si>
  <si>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</si>
  <si>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</si>
  <si>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</si>
  <si>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</si>
  <si>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</si>
  <si>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</si>
  <si>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</si>
  <si>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</si>
  <si>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</si>
  <si>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</si>
  <si>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</si>
  <si>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</si>
  <si>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</si>
  <si>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</si>
  <si>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</si>
  <si>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</si>
  <si>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</si>
  <si>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</si>
  <si>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</si>
  <si>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</si>
  <si>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</si>
  <si>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</si>
  <si>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</si>
  <si>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大阪府東大阪市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</si>
  <si>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</si>
  <si>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</si>
  <si>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</si>
  <si>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</si>
  <si>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</si>
  <si>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</si>
  <si>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</si>
  <si>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</si>
  <si>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</si>
  <si>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</si>
  <si>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</si>
  <si>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</si>
  <si>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</si>
  <si>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</si>
  <si>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</si>
  <si>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</si>
  <si>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</si>
  <si>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</si>
  <si>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</si>
  <si>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</si>
  <si>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奨学事業特別会計</t>
    <phoneticPr fontId="5"/>
  </si>
  <si>
    <t>公共用地先行取得事業特別会計</t>
    <phoneticPr fontId="5"/>
  </si>
  <si>
    <t>火災共済事業特別会計</t>
    <phoneticPr fontId="5"/>
  </si>
  <si>
    <t>母子父子寡婦福祉資金貸付事業特別会計</t>
    <phoneticPr fontId="5"/>
  </si>
  <si>
    <t>病院事業債管理特別会計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</si>
  <si>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</si>
  <si>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</si>
  <si>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</si>
  <si>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</si>
  <si>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</si>
  <si>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</si>
  <si>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</si>
  <si>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</si>
  <si>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</si>
  <si>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</si>
  <si>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</si>
  <si>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</si>
  <si>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</si>
  <si>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</si>
  <si>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</si>
  <si>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</si>
  <si>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交通災害共済事業特別会計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</si>
  <si>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</si>
  <si>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</si>
  <si>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</si>
  <si>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</si>
  <si>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</si>
  <si>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</si>
  <si>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</si>
  <si>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</si>
  <si>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</si>
  <si>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</si>
  <si>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</si>
  <si>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</si>
  <si>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</si>
  <si>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</si>
  <si>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</si>
  <si>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</si>
  <si>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</si>
  <si>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</si>
  <si>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</si>
  <si>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</si>
  <si>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</si>
  <si>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</si>
  <si>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</si>
  <si>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</si>
  <si>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</si>
  <si>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</si>
  <si>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</si>
  <si>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</si>
  <si>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</si>
  <si>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</si>
  <si>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</si>
  <si>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</si>
  <si>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</si>
  <si>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</si>
  <si>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</si>
  <si>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</si>
  <si>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</si>
  <si>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</si>
  <si>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</si>
  <si>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</si>
  <si>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</si>
  <si>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</si>
  <si>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</si>
  <si>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</si>
  <si>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</si>
  <si>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</si>
  <si>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</si>
  <si>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</si>
  <si>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</si>
  <si>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</si>
  <si>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</si>
  <si>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</si>
  <si>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</si>
  <si>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</si>
  <si>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</si>
  <si>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</si>
  <si>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</si>
  <si>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</si>
  <si>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</si>
  <si>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</si>
  <si>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</si>
  <si>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</si>
  <si>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</si>
  <si>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</si>
  <si>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</si>
  <si>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</si>
  <si>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</si>
  <si>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</si>
  <si>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</si>
  <si>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</si>
  <si>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</si>
  <si>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</si>
  <si>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</si>
  <si>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</si>
  <si>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</si>
  <si>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</si>
  <si>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</si>
  <si>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</si>
  <si>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</si>
  <si>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</si>
  <si>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</si>
  <si>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</si>
  <si>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</si>
  <si>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</si>
  <si>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</si>
  <si>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</si>
  <si>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</si>
  <si>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</si>
  <si>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</si>
  <si>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</si>
  <si>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</si>
  <si>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</si>
  <si>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</si>
  <si>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</si>
  <si>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</si>
  <si>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</si>
  <si>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</si>
  <si>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</si>
  <si>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</si>
  <si>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</si>
  <si>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</si>
  <si>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</si>
  <si>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</si>
  <si>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</si>
  <si>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</si>
  <si>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</si>
  <si>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</si>
  <si>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</si>
  <si>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</si>
  <si>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</si>
  <si>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</si>
  <si>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</si>
  <si>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</si>
  <si>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</si>
  <si>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</si>
  <si>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</si>
  <si>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</si>
  <si>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</si>
  <si>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</si>
  <si>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</si>
  <si>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</si>
  <si>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</si>
  <si>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</si>
  <si>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</si>
  <si>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</si>
  <si>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</si>
  <si>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</si>
  <si>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</si>
  <si>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</si>
  <si>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</si>
  <si>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</si>
  <si>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</si>
  <si>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</si>
  <si>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</si>
  <si>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</si>
  <si>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</si>
  <si>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</si>
  <si>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</si>
  <si>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0.14</t>
  </si>
  <si>
    <t>▲ 0.88</t>
  </si>
  <si>
    <t>下水道事業会計</t>
  </si>
  <si>
    <t>水道事業会計</t>
  </si>
  <si>
    <t>一般会計</t>
  </si>
  <si>
    <t>後期高齢者医療特別会計</t>
  </si>
  <si>
    <t>国民健康保険事業特別会計</t>
  </si>
  <si>
    <t>火災共済事業特別会計</t>
  </si>
  <si>
    <t>介護保険事業特別会計</t>
  </si>
  <si>
    <t>交通災害共済事業特別会計</t>
  </si>
  <si>
    <t>その他会計（赤字）</t>
  </si>
  <si>
    <t>その他会計（黒字）</t>
  </si>
  <si>
    <t>R02</t>
    <phoneticPr fontId="5"/>
  </si>
  <si>
    <t>R03</t>
    <phoneticPr fontId="5"/>
  </si>
  <si>
    <t>R04</t>
    <phoneticPr fontId="5"/>
  </si>
  <si>
    <t>R05</t>
    <phoneticPr fontId="5"/>
  </si>
  <si>
    <t>R06</t>
    <phoneticPr fontId="5"/>
  </si>
  <si>
    <t>-</t>
    <phoneticPr fontId="2"/>
  </si>
  <si>
    <t>東大阪都市清掃施設組合（一般会計）</t>
    <rPh sb="0" eb="3">
      <t>ヒガシオオサカ</t>
    </rPh>
    <rPh sb="3" eb="5">
      <t>トシ</t>
    </rPh>
    <rPh sb="5" eb="7">
      <t>セイソウ</t>
    </rPh>
    <rPh sb="7" eb="9">
      <t>シセツ</t>
    </rPh>
    <rPh sb="9" eb="11">
      <t>クミアイ</t>
    </rPh>
    <rPh sb="12" eb="14">
      <t>イッパン</t>
    </rPh>
    <rPh sb="14" eb="16">
      <t>カイケイ</t>
    </rPh>
    <phoneticPr fontId="2"/>
  </si>
  <si>
    <t>恩智川水防事務組合（一般会計）</t>
    <rPh sb="0" eb="3">
      <t>オンヂガワ</t>
    </rPh>
    <rPh sb="3" eb="5">
      <t>スイボウ</t>
    </rPh>
    <rPh sb="5" eb="7">
      <t>ジム</t>
    </rPh>
    <rPh sb="7" eb="9">
      <t>クミアイ</t>
    </rPh>
    <rPh sb="10" eb="12">
      <t>イッパン</t>
    </rPh>
    <rPh sb="12" eb="14">
      <t>カイケイ</t>
    </rPh>
    <phoneticPr fontId="2"/>
  </si>
  <si>
    <t>淀川左岸水防事務組合（一般会計）</t>
    <rPh sb="0" eb="2">
      <t>ヨドガワ</t>
    </rPh>
    <rPh sb="2" eb="4">
      <t>サガン</t>
    </rPh>
    <rPh sb="4" eb="6">
      <t>スイボウ</t>
    </rPh>
    <rPh sb="6" eb="10">
      <t>ジムクミアイ</t>
    </rPh>
    <phoneticPr fontId="2"/>
  </si>
  <si>
    <t>大和川右岸水防事務組合（一般会計）</t>
    <rPh sb="0" eb="3">
      <t>ヤマトガワ</t>
    </rPh>
    <rPh sb="3" eb="5">
      <t>ウガン</t>
    </rPh>
    <rPh sb="5" eb="7">
      <t>スイボウ</t>
    </rPh>
    <rPh sb="7" eb="9">
      <t>ジム</t>
    </rPh>
    <rPh sb="9" eb="11">
      <t>クミアイ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</si>
  <si>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</si>
  <si>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</si>
  <si>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大阪府広域水道企業団（水道事業会計）</t>
    <rPh sb="0" eb="3">
      <t>オオサカフ</t>
    </rPh>
    <rPh sb="3" eb="5">
      <t>コウイキ</t>
    </rPh>
    <rPh sb="5" eb="7">
      <t>スイドウ</t>
    </rPh>
    <rPh sb="7" eb="10">
      <t>キギョウダン</t>
    </rPh>
    <rPh sb="11" eb="13">
      <t>スイドウ</t>
    </rPh>
    <rPh sb="13" eb="15">
      <t>ジギョウ</t>
    </rPh>
    <rPh sb="15" eb="17">
      <t>カイケイ</t>
    </rPh>
    <phoneticPr fontId="2"/>
  </si>
  <si>
    <t>大阪府広域水道企業団（工業用水道事業会計）</t>
    <rPh sb="0" eb="3">
      <t>オオサカフ</t>
    </rPh>
    <rPh sb="3" eb="5">
      <t>コウイキ</t>
    </rPh>
    <rPh sb="5" eb="7">
      <t>スイドウ</t>
    </rPh>
    <rPh sb="7" eb="10">
      <t>キギョウダン</t>
    </rPh>
    <rPh sb="11" eb="13">
      <t>コウギョウ</t>
    </rPh>
    <rPh sb="13" eb="14">
      <t>ヨウ</t>
    </rPh>
    <rPh sb="14" eb="16">
      <t>スイドウ</t>
    </rPh>
    <rPh sb="16" eb="18">
      <t>ジギョウ</t>
    </rPh>
    <rPh sb="18" eb="20">
      <t>カイケイ</t>
    </rPh>
    <phoneticPr fontId="2"/>
  </si>
  <si>
    <t>大阪府都市ボートレース企業団</t>
    <rPh sb="0" eb="3">
      <t>オオサカフ</t>
    </rPh>
    <rPh sb="3" eb="5">
      <t>トシ</t>
    </rPh>
    <rPh sb="11" eb="14">
      <t>キギョウダン</t>
    </rPh>
    <phoneticPr fontId="2"/>
  </si>
  <si>
    <t>（公財）東大阪市公園環境協会</t>
    <rPh sb="1" eb="3">
      <t>コウザイ</t>
    </rPh>
    <rPh sb="4" eb="7">
      <t>ヒガシオオサカ</t>
    </rPh>
    <rPh sb="7" eb="8">
      <t>シ</t>
    </rPh>
    <rPh sb="8" eb="10">
      <t>コウエン</t>
    </rPh>
    <rPh sb="10" eb="12">
      <t>カンキョウ</t>
    </rPh>
    <rPh sb="12" eb="14">
      <t>キョウカイ</t>
    </rPh>
    <phoneticPr fontId="2"/>
  </si>
  <si>
    <t>（公財）東大阪市学校給食会</t>
    <rPh sb="4" eb="7">
      <t>ヒガシオオサカ</t>
    </rPh>
    <rPh sb="7" eb="8">
      <t>シ</t>
    </rPh>
    <rPh sb="8" eb="10">
      <t>ガッコウ</t>
    </rPh>
    <rPh sb="10" eb="12">
      <t>キュウショク</t>
    </rPh>
    <rPh sb="12" eb="13">
      <t>カイ</t>
    </rPh>
    <phoneticPr fontId="2"/>
  </si>
  <si>
    <t>東大阪再開発（株）</t>
    <rPh sb="0" eb="3">
      <t>ヒガシオオサカ</t>
    </rPh>
    <rPh sb="3" eb="6">
      <t>サイカイハツ</t>
    </rPh>
    <rPh sb="7" eb="8">
      <t>カブ</t>
    </rPh>
    <phoneticPr fontId="2"/>
  </si>
  <si>
    <t>（公財）東大阪市産業創造勤労者支援機構</t>
    <rPh sb="4" eb="7">
      <t>ヒガシオオサカ</t>
    </rPh>
    <rPh sb="7" eb="8">
      <t>シ</t>
    </rPh>
    <rPh sb="8" eb="10">
      <t>サンギョウ</t>
    </rPh>
    <rPh sb="10" eb="12">
      <t>ソウゾウ</t>
    </rPh>
    <rPh sb="12" eb="14">
      <t>キンロウ</t>
    </rPh>
    <rPh sb="14" eb="15">
      <t>シャ</t>
    </rPh>
    <rPh sb="15" eb="17">
      <t>シエン</t>
    </rPh>
    <rPh sb="17" eb="19">
      <t>キコウ</t>
    </rPh>
    <phoneticPr fontId="2"/>
  </si>
  <si>
    <t>市立東大阪医療センター</t>
    <rPh sb="0" eb="2">
      <t>シリツ</t>
    </rPh>
    <rPh sb="2" eb="5">
      <t>ヒガシオオサカ</t>
    </rPh>
    <rPh sb="5" eb="7">
      <t>イリョウ</t>
    </rPh>
    <phoneticPr fontId="2"/>
  </si>
  <si>
    <t>大阪外環状線鉄道（株）</t>
    <rPh sb="0" eb="2">
      <t>オオサカ</t>
    </rPh>
    <rPh sb="2" eb="6">
      <t>ソトカンジョウセン</t>
    </rPh>
    <rPh sb="6" eb="8">
      <t>テツドウ</t>
    </rPh>
    <rPh sb="8" eb="11">
      <t>カブ</t>
    </rPh>
    <phoneticPr fontId="2"/>
  </si>
  <si>
    <t>公共施設整備基金</t>
    <rPh sb="0" eb="2">
      <t>コウキョウ</t>
    </rPh>
    <rPh sb="2" eb="4">
      <t>シセツ</t>
    </rPh>
    <rPh sb="4" eb="6">
      <t>セイビ</t>
    </rPh>
    <rPh sb="6" eb="8">
      <t>キキン</t>
    </rPh>
    <phoneticPr fontId="5"/>
  </si>
  <si>
    <t>都市経営基盤整備基金</t>
    <rPh sb="0" eb="2">
      <t>トシ</t>
    </rPh>
    <rPh sb="2" eb="4">
      <t>ケイエイ</t>
    </rPh>
    <rPh sb="4" eb="6">
      <t>キバン</t>
    </rPh>
    <rPh sb="6" eb="8">
      <t>セイビ</t>
    </rPh>
    <rPh sb="8" eb="10">
      <t>キキン</t>
    </rPh>
    <phoneticPr fontId="5"/>
  </si>
  <si>
    <t>愛はぐくむ子どもスクラム基金</t>
    <rPh sb="0" eb="1">
      <t>アイ</t>
    </rPh>
    <rPh sb="5" eb="6">
      <t>コ</t>
    </rPh>
    <rPh sb="12" eb="14">
      <t>キキン</t>
    </rPh>
    <phoneticPr fontId="5"/>
  </si>
  <si>
    <t>市営住宅整備基金</t>
    <rPh sb="0" eb="2">
      <t>シエイ</t>
    </rPh>
    <rPh sb="2" eb="4">
      <t>ジュウタク</t>
    </rPh>
    <rPh sb="4" eb="6">
      <t>セイビ</t>
    </rPh>
    <rPh sb="6" eb="8">
      <t>キキン</t>
    </rPh>
    <phoneticPr fontId="5"/>
  </si>
  <si>
    <t>ラグビーのまち東大阪基金</t>
    <rPh sb="7" eb="10">
      <t>ヒガシオオサカ</t>
    </rPh>
    <rPh sb="10" eb="12">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</si>
</sst>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112" xfId="15" quotePrefix="1"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AC54-4BD0-915C-593F122D78E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21958</c:v>
                </c:pt>
                <c:pt idx="1">
                  <c:v>21774</c:v>
                </c:pt>
                <c:pt idx="2">
                  <c:v>27265</c:v>
                </c:pt>
                <c:pt idx="3">
                  <c:v>25157</c:v>
                </c:pt>
                <c:pt idx="4">
                  <c:v>30417</c:v>
                </c:pt>
              </c:numCache>
            </c:numRef>
          </c:val>
          <c:smooth val="0"/>
          <c:extLst>
            <c:ext xmlns:c16="http://schemas.microsoft.com/office/drawing/2014/chart" uri="{C3380CC4-5D6E-409C-BE32-E72D297353CC}">
              <c16:uniqueId val="{00000001-AC54-4BD0-915C-593F122D78E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2.87</c:v>
                </c:pt>
                <c:pt idx="1">
                  <c:v>2.85</c:v>
                </c:pt>
                <c:pt idx="2">
                  <c:v>3.61</c:v>
                </c:pt>
                <c:pt idx="3">
                  <c:v>3.3</c:v>
                </c:pt>
                <c:pt idx="4">
                  <c:v>3.71</c:v>
                </c:pt>
              </c:numCache>
            </c:numRef>
          </c:val>
          <c:extLst>
            <c:ext xmlns:c16="http://schemas.microsoft.com/office/drawing/2014/chart" uri="{C3380CC4-5D6E-409C-BE32-E72D297353CC}">
              <c16:uniqueId val="{00000000-3EF6-40E7-8CD8-BF07318B9D2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14.99</c:v>
                </c:pt>
                <c:pt idx="1">
                  <c:v>15.35</c:v>
                </c:pt>
                <c:pt idx="2">
                  <c:v>18.05</c:v>
                </c:pt>
                <c:pt idx="3">
                  <c:v>17.09</c:v>
                </c:pt>
                <c:pt idx="4">
                  <c:v>18.43</c:v>
                </c:pt>
              </c:numCache>
            </c:numRef>
          </c:val>
          <c:extLst>
            <c:ext xmlns:c16="http://schemas.microsoft.com/office/drawing/2014/chart" uri="{C3380CC4-5D6E-409C-BE32-E72D297353CC}">
              <c16:uniqueId val="{00000001-3EF6-40E7-8CD8-BF07318B9D2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-0.14000000000000001</c:v>
                </c:pt>
                <c:pt idx="1">
                  <c:v>1.03</c:v>
                </c:pt>
                <c:pt idx="2">
                  <c:v>3.05</c:v>
                </c:pt>
                <c:pt idx="3">
                  <c:v>-0.88</c:v>
                </c:pt>
                <c:pt idx="4">
                  <c:v>2.29</c:v>
                </c:pt>
              </c:numCache>
            </c:numRef>
          </c:val>
          <c:smooth val="0"/>
          <c:extLst>
            <c:ext xmlns:c16="http://schemas.microsoft.com/office/drawing/2014/chart" uri="{C3380CC4-5D6E-409C-BE32-E72D297353CC}">
              <c16:uniqueId val="{00000002-3EF6-40E7-8CD8-BF07318B9D2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0.32</c:v>
                </c:pt>
                <c:pt idx="2">
                  <c:v>#N/A</c:v>
                </c:pt>
                <c:pt idx="3">
                  <c:v>0.25</c:v>
                </c:pt>
                <c:pt idx="4">
                  <c:v>#N/A</c:v>
                </c:pt>
                <c:pt idx="5">
                  <c:v>0.22</c:v>
                </c:pt>
                <c:pt idx="6">
                  <c:v>#N/A</c:v>
                </c:pt>
                <c:pt idx="7">
                  <c:v>0.19</c:v>
                </c:pt>
                <c:pt idx="8">
                  <c:v>#N/A</c:v>
                </c:pt>
                <c:pt idx="9">
                  <c:v>0.21</c:v>
                </c:pt>
              </c:numCache>
            </c:numRef>
          </c:val>
          <c:extLst>
            <c:ext xmlns:c16="http://schemas.microsoft.com/office/drawing/2014/chart" uri="{C3380CC4-5D6E-409C-BE32-E72D297353CC}">
              <c16:uniqueId val="{00000000-0993-4320-B445-F71B4AD7EB3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993-4320-B445-F71B4AD7EB33}"/>
            </c:ext>
          </c:extLst>
        </c:ser>
        <c:ser>
          <c:idx val="2"/>
          <c:order val="2"/>
          <c:tx>
            <c:strRef>
              <c:f>データシート!$A$29</c:f>
              <c:strCache>
                <c:ptCount val="1"/>
                <c:pt idx="0">
                  <c:v>交通災害共済事業特別会計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0.18</c:v>
                </c:pt>
                <c:pt idx="2">
                  <c:v>#N/A</c:v>
                </c:pt>
                <c:pt idx="3">
                  <c:v>0.17</c:v>
                </c:pt>
                <c:pt idx="4">
                  <c:v>#N/A</c:v>
                </c:pt>
                <c:pt idx="5">
                  <c:v>0.18</c:v>
                </c:pt>
                <c:pt idx="6">
                  <c:v>#N/A</c:v>
                </c:pt>
                <c:pt idx="7">
                  <c:v>0.18</c:v>
                </c:pt>
                <c:pt idx="8">
                  <c:v>#N/A</c:v>
                </c:pt>
                <c:pt idx="9">
                  <c:v>0.17</c:v>
                </c:pt>
              </c:numCache>
            </c:numRef>
          </c:val>
          <c:extLst>
            <c:ext xmlns:c16="http://schemas.microsoft.com/office/drawing/2014/chart" uri="{C3380CC4-5D6E-409C-BE32-E72D297353CC}">
              <c16:uniqueId val="{00000002-0993-4320-B445-F71B4AD7EB33}"/>
            </c:ext>
          </c:extLst>
        </c:ser>
        <c:ser>
          <c:idx val="3"/>
          <c:order val="3"/>
          <c:tx>
            <c:strRef>
              <c:f>データシート!$A$30</c:f>
              <c:strCache>
                <c:ptCount val="1"/>
                <c:pt idx="0">
                  <c:v>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0.63</c:v>
                </c:pt>
                <c:pt idx="2">
                  <c:v>#N/A</c:v>
                </c:pt>
                <c:pt idx="3">
                  <c:v>0.85</c:v>
                </c:pt>
                <c:pt idx="4">
                  <c:v>#N/A</c:v>
                </c:pt>
                <c:pt idx="5">
                  <c:v>1.1599999999999999</c:v>
                </c:pt>
                <c:pt idx="6">
                  <c:v>#N/A</c:v>
                </c:pt>
                <c:pt idx="7">
                  <c:v>0.65</c:v>
                </c:pt>
                <c:pt idx="8">
                  <c:v>#N/A</c:v>
                </c:pt>
                <c:pt idx="9">
                  <c:v>0.19</c:v>
                </c:pt>
              </c:numCache>
            </c:numRef>
          </c:val>
          <c:extLst>
            <c:ext xmlns:c16="http://schemas.microsoft.com/office/drawing/2014/chart" uri="{C3380CC4-5D6E-409C-BE32-E72D297353CC}">
              <c16:uniqueId val="{00000003-0993-4320-B445-F71B4AD7EB33}"/>
            </c:ext>
          </c:extLst>
        </c:ser>
        <c:ser>
          <c:idx val="4"/>
          <c:order val="4"/>
          <c:tx>
            <c:strRef>
              <c:f>データシート!$A$31</c:f>
              <c:strCache>
                <c:ptCount val="1"/>
                <c:pt idx="0">
                  <c:v>火災共済事業特別会計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0.3</c:v>
                </c:pt>
                <c:pt idx="2">
                  <c:v>#N/A</c:v>
                </c:pt>
                <c:pt idx="3">
                  <c:v>0.3</c:v>
                </c:pt>
                <c:pt idx="4">
                  <c:v>#N/A</c:v>
                </c:pt>
                <c:pt idx="5">
                  <c:v>0.31</c:v>
                </c:pt>
                <c:pt idx="6">
                  <c:v>#N/A</c:v>
                </c:pt>
                <c:pt idx="7">
                  <c:v>0.3</c:v>
                </c:pt>
                <c:pt idx="8">
                  <c:v>#N/A</c:v>
                </c:pt>
                <c:pt idx="9">
                  <c:v>0.3</c:v>
                </c:pt>
              </c:numCache>
            </c:numRef>
          </c:val>
          <c:extLst>
            <c:ext xmlns:c16="http://schemas.microsoft.com/office/drawing/2014/chart" uri="{C3380CC4-5D6E-409C-BE32-E72D297353CC}">
              <c16:uniqueId val="{00000004-0993-4320-B445-F71B4AD7EB33}"/>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1.19</c:v>
                </c:pt>
                <c:pt idx="2">
                  <c:v>#N/A</c:v>
                </c:pt>
                <c:pt idx="3">
                  <c:v>1.29</c:v>
                </c:pt>
                <c:pt idx="4">
                  <c:v>#N/A</c:v>
                </c:pt>
                <c:pt idx="5">
                  <c:v>1.42</c:v>
                </c:pt>
                <c:pt idx="6">
                  <c:v>#N/A</c:v>
                </c:pt>
                <c:pt idx="7">
                  <c:v>0.31</c:v>
                </c:pt>
                <c:pt idx="8">
                  <c:v>#N/A</c:v>
                </c:pt>
                <c:pt idx="9">
                  <c:v>0.49</c:v>
                </c:pt>
              </c:numCache>
            </c:numRef>
          </c:val>
          <c:extLst>
            <c:ext xmlns:c16="http://schemas.microsoft.com/office/drawing/2014/chart" uri="{C3380CC4-5D6E-409C-BE32-E72D297353CC}">
              <c16:uniqueId val="{00000005-0993-4320-B445-F71B4AD7EB33}"/>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0.35</c:v>
                </c:pt>
                <c:pt idx="2">
                  <c:v>#N/A</c:v>
                </c:pt>
                <c:pt idx="3">
                  <c:v>0.34</c:v>
                </c:pt>
                <c:pt idx="4">
                  <c:v>#N/A</c:v>
                </c:pt>
                <c:pt idx="5">
                  <c:v>0.4</c:v>
                </c:pt>
                <c:pt idx="6">
                  <c:v>#N/A</c:v>
                </c:pt>
                <c:pt idx="7">
                  <c:v>0.4</c:v>
                </c:pt>
                <c:pt idx="8">
                  <c:v>#N/A</c:v>
                </c:pt>
                <c:pt idx="9">
                  <c:v>0.51</c:v>
                </c:pt>
              </c:numCache>
            </c:numRef>
          </c:val>
          <c:extLst>
            <c:ext xmlns:c16="http://schemas.microsoft.com/office/drawing/2014/chart" uri="{C3380CC4-5D6E-409C-BE32-E72D297353CC}">
              <c16:uniqueId val="{00000006-0993-4320-B445-F71B4AD7EB33}"/>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2.2400000000000002</c:v>
                </c:pt>
                <c:pt idx="2">
                  <c:v>#N/A</c:v>
                </c:pt>
                <c:pt idx="3">
                  <c:v>2.2799999999999998</c:v>
                </c:pt>
                <c:pt idx="4">
                  <c:v>#N/A</c:v>
                </c:pt>
                <c:pt idx="5">
                  <c:v>3.07</c:v>
                </c:pt>
                <c:pt idx="6">
                  <c:v>#N/A</c:v>
                </c:pt>
                <c:pt idx="7">
                  <c:v>2.79</c:v>
                </c:pt>
                <c:pt idx="8">
                  <c:v>#N/A</c:v>
                </c:pt>
                <c:pt idx="9">
                  <c:v>3.18</c:v>
                </c:pt>
              </c:numCache>
            </c:numRef>
          </c:val>
          <c:extLst>
            <c:ext xmlns:c16="http://schemas.microsoft.com/office/drawing/2014/chart" uri="{C3380CC4-5D6E-409C-BE32-E72D297353CC}">
              <c16:uniqueId val="{00000007-0993-4320-B445-F71B4AD7EB33}"/>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4.66</c:v>
                </c:pt>
                <c:pt idx="2">
                  <c:v>#N/A</c:v>
                </c:pt>
                <c:pt idx="3">
                  <c:v>5.03</c:v>
                </c:pt>
                <c:pt idx="4">
                  <c:v>#N/A</c:v>
                </c:pt>
                <c:pt idx="5">
                  <c:v>4.75</c:v>
                </c:pt>
                <c:pt idx="6">
                  <c:v>#N/A</c:v>
                </c:pt>
                <c:pt idx="7">
                  <c:v>4.43</c:v>
                </c:pt>
                <c:pt idx="8">
                  <c:v>#N/A</c:v>
                </c:pt>
                <c:pt idx="9">
                  <c:v>3.72</c:v>
                </c:pt>
              </c:numCache>
            </c:numRef>
          </c:val>
          <c:extLst>
            <c:ext xmlns:c16="http://schemas.microsoft.com/office/drawing/2014/chart" uri="{C3380CC4-5D6E-409C-BE32-E72D297353CC}">
              <c16:uniqueId val="{00000008-0993-4320-B445-F71B4AD7EB33}"/>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6.85</c:v>
                </c:pt>
                <c:pt idx="2">
                  <c:v>#N/A</c:v>
                </c:pt>
                <c:pt idx="3">
                  <c:v>6.95</c:v>
                </c:pt>
                <c:pt idx="4">
                  <c:v>#N/A</c:v>
                </c:pt>
                <c:pt idx="5">
                  <c:v>7.07</c:v>
                </c:pt>
                <c:pt idx="6">
                  <c:v>#N/A</c:v>
                </c:pt>
                <c:pt idx="7">
                  <c:v>7.15</c:v>
                </c:pt>
                <c:pt idx="8">
                  <c:v>#N/A</c:v>
                </c:pt>
                <c:pt idx="9">
                  <c:v>7.08</c:v>
                </c:pt>
              </c:numCache>
            </c:numRef>
          </c:val>
          <c:extLst>
            <c:ext xmlns:c16="http://schemas.microsoft.com/office/drawing/2014/chart" uri="{C3380CC4-5D6E-409C-BE32-E72D297353CC}">
              <c16:uniqueId val="{00000009-0993-4320-B445-F71B4AD7EB3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22436</c:v>
                </c:pt>
                <c:pt idx="5">
                  <c:v>22765</c:v>
                </c:pt>
                <c:pt idx="8">
                  <c:v>22967</c:v>
                </c:pt>
                <c:pt idx="11">
                  <c:v>22858</c:v>
                </c:pt>
                <c:pt idx="14">
                  <c:v>23072</c:v>
                </c:pt>
              </c:numCache>
            </c:numRef>
          </c:val>
          <c:extLst>
            <c:ext xmlns:c16="http://schemas.microsoft.com/office/drawing/2014/chart" uri="{C3380CC4-5D6E-409C-BE32-E72D297353CC}">
              <c16:uniqueId val="{00000000-F2C1-4992-B31B-2587BA22B0C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2C1-4992-B31B-2587BA22B0C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570</c:v>
                </c:pt>
                <c:pt idx="3">
                  <c:v>552</c:v>
                </c:pt>
                <c:pt idx="6">
                  <c:v>613</c:v>
                </c:pt>
                <c:pt idx="9">
                  <c:v>616</c:v>
                </c:pt>
                <c:pt idx="12">
                  <c:v>619</c:v>
                </c:pt>
              </c:numCache>
            </c:numRef>
          </c:val>
          <c:extLst>
            <c:ext xmlns:c16="http://schemas.microsoft.com/office/drawing/2014/chart" uri="{C3380CC4-5D6E-409C-BE32-E72D297353CC}">
              <c16:uniqueId val="{00000002-F2C1-4992-B31B-2587BA22B0C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663</c:v>
                </c:pt>
                <c:pt idx="3">
                  <c:v>667</c:v>
                </c:pt>
                <c:pt idx="6">
                  <c:v>656</c:v>
                </c:pt>
                <c:pt idx="9">
                  <c:v>683</c:v>
                </c:pt>
                <c:pt idx="12">
                  <c:v>661</c:v>
                </c:pt>
              </c:numCache>
            </c:numRef>
          </c:val>
          <c:extLst>
            <c:ext xmlns:c16="http://schemas.microsoft.com/office/drawing/2014/chart" uri="{C3380CC4-5D6E-409C-BE32-E72D297353CC}">
              <c16:uniqueId val="{00000003-F2C1-4992-B31B-2587BA22B0C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6546</c:v>
                </c:pt>
                <c:pt idx="3">
                  <c:v>6407</c:v>
                </c:pt>
                <c:pt idx="6">
                  <c:v>6244</c:v>
                </c:pt>
                <c:pt idx="9">
                  <c:v>6089</c:v>
                </c:pt>
                <c:pt idx="12">
                  <c:v>5954</c:v>
                </c:pt>
              </c:numCache>
            </c:numRef>
          </c:val>
          <c:extLst>
            <c:ext xmlns:c16="http://schemas.microsoft.com/office/drawing/2014/chart" uri="{C3380CC4-5D6E-409C-BE32-E72D297353CC}">
              <c16:uniqueId val="{00000004-F2C1-4992-B31B-2587BA22B0C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2C1-4992-B31B-2587BA22B0C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2C1-4992-B31B-2587BA22B0C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22287</c:v>
                </c:pt>
                <c:pt idx="3">
                  <c:v>21865</c:v>
                </c:pt>
                <c:pt idx="6">
                  <c:v>21560</c:v>
                </c:pt>
                <c:pt idx="9">
                  <c:v>20279</c:v>
                </c:pt>
                <c:pt idx="12">
                  <c:v>19240</c:v>
                </c:pt>
              </c:numCache>
            </c:numRef>
          </c:val>
          <c:extLst>
            <c:ext xmlns:c16="http://schemas.microsoft.com/office/drawing/2014/chart" uri="{C3380CC4-5D6E-409C-BE32-E72D297353CC}">
              <c16:uniqueId val="{00000007-F2C1-4992-B31B-2587BA22B0C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7630</c:v>
                </c:pt>
                <c:pt idx="2">
                  <c:v>#N/A</c:v>
                </c:pt>
                <c:pt idx="3">
                  <c:v>#N/A</c:v>
                </c:pt>
                <c:pt idx="4">
                  <c:v>6726</c:v>
                </c:pt>
                <c:pt idx="5">
                  <c:v>#N/A</c:v>
                </c:pt>
                <c:pt idx="6">
                  <c:v>#N/A</c:v>
                </c:pt>
                <c:pt idx="7">
                  <c:v>6106</c:v>
                </c:pt>
                <c:pt idx="8">
                  <c:v>#N/A</c:v>
                </c:pt>
                <c:pt idx="9">
                  <c:v>#N/A</c:v>
                </c:pt>
                <c:pt idx="10">
                  <c:v>4809</c:v>
                </c:pt>
                <c:pt idx="11">
                  <c:v>#N/A</c:v>
                </c:pt>
                <c:pt idx="12">
                  <c:v>#N/A</c:v>
                </c:pt>
                <c:pt idx="13">
                  <c:v>3402</c:v>
                </c:pt>
                <c:pt idx="14">
                  <c:v>#N/A</c:v>
                </c:pt>
              </c:numCache>
            </c:numRef>
          </c:val>
          <c:smooth val="0"/>
          <c:extLst>
            <c:ext xmlns:c16="http://schemas.microsoft.com/office/drawing/2014/chart" uri="{C3380CC4-5D6E-409C-BE32-E72D297353CC}">
              <c16:uniqueId val="{00000008-F2C1-4992-B31B-2587BA22B0C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197668</c:v>
                </c:pt>
                <c:pt idx="5">
                  <c:v>192979</c:v>
                </c:pt>
                <c:pt idx="8">
                  <c:v>185431</c:v>
                </c:pt>
                <c:pt idx="11">
                  <c:v>177501</c:v>
                </c:pt>
                <c:pt idx="14">
                  <c:v>167754</c:v>
                </c:pt>
              </c:numCache>
            </c:numRef>
          </c:val>
          <c:extLst>
            <c:ext xmlns:c16="http://schemas.microsoft.com/office/drawing/2014/chart" uri="{C3380CC4-5D6E-409C-BE32-E72D297353CC}">
              <c16:uniqueId val="{00000000-77AB-425B-9255-B2241D71694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85791</c:v>
                </c:pt>
                <c:pt idx="5">
                  <c:v>84166</c:v>
                </c:pt>
                <c:pt idx="8">
                  <c:v>81836</c:v>
                </c:pt>
                <c:pt idx="11">
                  <c:v>80799</c:v>
                </c:pt>
                <c:pt idx="14">
                  <c:v>80686</c:v>
                </c:pt>
              </c:numCache>
            </c:numRef>
          </c:val>
          <c:extLst>
            <c:ext xmlns:c16="http://schemas.microsoft.com/office/drawing/2014/chart" uri="{C3380CC4-5D6E-409C-BE32-E72D297353CC}">
              <c16:uniqueId val="{00000001-77AB-425B-9255-B2241D71694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33737</c:v>
                </c:pt>
                <c:pt idx="5">
                  <c:v>40210</c:v>
                </c:pt>
                <c:pt idx="8">
                  <c:v>46431</c:v>
                </c:pt>
                <c:pt idx="11">
                  <c:v>50942</c:v>
                </c:pt>
                <c:pt idx="14">
                  <c:v>57337</c:v>
                </c:pt>
              </c:numCache>
            </c:numRef>
          </c:val>
          <c:extLst>
            <c:ext xmlns:c16="http://schemas.microsoft.com/office/drawing/2014/chart" uri="{C3380CC4-5D6E-409C-BE32-E72D297353CC}">
              <c16:uniqueId val="{00000002-77AB-425B-9255-B2241D71694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7AB-425B-9255-B2241D71694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7AB-425B-9255-B2241D71694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1052</c:v>
                </c:pt>
                <c:pt idx="3">
                  <c:v>0</c:v>
                </c:pt>
                <c:pt idx="6">
                  <c:v>0</c:v>
                </c:pt>
                <c:pt idx="9">
                  <c:v>0</c:v>
                </c:pt>
                <c:pt idx="12">
                  <c:v>0</c:v>
                </c:pt>
              </c:numCache>
            </c:numRef>
          </c:val>
          <c:extLst>
            <c:ext xmlns:c16="http://schemas.microsoft.com/office/drawing/2014/chart" uri="{C3380CC4-5D6E-409C-BE32-E72D297353CC}">
              <c16:uniqueId val="{00000005-77AB-425B-9255-B2241D71694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14854</c:v>
                </c:pt>
                <c:pt idx="3">
                  <c:v>14191</c:v>
                </c:pt>
                <c:pt idx="6">
                  <c:v>14511</c:v>
                </c:pt>
                <c:pt idx="9">
                  <c:v>16508</c:v>
                </c:pt>
                <c:pt idx="12">
                  <c:v>17001</c:v>
                </c:pt>
              </c:numCache>
            </c:numRef>
          </c:val>
          <c:extLst>
            <c:ext xmlns:c16="http://schemas.microsoft.com/office/drawing/2014/chart" uri="{C3380CC4-5D6E-409C-BE32-E72D297353CC}">
              <c16:uniqueId val="{00000006-77AB-425B-9255-B2241D71694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6498</c:v>
                </c:pt>
                <c:pt idx="3">
                  <c:v>5883</c:v>
                </c:pt>
                <c:pt idx="6">
                  <c:v>5289</c:v>
                </c:pt>
                <c:pt idx="9">
                  <c:v>4714</c:v>
                </c:pt>
                <c:pt idx="12">
                  <c:v>4567</c:v>
                </c:pt>
              </c:numCache>
            </c:numRef>
          </c:val>
          <c:extLst>
            <c:ext xmlns:c16="http://schemas.microsoft.com/office/drawing/2014/chart" uri="{C3380CC4-5D6E-409C-BE32-E72D297353CC}">
              <c16:uniqueId val="{00000007-77AB-425B-9255-B2241D71694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89452</c:v>
                </c:pt>
                <c:pt idx="3">
                  <c:v>83830</c:v>
                </c:pt>
                <c:pt idx="6">
                  <c:v>78256</c:v>
                </c:pt>
                <c:pt idx="9">
                  <c:v>73139</c:v>
                </c:pt>
                <c:pt idx="12">
                  <c:v>67540</c:v>
                </c:pt>
              </c:numCache>
            </c:numRef>
          </c:val>
          <c:extLst>
            <c:ext xmlns:c16="http://schemas.microsoft.com/office/drawing/2014/chart" uri="{C3380CC4-5D6E-409C-BE32-E72D297353CC}">
              <c16:uniqueId val="{00000008-77AB-425B-9255-B2241D71694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5456</c:v>
                </c:pt>
                <c:pt idx="3">
                  <c:v>4919</c:v>
                </c:pt>
                <c:pt idx="6">
                  <c:v>4811</c:v>
                </c:pt>
                <c:pt idx="9">
                  <c:v>4569</c:v>
                </c:pt>
                <c:pt idx="12">
                  <c:v>4160</c:v>
                </c:pt>
              </c:numCache>
            </c:numRef>
          </c:val>
          <c:extLst>
            <c:ext xmlns:c16="http://schemas.microsoft.com/office/drawing/2014/chart" uri="{C3380CC4-5D6E-409C-BE32-E72D297353CC}">
              <c16:uniqueId val="{00000009-77AB-425B-9255-B2241D71694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193826</c:v>
                </c:pt>
                <c:pt idx="3">
                  <c:v>183967</c:v>
                </c:pt>
                <c:pt idx="6">
                  <c:v>174026</c:v>
                </c:pt>
                <c:pt idx="9">
                  <c:v>163387</c:v>
                </c:pt>
                <c:pt idx="12">
                  <c:v>155356</c:v>
                </c:pt>
              </c:numCache>
            </c:numRef>
          </c:val>
          <c:extLst>
            <c:ext xmlns:c16="http://schemas.microsoft.com/office/drawing/2014/chart" uri="{C3380CC4-5D6E-409C-BE32-E72D297353CC}">
              <c16:uniqueId val="{0000000A-77AB-425B-9255-B2241D71694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7AB-425B-9255-B2241D71694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20411</c:v>
                </c:pt>
                <c:pt idx="1">
                  <c:v>19681</c:v>
                </c:pt>
                <c:pt idx="2">
                  <c:v>21784</c:v>
                </c:pt>
              </c:numCache>
            </c:numRef>
          </c:val>
          <c:extLst>
            <c:ext xmlns:c16="http://schemas.microsoft.com/office/drawing/2014/chart" uri="{C3380CC4-5D6E-409C-BE32-E72D297353CC}">
              <c16:uniqueId val="{00000000-867E-4CAF-944D-747AD3EA812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5507</c:v>
                </c:pt>
                <c:pt idx="1">
                  <c:v>7157</c:v>
                </c:pt>
                <c:pt idx="2">
                  <c:v>8669</c:v>
                </c:pt>
              </c:numCache>
            </c:numRef>
          </c:val>
          <c:extLst>
            <c:ext xmlns:c16="http://schemas.microsoft.com/office/drawing/2014/chart" uri="{C3380CC4-5D6E-409C-BE32-E72D297353CC}">
              <c16:uniqueId val="{00000001-867E-4CAF-944D-747AD3EA812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12811</c:v>
                </c:pt>
                <c:pt idx="1">
                  <c:v>15796</c:v>
                </c:pt>
                <c:pt idx="2">
                  <c:v>19213</c:v>
                </c:pt>
              </c:numCache>
            </c:numRef>
          </c:val>
          <c:extLst>
            <c:ext xmlns:c16="http://schemas.microsoft.com/office/drawing/2014/chart" uri="{C3380CC4-5D6E-409C-BE32-E72D297353CC}">
              <c16:uniqueId val="{00000002-867E-4CAF-944D-747AD3EA812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大阪府東大阪市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実質公債費比率（</a:t>
          </a:r>
          <a:r>
            <a:rPr kumimoji="1" lang="en-US" altLang="ja-JP" sz="1400">
              <a:solidFill>
                <a:schemeClr val="tx1"/>
              </a:solidFill>
              <a:latin typeface="ＭＳ Ｐゴシック" panose="020B0600070205080204" pitchFamily="50" charset="-128"/>
              <a:ea typeface="ＭＳ Ｐゴシック" panose="020B0600070205080204" pitchFamily="50" charset="-128"/>
            </a:rPr>
            <a:t>3</a:t>
          </a:r>
          <a:r>
            <a:rPr kumimoji="1" lang="ja-JP" altLang="en-US" sz="1400">
              <a:solidFill>
                <a:schemeClr val="tx1"/>
              </a:solidFill>
              <a:latin typeface="ＭＳ Ｐゴシック" panose="020B0600070205080204" pitchFamily="50" charset="-128"/>
              <a:ea typeface="ＭＳ Ｐゴシック" panose="020B0600070205080204" pitchFamily="50" charset="-128"/>
            </a:rPr>
            <a:t>ヵ年平均）について、令和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6</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年度は</a:t>
          </a:r>
          <a:r>
            <a:rPr kumimoji="1" lang="en-US" altLang="ja-JP" sz="1400">
              <a:solidFill>
                <a:schemeClr val="tx1"/>
              </a:solidFill>
              <a:latin typeface="ＭＳ Ｐゴシック" panose="020B0600070205080204" pitchFamily="50" charset="-128"/>
              <a:ea typeface="ＭＳ Ｐゴシック" panose="020B0600070205080204" pitchFamily="50" charset="-128"/>
            </a:rPr>
            <a:t>3.3</a:t>
          </a:r>
          <a:r>
            <a:rPr kumimoji="1" lang="ja-JP" altLang="en-US" sz="1400">
              <a:solidFill>
                <a:schemeClr val="tx1"/>
              </a:solidFill>
              <a:latin typeface="ＭＳ Ｐゴシック" panose="020B0600070205080204" pitchFamily="50" charset="-128"/>
              <a:ea typeface="ＭＳ Ｐゴシック" panose="020B0600070205080204" pitchFamily="50" charset="-128"/>
            </a:rPr>
            <a:t>％となり、</a:t>
          </a:r>
          <a:r>
            <a:rPr kumimoji="1" lang="en-US" altLang="ja-JP" sz="1400">
              <a:solidFill>
                <a:schemeClr val="tx1"/>
              </a:solidFill>
              <a:latin typeface="ＭＳ Ｐゴシック" panose="020B0600070205080204" pitchFamily="50" charset="-128"/>
              <a:ea typeface="ＭＳ Ｐゴシック" panose="020B0600070205080204" pitchFamily="50" charset="-128"/>
            </a:rPr>
            <a:t>1.2</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ポイント改善した。これは、</a:t>
          </a:r>
          <a:r>
            <a:rPr kumimoji="1" lang="en-US" altLang="ja-JP" sz="1400">
              <a:solidFill>
                <a:schemeClr val="tx1"/>
              </a:solidFill>
              <a:latin typeface="ＭＳ Ｐゴシック" panose="020B0600070205080204" pitchFamily="50" charset="-128"/>
              <a:ea typeface="ＭＳ Ｐゴシック" panose="020B0600070205080204" pitchFamily="50" charset="-128"/>
            </a:rPr>
            <a:t>3</a:t>
          </a:r>
          <a:r>
            <a:rPr kumimoji="1" lang="ja-JP" altLang="en-US" sz="1400">
              <a:solidFill>
                <a:schemeClr val="tx1"/>
              </a:solidFill>
              <a:latin typeface="ＭＳ Ｐゴシック" panose="020B0600070205080204" pitchFamily="50" charset="-128"/>
              <a:ea typeface="ＭＳ Ｐゴシック" panose="020B0600070205080204" pitchFamily="50" charset="-128"/>
            </a:rPr>
            <a:t>か年の対象から外れた令和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3</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年度に比して令和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6</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年度は元利償還金の額が減少したことに加え、標準税収入額の増加等の影響から標準財政規模が拡大していることが主な要因である。</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今後も引き続き適正な公債管理に努めたい。</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720090</xdr:colOff>
      <xdr:row>40</xdr:row>
      <xdr:rowOff>308610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720090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720090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720090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720090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720090</xdr:colOff>
      <xdr:row>45</xdr:row>
      <xdr:rowOff>308610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720090</xdr:colOff>
      <xdr:row>47</xdr:row>
      <xdr:rowOff>308610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720090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720090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720090</xdr:colOff>
      <xdr:row>50</xdr:row>
      <xdr:rowOff>308610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720090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大阪府東大阪市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おいては、償還額が新規借入額を上回ったことから減少が続いている。また、下水道事業債においても同様の状況であることから公営企業債等繰入見込額が減少し、将来負担額合計はマイナスとなっている。今後においても将来負担額にかかる動向や影響に留意しつつ、健全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大阪府東大阪市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49,666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百万円となり、前年度から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7,032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百万円の増加となった。</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R5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実質収支の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等を積み立てたことにより財政調整基金が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2,103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百万円増加、将来の市債の償還に備えるため減債基金が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1,512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百万円増加、新斎苑や環境センターの整備等に備えるため都市経営基盤整備基金が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2,928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百万円増加するとともに、老朽化による建替えや長寿命化にかかる整備に備えるための市営住宅整備基金が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509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百万円増加した。</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財政調整基金、減債基金については、現行の残高を維持することにより、年度間の財源不足に備え安定した財政運営に努める。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その他特定目的基金については、基金の趣旨にかなうよう必要額の取り崩し、積み立てをおこなっていく。とりわけ都市経営基盤整備基金については、新斎苑や環境センターの建設費に多額の投資が必要となることから、将来の負担増に対応できるよう積み立てをおこなった。</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・公共施設整備基金：公共施設の整備を行う。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・都市経営基盤整備基金：都市経営の健全性を維持するとともに、市民生活の向上に資する施設整備等を行う。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・愛はぐくむ子どもスクラム基金：子どもの安全対策及び地域とともに子どもを育成するまちづくりを推進する事業を行う。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・市営住宅整備基金：市営住宅の整備事業を行う。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・ラグビーのまち東大阪基金：ラグビーのまち東大阪の魅力を増進するための事業を行う。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・公共施設整備基金：学校施設整備事業に伴う取り崩しを行い、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百万円減少した。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・都市経営基盤整備基金：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実質収支の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や土地売払収入等を積み立て、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・愛はぐくむ子どもスクラム基金：土地売払収入等を積み立て、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・市営住宅整備基金：市営住宅跡地の売払収入等を積み立て、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・ラグビーのまち東大阪基金：市立花園ラグビー場整備事業に伴う取り崩しを行い、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百万円減少した。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各基金条例に基づき、適正な積立、運用管理、処分を行う。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年度においては、収支不足として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500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百万円取り崩しを行ったが、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R5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実質収支の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や土地売払い収入等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2,603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百万円の積み立てを行ったため、令和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年度末残高は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21,784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百万円となり、前年度より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2,103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百万円の増加となった。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令和年</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度残高の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21,784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百万円は、標準財政規模の約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％となっており、不測の事態に備えるための必要額を一定程度確保できていると考えている。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今後の財政収支見込みとしては、人口減少の影響により市税収入の減少が予測されており、加えて公共施設の老朽化対策など財政需要の高まりも懸念されていることから、長期的視野に立った計画的な財政運営を行えるよう適正な残高の維持に努める。</a:t>
          </a: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8,669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百万円となり、前年度より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1,512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百万円の増加となった。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主な要因として、公共用地先行取得事業特別会計から一般会計への再取得費用を積み立てたことに加え、後年度の財源となる普通交付税再算定分における臨時財政対策債償還基金費を積み立てたことによるものである。</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市債の償還及び適正な管理にも必要な財源を確保し、将来にわたる財政の健全な運営に向け、適正な残高の維持に努める。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477,700
455,345
61.78
234,403,301
229,750,791
4,382,871
118,178,032
148,257,732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概ね横ばいペースで推移しているところではあるが、類似団体内平均値と比較すると、やや下回っている状況にある。これは社会保障関係経費の割合が大きいことが要因といえる。今後もなお厳しい状況が見込まれることから、着実に行財政改革の取組をすすめ、改善を図っ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77107</xdr:rowOff>
    </xdr:from>
    <xdr:to>
      <xdr:col>23</xdr:col>
      <xdr:colOff>133350</xdr:colOff>
      <xdr:row>42</xdr:row>
      <xdr:rowOff>77107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780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77107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607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42635</xdr:rowOff>
    </xdr:from>
    <xdr:to>
      <xdr:col>15</xdr:col>
      <xdr:colOff>82550</xdr:colOff>
      <xdr:row>42</xdr:row>
      <xdr:rowOff>59872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435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8165</xdr:rowOff>
    </xdr:from>
    <xdr:to>
      <xdr:col>11</xdr:col>
      <xdr:colOff>31750</xdr:colOff>
      <xdr:row>42</xdr:row>
      <xdr:rowOff>42635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090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26307</xdr:rowOff>
    </xdr:from>
    <xdr:to>
      <xdr:col>23</xdr:col>
      <xdr:colOff>184150</xdr:colOff>
      <xdr:row>42</xdr:row>
      <xdr:rowOff>127907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169834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9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26307</xdr:rowOff>
    </xdr:from>
    <xdr:to>
      <xdr:col>19</xdr:col>
      <xdr:colOff>184150</xdr:colOff>
      <xdr:row>42</xdr:row>
      <xdr:rowOff>127907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112684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13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163285</xdr:rowOff>
    </xdr:from>
    <xdr:to>
      <xdr:col>11</xdr:col>
      <xdr:colOff>82550</xdr:colOff>
      <xdr:row>42</xdr:row>
      <xdr:rowOff>93435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78212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指標の分母である経常一般財源総額が微増したものの、給与改定の影響などによる人件費の増加や、障害者自立支援、児童手当給付費などの増加による扶助費の増加により指標の分子である経常的な支出額が増加した結果、</a:t>
          </a:r>
          <a:r>
            <a:rPr kumimoji="1" lang="en-US" altLang="ja-JP" sz="1300">
              <a:solidFill>
                <a:schemeClr val="tx1"/>
              </a:solidFill>
              <a:latin typeface="ＭＳ Ｐゴシック" panose="020B0600070205080204" pitchFamily="50" charset="-128"/>
              <a:ea typeface="ＭＳ Ｐゴシック" panose="020B0600070205080204" pitchFamily="50" charset="-128"/>
            </a:rPr>
            <a:t>0.5</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chemeClr val="tx1"/>
              </a:solidFill>
              <a:latin typeface="ＭＳ Ｐゴシック" panose="020B0600070205080204" pitchFamily="50" charset="-128"/>
              <a:ea typeface="ＭＳ Ｐゴシック" panose="020B0600070205080204" pitchFamily="50" charset="-128"/>
            </a:rPr>
            <a:t>95.2</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％となった。類似団体内平均値</a:t>
          </a:r>
          <a:r>
            <a:rPr kumimoji="1" lang="en-US" altLang="ja-JP" sz="1300">
              <a:solidFill>
                <a:schemeClr val="tx1"/>
              </a:solidFill>
              <a:latin typeface="ＭＳ Ｐゴシック" panose="020B0600070205080204" pitchFamily="50" charset="-128"/>
              <a:ea typeface="ＭＳ Ｐゴシック" panose="020B0600070205080204" pitchFamily="50" charset="-128"/>
            </a:rPr>
            <a:t>93.2</a:t>
          </a:r>
          <a:r>
            <a:rPr kumimoji="1" lang="ja-JP" altLang="en-US" sz="1300">
              <a:solidFill>
                <a:schemeClr val="tx1"/>
              </a:solidFill>
              <a:latin typeface="ＭＳ Ｐゴシック" panose="020B0600070205080204" pitchFamily="50" charset="-128"/>
              <a:ea typeface="ＭＳ Ｐゴシック" panose="020B0600070205080204" pitchFamily="50" charset="-128"/>
            </a:rPr>
            <a:t>％と比較すると、依然高水準にあり、硬直化した財政状況にあるといえる。今後も引き続き事務事業の見直し等により歳出の抑制を図るとともに、歳入の確保に努め、一層の改善を図る。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70485</xdr:rowOff>
    </xdr:from>
    <xdr:to>
      <xdr:col>23</xdr:col>
      <xdr:colOff>133350</xdr:colOff>
      <xdr:row>66</xdr:row>
      <xdr:rowOff>90594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386185"/>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147337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12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14181</xdr:rowOff>
    </xdr:from>
    <xdr:to>
      <xdr:col>19</xdr:col>
      <xdr:colOff>133350</xdr:colOff>
      <xdr:row>66</xdr:row>
      <xdr:rowOff>70485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329881"/>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63094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35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6138</xdr:rowOff>
    </xdr:from>
    <xdr:to>
      <xdr:col>15</xdr:col>
      <xdr:colOff>82550</xdr:colOff>
      <xdr:row>66</xdr:row>
      <xdr:rowOff>14181</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321838"/>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22877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6138</xdr:rowOff>
    </xdr:from>
    <xdr:to>
      <xdr:col>11</xdr:col>
      <xdr:colOff>31750</xdr:colOff>
      <xdr:row>66</xdr:row>
      <xdr:rowOff>134831</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321838"/>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51029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2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39794</xdr:rowOff>
    </xdr:from>
    <xdr:to>
      <xdr:col>23</xdr:col>
      <xdr:colOff>184150</xdr:colOff>
      <xdr:row>66</xdr:row>
      <xdr:rowOff>141394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35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11871</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32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19685</xdr:rowOff>
    </xdr:from>
    <xdr:to>
      <xdr:col>19</xdr:col>
      <xdr:colOff>184150</xdr:colOff>
      <xdr:row>66</xdr:row>
      <xdr:rowOff>121285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33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106062</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421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134831</xdr:rowOff>
    </xdr:from>
    <xdr:to>
      <xdr:col>15</xdr:col>
      <xdr:colOff>133350</xdr:colOff>
      <xdr:row>66</xdr:row>
      <xdr:rowOff>64981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27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49758</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36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126788</xdr:rowOff>
    </xdr:from>
    <xdr:to>
      <xdr:col>11</xdr:col>
      <xdr:colOff>82550</xdr:colOff>
      <xdr:row>66</xdr:row>
      <xdr:rowOff>56938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27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41715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35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84031</xdr:rowOff>
    </xdr:from>
    <xdr:to>
      <xdr:col>7</xdr:col>
      <xdr:colOff>31750</xdr:colOff>
      <xdr:row>67</xdr:row>
      <xdr:rowOff>14181</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39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170408</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86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[112,856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行財政改革プランに基づく職員数計画の実行に加え、職員の削減後も安易に会計年度任用職員の雇用や委託に頼ることなく、創意工夫により、業務効率の向上を図った結果、類似団体内順位でも上位の</a:t>
          </a:r>
          <a:r>
            <a:rPr kumimoji="1" lang="en-US" altLang="ja-JP" sz="1300">
              <a:solidFill>
                <a:schemeClr val="tx1"/>
              </a:solidFill>
              <a:latin typeface="ＭＳ Ｐゴシック" panose="020B0600070205080204" pitchFamily="50" charset="-128"/>
              <a:ea typeface="ＭＳ Ｐゴシック" panose="020B0600070205080204" pitchFamily="50" charset="-128"/>
            </a:rPr>
            <a:t>112,856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円となった。今後も民間で実施可能な事業については委託化を進めるなど、新たな行財政改革プランを実行し、引き続きコストの縮減を図っていく方針である。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129482</xdr:rowOff>
    </xdr:from>
    <xdr:to>
      <xdr:col>23</xdr:col>
      <xdr:colOff>133350</xdr:colOff>
      <xdr:row>82</xdr:row>
      <xdr:rowOff>279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016932"/>
          <a:ext cx="838200" cy="42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31235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433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129482</xdr:rowOff>
    </xdr:from>
    <xdr:to>
      <xdr:col>19</xdr:col>
      <xdr:colOff>133350</xdr:colOff>
      <xdr:row>82</xdr:row>
      <xdr:rowOff>76068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016932"/>
          <a:ext cx="889000" cy="11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401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157271</xdr:rowOff>
    </xdr:from>
    <xdr:to>
      <xdr:col>15</xdr:col>
      <xdr:colOff>82550</xdr:colOff>
      <xdr:row>82</xdr:row>
      <xdr:rowOff>76068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44721"/>
          <a:ext cx="889000" cy="90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78936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48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103849</xdr:rowOff>
    </xdr:from>
    <xdr:to>
      <xdr:col>11</xdr:col>
      <xdr:colOff>31750</xdr:colOff>
      <xdr:row>81</xdr:row>
      <xdr:rowOff>157271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19849"/>
          <a:ext cx="889000" cy="224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156601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120929</xdr:rowOff>
    </xdr:from>
    <xdr:to>
      <xdr:col>23</xdr:col>
      <xdr:colOff>184150</xdr:colOff>
      <xdr:row>82</xdr:row>
      <xdr:rowOff>51079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0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137456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53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78682</xdr:rowOff>
    </xdr:from>
    <xdr:to>
      <xdr:col>19</xdr:col>
      <xdr:colOff>184150</xdr:colOff>
      <xdr:row>82</xdr:row>
      <xdr:rowOff>8832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6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19009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735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25268</xdr:rowOff>
    </xdr:from>
    <xdr:to>
      <xdr:col>15</xdr:col>
      <xdr:colOff>133350</xdr:colOff>
      <xdr:row>82</xdr:row>
      <xdr:rowOff>126868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8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137045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853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106471</xdr:rowOff>
    </xdr:from>
    <xdr:to>
      <xdr:col>11</xdr:col>
      <xdr:colOff>82550</xdr:colOff>
      <xdr:row>82</xdr:row>
      <xdr:rowOff>36621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9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46798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62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53049</xdr:rowOff>
    </xdr:from>
    <xdr:to>
      <xdr:col>7</xdr:col>
      <xdr:colOff>31750</xdr:colOff>
      <xdr:row>80</xdr:row>
      <xdr:rowOff>154649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76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164826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537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27</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年及び平成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31</a:t>
          </a:r>
          <a:r>
            <a:rPr kumimoji="1" lang="ja-JP" altLang="en-US" sz="1300">
              <a:solidFill>
                <a:schemeClr val="tx1"/>
              </a:solidFill>
              <a:latin typeface="ＭＳ Ｐゴシック" panose="020B0600070205080204" pitchFamily="50" charset="-128"/>
              <a:ea typeface="ＭＳ Ｐゴシック" panose="020B0600070205080204" pitchFamily="50" charset="-128"/>
            </a:rPr>
            <a:t>年に給料表の独自見直し（水準引下げ）を行い、また、同年に初任給基準の</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号給引下げ及びそれに伴う在職者調整（昇給抑制）を実施した。これらの見直しにより中長期的に、ラスパイレス指数の抑制を見込んでおり、今後も適正な給与水準の確保に努める。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上記の取組とは別に、給与制度の総合的見直しに伴う現給保障が廃止となったこと等を要因として、令和３年のラスパイレス指数が大幅に下降し、以降はおおむね同水準で推移しているが、職員構成の変動等により、年度ごとに多少の増減がみられる状況で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161925</xdr:rowOff>
    </xdr:from>
    <xdr:to>
      <xdr:col>81</xdr:col>
      <xdr:colOff>44450</xdr:colOff>
      <xdr:row>87</xdr:row>
      <xdr:rowOff>35719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179800" y="14906625"/>
          <a:ext cx="838200" cy="4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58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161925</xdr:rowOff>
    </xdr:from>
    <xdr:to>
      <xdr:col>77</xdr:col>
      <xdr:colOff>44450</xdr:colOff>
      <xdr:row>87</xdr:row>
      <xdr:rowOff>50800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90662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102252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50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65881</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966950"/>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132415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65881</xdr:rowOff>
    </xdr:from>
    <xdr:to>
      <xdr:col>68</xdr:col>
      <xdr:colOff>152400</xdr:colOff>
      <xdr:row>88</xdr:row>
      <xdr:rowOff>105569</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982031"/>
          <a:ext cx="889000" cy="21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6208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36371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60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156369</xdr:rowOff>
    </xdr:from>
    <xdr:to>
      <xdr:col>81</xdr:col>
      <xdr:colOff>95250</xdr:colOff>
      <xdr:row>87</xdr:row>
      <xdr:rowOff>86519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90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128446</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873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111125</xdr:rowOff>
    </xdr:from>
    <xdr:to>
      <xdr:col>77</xdr:col>
      <xdr:colOff>95250</xdr:colOff>
      <xdr:row>87</xdr:row>
      <xdr:rowOff>41275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26052</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942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15081</xdr:rowOff>
    </xdr:from>
    <xdr:to>
      <xdr:col>68</xdr:col>
      <xdr:colOff>203200</xdr:colOff>
      <xdr:row>87</xdr:row>
      <xdr:rowOff>116681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93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101458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5017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54769</xdr:rowOff>
    </xdr:from>
    <xdr:to>
      <xdr:col>64</xdr:col>
      <xdr:colOff>152400</xdr:colOff>
      <xdr:row>88</xdr:row>
      <xdr:rowOff>156369</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514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141146</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5228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行財政改革の一環として、職員数の削減など人件費の総量抑制を進めてきた。また、現在も行財政改革プランに基づき職員数計画を策定し、着実に定員管理を行っている。職員数計画は、現業職種職員を除き、現在の執行体制の水準を維持することを基本とし、新たな行政課題等への対応については、民間活力の活用などを図った上で、必要な調整を加えることとしている。</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114119</xdr:rowOff>
    </xdr:from>
    <xdr:to>
      <xdr:col>81</xdr:col>
      <xdr:colOff>44450</xdr:colOff>
      <xdr:row>59</xdr:row>
      <xdr:rowOff>127907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6179800" y="10229669"/>
          <a:ext cx="8382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115587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40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79647</xdr:rowOff>
    </xdr:from>
    <xdr:to>
      <xdr:col>77</xdr:col>
      <xdr:colOff>44450</xdr:colOff>
      <xdr:row>59</xdr:row>
      <xdr:rowOff>127907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1019519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76200</xdr:rowOff>
    </xdr:from>
    <xdr:to>
      <xdr:col>72</xdr:col>
      <xdr:colOff>203200</xdr:colOff>
      <xdr:row>59</xdr:row>
      <xdr:rowOff>79647</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191750"/>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62412</xdr:rowOff>
    </xdr:from>
    <xdr:to>
      <xdr:col>68</xdr:col>
      <xdr:colOff>152400</xdr:colOff>
      <xdr:row>59</xdr:row>
      <xdr:rowOff>76200</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177962"/>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167839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63319</xdr:rowOff>
    </xdr:from>
    <xdr:to>
      <xdr:col>81</xdr:col>
      <xdr:colOff>95250</xdr:colOff>
      <xdr:row>59</xdr:row>
      <xdr:rowOff>164919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79846</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02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77107</xdr:rowOff>
    </xdr:from>
    <xdr:to>
      <xdr:col>77</xdr:col>
      <xdr:colOff>95250</xdr:colOff>
      <xdr:row>60</xdr:row>
      <xdr:rowOff>7257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17434</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996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28847</xdr:rowOff>
    </xdr:from>
    <xdr:to>
      <xdr:col>73</xdr:col>
      <xdr:colOff>44450</xdr:colOff>
      <xdr:row>59</xdr:row>
      <xdr:rowOff>130447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14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140624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9913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25400</xdr:rowOff>
    </xdr:from>
    <xdr:to>
      <xdr:col>68</xdr:col>
      <xdr:colOff>203200</xdr:colOff>
      <xdr:row>59</xdr:row>
      <xdr:rowOff>127000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137177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990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11612</xdr:rowOff>
    </xdr:from>
    <xdr:to>
      <xdr:col>64</xdr:col>
      <xdr:colOff>152400</xdr:colOff>
      <xdr:row>59</xdr:row>
      <xdr:rowOff>113212</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12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123389</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9896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実質公債費比率について、令和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a:t>
          </a:r>
          <a:r>
            <a:rPr kumimoji="1" lang="en-US" altLang="ja-JP" sz="1300">
              <a:solidFill>
                <a:schemeClr val="tx1"/>
              </a:solidFill>
              <a:latin typeface="ＭＳ Ｐゴシック" panose="020B0600070205080204" pitchFamily="50" charset="-128"/>
              <a:ea typeface="ＭＳ Ｐゴシック" panose="020B0600070205080204" pitchFamily="50" charset="-128"/>
            </a:rPr>
            <a:t>4.7</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ポイント改善した。元利償還金の額が減少したことに加え、標準税収入額の増加等の影響から標準財政規模が拡大していることが要因である。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類似団体内平均値と比べやや低い数値となっているが、今後とも、緊急度・住民ニーズを的確に把握した事業の選択により、起債に大きく頼ることのない財政運営に努める。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41</xdr:row>
      <xdr:rowOff>27940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6179800" y="6960870"/>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27940</xdr:rowOff>
    </xdr:from>
    <xdr:to>
      <xdr:col>77</xdr:col>
      <xdr:colOff>44450</xdr:colOff>
      <xdr:row>41</xdr:row>
      <xdr:rowOff>108373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5290800" y="705739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32614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6719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76200</xdr:rowOff>
    </xdr:from>
    <xdr:to>
      <xdr:col>72</xdr:col>
      <xdr:colOff>203200</xdr:colOff>
      <xdr:row>41</xdr:row>
      <xdr:rowOff>108373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4401800" y="710565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32614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60113</xdr:rowOff>
    </xdr:from>
    <xdr:to>
      <xdr:col>68</xdr:col>
      <xdr:colOff>152400</xdr:colOff>
      <xdr:row>41</xdr:row>
      <xdr:rowOff>76200</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a:off x="13512800" y="70895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32614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48700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52070</xdr:rowOff>
    </xdr:from>
    <xdr:to>
      <xdr:col>81</xdr:col>
      <xdr:colOff>95250</xdr:colOff>
      <xdr:row>40</xdr:row>
      <xdr:rowOff>153670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68597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7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148590</xdr:rowOff>
    </xdr:from>
    <xdr:to>
      <xdr:col>77</xdr:col>
      <xdr:colOff>95250</xdr:colOff>
      <xdr:row>41</xdr:row>
      <xdr:rowOff>78740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63517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709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57573</xdr:rowOff>
    </xdr:from>
    <xdr:to>
      <xdr:col>73</xdr:col>
      <xdr:colOff>44450</xdr:colOff>
      <xdr:row>41</xdr:row>
      <xdr:rowOff>159173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143950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25400</xdr:rowOff>
    </xdr:from>
    <xdr:to>
      <xdr:col>68</xdr:col>
      <xdr:colOff>203200</xdr:colOff>
      <xdr:row>41</xdr:row>
      <xdr:rowOff>127000</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111777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地方債残高や公営企業繰出見込額の減少により、将来負担比率は前年度に引き続き「</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」となった。今後も将来世代への負担が増加することのないよう健全な財政運営に努める。</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477,700
455,345
61.78
234,403,301
229,750,791
4,382,871
118,178,032
148,257,732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定年の段階的引き上げによる退職手当の増加、給与改定や会計年度任用職員への勤勉手当支給開始の影響を受けて人件費の経常経費充当一般財源が増加し、人件費にかかる経常収支比率は前年度より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chemeClr val="tx1"/>
              </a:solidFill>
              <a:latin typeface="ＭＳ Ｐゴシック" panose="020B0600070205080204" pitchFamily="50" charset="-128"/>
              <a:ea typeface="ＭＳ Ｐゴシック" panose="020B0600070205080204" pitchFamily="50" charset="-128"/>
            </a:rPr>
            <a:t>22.6</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今後も民間でも実施可能な業務については委託化を進めるなど、一層の行財政改革により、人件費の抑制に努める。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130810</xdr:rowOff>
    </xdr:from>
    <xdr:to>
      <xdr:col>24</xdr:col>
      <xdr:colOff>25400</xdr:colOff>
      <xdr:row>36</xdr:row>
      <xdr:rowOff>58420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3156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69850</xdr:rowOff>
    </xdr:from>
    <xdr:to>
      <xdr:col>19</xdr:col>
      <xdr:colOff>187325</xdr:colOff>
      <xdr:row>35</xdr:row>
      <xdr:rowOff>130810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0706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69850</xdr:rowOff>
    </xdr:from>
    <xdr:to>
      <xdr:col>15</xdr:col>
      <xdr:colOff>98425</xdr:colOff>
      <xdr:row>36</xdr:row>
      <xdr:rowOff>20320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706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20320</xdr:rowOff>
    </xdr:from>
    <xdr:to>
      <xdr:col>11</xdr:col>
      <xdr:colOff>9525</xdr:colOff>
      <xdr:row>36</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925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90187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24147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80010</xdr:rowOff>
    </xdr:from>
    <xdr:to>
      <xdr:col>20</xdr:col>
      <xdr:colOff>38100</xdr:colOff>
      <xdr:row>36</xdr:row>
      <xdr:rowOff>10160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20337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49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19050</xdr:rowOff>
    </xdr:from>
    <xdr:to>
      <xdr:col>15</xdr:col>
      <xdr:colOff>149225</xdr:colOff>
      <xdr:row>35</xdr:row>
      <xdr:rowOff>120650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130827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140970</xdr:rowOff>
    </xdr:from>
    <xdr:to>
      <xdr:col>11</xdr:col>
      <xdr:colOff>60325</xdr:colOff>
      <xdr:row>36</xdr:row>
      <xdr:rowOff>71120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81297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物件費にかかる経常収支比率については、新型コロナワクチンの定期接種化や</a:t>
          </a:r>
          <a:r>
            <a:rPr kumimoji="1" lang="en-US" altLang="ja-JP" sz="1300">
              <a:solidFill>
                <a:schemeClr val="tx1"/>
              </a:solidFill>
              <a:latin typeface="ＭＳ Ｐゴシック" panose="020B0600070205080204" pitchFamily="50" charset="-128"/>
              <a:ea typeface="ＭＳ Ｐゴシック" panose="020B0600070205080204" pitchFamily="50" charset="-128"/>
            </a:rPr>
            <a:t>HPV</a:t>
          </a:r>
          <a:r>
            <a:rPr kumimoji="1" lang="ja-JP" altLang="en-US" sz="1300">
              <a:solidFill>
                <a:schemeClr val="tx1"/>
              </a:solidFill>
              <a:latin typeface="ＭＳ Ｐゴシック" panose="020B0600070205080204" pitchFamily="50" charset="-128"/>
              <a:ea typeface="ＭＳ Ｐゴシック" panose="020B0600070205080204" pitchFamily="50" charset="-128"/>
            </a:rPr>
            <a:t>ワクチンの接種者増加などにより、前年度より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chemeClr val="tx1"/>
              </a:solidFill>
              <a:latin typeface="ＭＳ Ｐゴシック" panose="020B0600070205080204" pitchFamily="50" charset="-128"/>
              <a:ea typeface="ＭＳ Ｐゴシック" panose="020B0600070205080204" pitchFamily="50" charset="-128"/>
            </a:rPr>
            <a:t>12.9</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しかしながら、行財政改革プランの着実な実行などにより類似団体内平均値の</a:t>
          </a:r>
          <a:r>
            <a:rPr kumimoji="1" lang="en-US" altLang="ja-JP" sz="1300">
              <a:solidFill>
                <a:schemeClr val="tx1"/>
              </a:solidFill>
              <a:latin typeface="ＭＳ Ｐゴシック" panose="020B0600070205080204" pitchFamily="50" charset="-128"/>
              <a:ea typeface="ＭＳ Ｐゴシック" panose="020B0600070205080204" pitchFamily="50" charset="-128"/>
            </a:rPr>
            <a:t>16.1</a:t>
          </a:r>
          <a:r>
            <a:rPr kumimoji="1" lang="ja-JP" altLang="en-US" sz="1300">
              <a:solidFill>
                <a:schemeClr val="tx1"/>
              </a:solidFill>
              <a:latin typeface="ＭＳ Ｐゴシック" panose="020B0600070205080204" pitchFamily="50" charset="-128"/>
              <a:ea typeface="ＭＳ Ｐゴシック" panose="020B0600070205080204" pitchFamily="50" charset="-128"/>
            </a:rPr>
            <a:t>％を下回っている。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今後も更なる事務事業の見直しを行い、経費の削減に取り組んでいく。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35560</xdr:rowOff>
    </xdr:from>
    <xdr:to>
      <xdr:col>82</xdr:col>
      <xdr:colOff>107950</xdr:colOff>
      <xdr:row>16</xdr:row>
      <xdr:rowOff>81280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787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35560</xdr:rowOff>
    </xdr:from>
    <xdr:to>
      <xdr:col>78</xdr:col>
      <xdr:colOff>69850</xdr:colOff>
      <xdr:row>16</xdr:row>
      <xdr:rowOff>35560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78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146050</xdr:rowOff>
    </xdr:from>
    <xdr:to>
      <xdr:col>73</xdr:col>
      <xdr:colOff>180975</xdr:colOff>
      <xdr:row>16</xdr:row>
      <xdr:rowOff>35560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178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138430</xdr:rowOff>
    </xdr:from>
    <xdr:to>
      <xdr:col>69</xdr:col>
      <xdr:colOff>92075</xdr:colOff>
      <xdr:row>15</xdr:row>
      <xdr:rowOff>146050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710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30480</xdr:rowOff>
    </xdr:from>
    <xdr:to>
      <xdr:col>82</xdr:col>
      <xdr:colOff>158750</xdr:colOff>
      <xdr:row>16</xdr:row>
      <xdr:rowOff>132080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47007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156210</xdr:rowOff>
    </xdr:from>
    <xdr:to>
      <xdr:col>78</xdr:col>
      <xdr:colOff>120650</xdr:colOff>
      <xdr:row>16</xdr:row>
      <xdr:rowOff>86360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96537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9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156210</xdr:rowOff>
    </xdr:from>
    <xdr:to>
      <xdr:col>74</xdr:col>
      <xdr:colOff>31750</xdr:colOff>
      <xdr:row>16</xdr:row>
      <xdr:rowOff>86360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96537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95250</xdr:rowOff>
    </xdr:from>
    <xdr:to>
      <xdr:col>69</xdr:col>
      <xdr:colOff>142875</xdr:colOff>
      <xdr:row>16</xdr:row>
      <xdr:rowOff>25400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87630</xdr:rowOff>
    </xdr:from>
    <xdr:to>
      <xdr:col>65</xdr:col>
      <xdr:colOff>53975</xdr:colOff>
      <xdr:row>16</xdr:row>
      <xdr:rowOff>17780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27957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年度においては、障害者自立支援給付費や児童手当支給経費の増などによる事業費の増加により、扶助費にかかる経常収支比率は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chemeClr val="tx1"/>
              </a:solidFill>
              <a:latin typeface="ＭＳ Ｐゴシック" panose="020B0600070205080204" pitchFamily="50" charset="-128"/>
              <a:ea typeface="ＭＳ Ｐゴシック" panose="020B0600070205080204" pitchFamily="50" charset="-128"/>
            </a:rPr>
            <a:t>19.4</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類似団体内平均値と比較すると依然として比率は高くなっており、本市財政状況の硬直化の大きな要因となっているため、今後もより一層の適正化に努めていく必要がある。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101600</xdr:rowOff>
    </xdr:from>
    <xdr:to>
      <xdr:col>24</xdr:col>
      <xdr:colOff>25400</xdr:colOff>
      <xdr:row>60</xdr:row>
      <xdr:rowOff>114300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3886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158750</xdr:rowOff>
    </xdr:from>
    <xdr:to>
      <xdr:col>19</xdr:col>
      <xdr:colOff>187325</xdr:colOff>
      <xdr:row>60</xdr:row>
      <xdr:rowOff>101600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274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57150</xdr:rowOff>
    </xdr:from>
    <xdr:to>
      <xdr:col>15</xdr:col>
      <xdr:colOff>98425</xdr:colOff>
      <xdr:row>59</xdr:row>
      <xdr:rowOff>158750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172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139700</xdr:rowOff>
    </xdr:from>
    <xdr:to>
      <xdr:col>11</xdr:col>
      <xdr:colOff>9525</xdr:colOff>
      <xdr:row>59</xdr:row>
      <xdr:rowOff>57150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0838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63500</xdr:rowOff>
    </xdr:from>
    <xdr:to>
      <xdr:col>24</xdr:col>
      <xdr:colOff>76200</xdr:colOff>
      <xdr:row>60</xdr:row>
      <xdr:rowOff>165100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35577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50800</xdr:rowOff>
    </xdr:from>
    <xdr:to>
      <xdr:col>20</xdr:col>
      <xdr:colOff>38100</xdr:colOff>
      <xdr:row>60</xdr:row>
      <xdr:rowOff>152400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33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137177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42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107950</xdr:rowOff>
    </xdr:from>
    <xdr:to>
      <xdr:col>15</xdr:col>
      <xdr:colOff>149225</xdr:colOff>
      <xdr:row>60</xdr:row>
      <xdr:rowOff>38100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22877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6350</xdr:rowOff>
    </xdr:from>
    <xdr:to>
      <xdr:col>11</xdr:col>
      <xdr:colOff>60325</xdr:colOff>
      <xdr:row>59</xdr:row>
      <xdr:rowOff>107950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92727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88900</xdr:rowOff>
    </xdr:from>
    <xdr:to>
      <xdr:col>6</xdr:col>
      <xdr:colOff>171450</xdr:colOff>
      <xdr:row>59</xdr:row>
      <xdr:rowOff>19050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3827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その他の経常収支比率については、類似団体内平均値を上回り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13.7</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今後も、これまでに整備した施設等の老朽化に伴い維持補修費の増加が見込まれることもあり、引き続き計画的な保全に努める。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101600</xdr:rowOff>
    </xdr:from>
    <xdr:to>
      <xdr:col>82</xdr:col>
      <xdr:colOff>107950</xdr:colOff>
      <xdr:row>58</xdr:row>
      <xdr:rowOff>114300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045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38100</xdr:rowOff>
    </xdr:from>
    <xdr:to>
      <xdr:col>78</xdr:col>
      <xdr:colOff>69850</xdr:colOff>
      <xdr:row>58</xdr:row>
      <xdr:rowOff>101600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822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xdr:rowOff>
    </xdr:from>
    <xdr:to>
      <xdr:col>73</xdr:col>
      <xdr:colOff>180975</xdr:colOff>
      <xdr:row>58</xdr:row>
      <xdr:rowOff>38100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56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111777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xdr:rowOff>
    </xdr:from>
    <xdr:to>
      <xdr:col>69</xdr:col>
      <xdr:colOff>92075</xdr:colOff>
      <xdr:row>58</xdr:row>
      <xdr:rowOff>127000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956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35577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50800</xdr:rowOff>
    </xdr:from>
    <xdr:to>
      <xdr:col>78</xdr:col>
      <xdr:colOff>120650</xdr:colOff>
      <xdr:row>58</xdr:row>
      <xdr:rowOff>152400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162577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158750</xdr:rowOff>
    </xdr:from>
    <xdr:to>
      <xdr:col>74</xdr:col>
      <xdr:colOff>31750</xdr:colOff>
      <xdr:row>58</xdr:row>
      <xdr:rowOff>88900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99077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133350</xdr:rowOff>
    </xdr:from>
    <xdr:to>
      <xdr:col>69</xdr:col>
      <xdr:colOff>142875</xdr:colOff>
      <xdr:row>58</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補助費等にかかる経常収支比率については、中学校に加え小学</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年生について給食費無償化の恒久化などを行ったものの、下水道事業会計への繰出や地方独立行政法人市立東大阪医療センターへの負担金の減少などにより、前年度より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ポイントの改善した。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依然として類似団体内平均値との乖離幅が大きいため、今後もより一層の適正化に努めていく必要がある。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42418</xdr:rowOff>
    </xdr:from>
    <xdr:to>
      <xdr:col>82</xdr:col>
      <xdr:colOff>107950</xdr:colOff>
      <xdr:row>37</xdr:row>
      <xdr:rowOff>78994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38606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21861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851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51562</xdr:rowOff>
    </xdr:from>
    <xdr:to>
      <xdr:col>78</xdr:col>
      <xdr:colOff>69850</xdr:colOff>
      <xdr:row>37</xdr:row>
      <xdr:rowOff>78994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3952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126255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784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51562</xdr:rowOff>
    </xdr:from>
    <xdr:to>
      <xdr:col>73</xdr:col>
      <xdr:colOff>180975</xdr:colOff>
      <xdr:row>37</xdr:row>
      <xdr:rowOff>60706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3952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117111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60706</xdr:rowOff>
    </xdr:from>
    <xdr:to>
      <xdr:col>69</xdr:col>
      <xdr:colOff>92075</xdr:colOff>
      <xdr:row>37</xdr:row>
      <xdr:rowOff>124714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40435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89679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135145</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28194</xdr:rowOff>
    </xdr:from>
    <xdr:to>
      <xdr:col>78</xdr:col>
      <xdr:colOff>120650</xdr:colOff>
      <xdr:row>37</xdr:row>
      <xdr:rowOff>129794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114571</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762</xdr:rowOff>
    </xdr:from>
    <xdr:to>
      <xdr:col>74</xdr:col>
      <xdr:colOff>31750</xdr:colOff>
      <xdr:row>37</xdr:row>
      <xdr:rowOff>102362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87139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9906</xdr:rowOff>
    </xdr:from>
    <xdr:to>
      <xdr:col>69</xdr:col>
      <xdr:colOff>142875</xdr:colOff>
      <xdr:row>37</xdr:row>
      <xdr:rowOff>111506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96283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73914</xdr:rowOff>
    </xdr:from>
    <xdr:to>
      <xdr:col>65</xdr:col>
      <xdr:colOff>53975</xdr:colOff>
      <xdr:row>38</xdr:row>
      <xdr:rowOff>4064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160291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年度においては、前年度より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a:t>
          </a:r>
          <a:r>
            <a:rPr kumimoji="1" lang="en-US" altLang="ja-JP" sz="1300">
              <a:solidFill>
                <a:schemeClr val="tx1"/>
              </a:solidFill>
              <a:latin typeface="ＭＳ Ｐゴシック" panose="020B0600070205080204" pitchFamily="50" charset="-128"/>
              <a:ea typeface="ＭＳ Ｐゴシック" panose="020B0600070205080204" pitchFamily="50" charset="-128"/>
            </a:rPr>
            <a:t>14.4</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り類似団体内平均値と同じ数値となった。前年度より支出額は減少したことが要因である。借換債の発行抑制を推し進めてきたことから、現時点では今後の公債費は減少傾向であるが、今後、児童相談所や新斎苑の整備など新たな大規模建設事業が予定されているため、再度公債費負担が増加することも考えられる。後年度世代に過度な負担を強いることのない市債の管理に努めていく必要があ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24130</xdr:rowOff>
    </xdr:from>
    <xdr:to>
      <xdr:col>24</xdr:col>
      <xdr:colOff>25400</xdr:colOff>
      <xdr:row>77</xdr:row>
      <xdr:rowOff>115570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2257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161307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115570</xdr:rowOff>
    </xdr:from>
    <xdr:to>
      <xdr:col>19</xdr:col>
      <xdr:colOff>187325</xdr:colOff>
      <xdr:row>78</xdr:row>
      <xdr:rowOff>27939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331722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146066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20320</xdr:rowOff>
    </xdr:from>
    <xdr:to>
      <xdr:col>15</xdr:col>
      <xdr:colOff>98425</xdr:colOff>
      <xdr:row>78</xdr:row>
      <xdr:rowOff>27939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33934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153688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20320</xdr:rowOff>
    </xdr:from>
    <xdr:to>
      <xdr:col>11</xdr:col>
      <xdr:colOff>9525</xdr:colOff>
      <xdr:row>78</xdr:row>
      <xdr:rowOff>134620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3934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123207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12716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116857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64770</xdr:rowOff>
    </xdr:from>
    <xdr:to>
      <xdr:col>20</xdr:col>
      <xdr:colOff>38100</xdr:colOff>
      <xdr:row>77</xdr:row>
      <xdr:rowOff>166370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151147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148589</xdr:rowOff>
    </xdr:from>
    <xdr:to>
      <xdr:col>15</xdr:col>
      <xdr:colOff>149225</xdr:colOff>
      <xdr:row>78</xdr:row>
      <xdr:rowOff>78739</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63516</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140970</xdr:rowOff>
    </xdr:from>
    <xdr:to>
      <xdr:col>11</xdr:col>
      <xdr:colOff>60325</xdr:colOff>
      <xdr:row>78</xdr:row>
      <xdr:rowOff>71120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55897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83820</xdr:rowOff>
    </xdr:from>
    <xdr:to>
      <xdr:col>6</xdr:col>
      <xdr:colOff>171450</xdr:colOff>
      <xdr:row>79</xdr:row>
      <xdr:rowOff>13970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170197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公債費以外の経常収支比率については</a:t>
          </a:r>
          <a:r>
            <a:rPr kumimoji="1" lang="en-US" altLang="ja-JP" sz="1300">
              <a:solidFill>
                <a:schemeClr val="tx1"/>
              </a:solidFill>
              <a:latin typeface="ＭＳ Ｐゴシック" panose="020B0600070205080204" pitchFamily="50" charset="-128"/>
              <a:ea typeface="ＭＳ Ｐゴシック" panose="020B0600070205080204" pitchFamily="50" charset="-128"/>
            </a:rPr>
            <a:t>80.8</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ポイント悪化したことで、類似団体内平均値を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2.0</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ポイント上回る結果となった。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主な内容としては人件費、扶助費、補助費等の合計で</a:t>
          </a:r>
          <a:r>
            <a:rPr kumimoji="1" lang="en-US" altLang="ja-JP" sz="1300">
              <a:solidFill>
                <a:schemeClr val="tx1"/>
              </a:solidFill>
              <a:latin typeface="ＭＳ Ｐゴシック" panose="020B0600070205080204" pitchFamily="50" charset="-128"/>
              <a:ea typeface="ＭＳ Ｐゴシック" panose="020B0600070205080204" pitchFamily="50" charset="-128"/>
            </a:rPr>
            <a:t>54.2</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％となっており、前年度と比較して補助費等は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ポイント改善したものの、人件費は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ポイント悪化し、扶助費は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ポイント悪化したためである。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35561</xdr:rowOff>
    </xdr:from>
    <xdr:to>
      <xdr:col>82</xdr:col>
      <xdr:colOff>107950</xdr:colOff>
      <xdr:row>77</xdr:row>
      <xdr:rowOff>100330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237211"/>
          <a:ext cx="8382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111761</xdr:rowOff>
    </xdr:from>
    <xdr:to>
      <xdr:col>78</xdr:col>
      <xdr:colOff>69850</xdr:colOff>
      <xdr:row>77</xdr:row>
      <xdr:rowOff>35561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141961"/>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107950</xdr:rowOff>
    </xdr:from>
    <xdr:to>
      <xdr:col>73</xdr:col>
      <xdr:colOff>180975</xdr:colOff>
      <xdr:row>76</xdr:row>
      <xdr:rowOff>111761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1381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151147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107950</xdr:rowOff>
    </xdr:from>
    <xdr:to>
      <xdr:col>69</xdr:col>
      <xdr:colOff>92075</xdr:colOff>
      <xdr:row>77</xdr:row>
      <xdr:rowOff>1270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13815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49530</xdr:rowOff>
    </xdr:from>
    <xdr:to>
      <xdr:col>82</xdr:col>
      <xdr:colOff>158750</xdr:colOff>
      <xdr:row>77</xdr:row>
      <xdr:rowOff>151130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21607</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156211</xdr:rowOff>
    </xdr:from>
    <xdr:to>
      <xdr:col>78</xdr:col>
      <xdr:colOff>120650</xdr:colOff>
      <xdr:row>77</xdr:row>
      <xdr:rowOff>86361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18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71138</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2727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60961</xdr:rowOff>
    </xdr:from>
    <xdr:to>
      <xdr:col>74</xdr:col>
      <xdr:colOff>31750</xdr:colOff>
      <xdr:row>76</xdr:row>
      <xdr:rowOff>162561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1287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57150</xdr:rowOff>
    </xdr:from>
    <xdr:to>
      <xdr:col>69</xdr:col>
      <xdr:colOff>142875</xdr:colOff>
      <xdr:row>76</xdr:row>
      <xdr:rowOff>158750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08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143527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36847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55563</xdr:rowOff>
    </xdr:from>
    <xdr:to>
      <xdr:col>29</xdr:col>
      <xdr:colOff>127000</xdr:colOff>
      <xdr:row>18</xdr:row>
      <xdr:rowOff>24397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17838"/>
          <a:ext cx="647700" cy="140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92841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4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24397</xdr:rowOff>
    </xdr:from>
    <xdr:to>
      <xdr:col>26</xdr:col>
      <xdr:colOff>50800</xdr:colOff>
      <xdr:row>18</xdr:row>
      <xdr:rowOff>105512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58122"/>
          <a:ext cx="698500" cy="811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14546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3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76251</xdr:rowOff>
    </xdr:from>
    <xdr:to>
      <xdr:col>22</xdr:col>
      <xdr:colOff>114300</xdr:colOff>
      <xdr:row>18</xdr:row>
      <xdr:rowOff>105512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09976"/>
          <a:ext cx="698500" cy="292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69295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68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76251</xdr:rowOff>
    </xdr:from>
    <xdr:to>
      <xdr:col>18</xdr:col>
      <xdr:colOff>177800</xdr:colOff>
      <xdr:row>18</xdr:row>
      <xdr:rowOff>122504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09976"/>
          <a:ext cx="698500" cy="46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92041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117111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4763</xdr:rowOff>
    </xdr:from>
    <xdr:to>
      <xdr:col>29</xdr:col>
      <xdr:colOff>177800</xdr:colOff>
      <xdr:row>17</xdr:row>
      <xdr:rowOff>106363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670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148290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39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145047</xdr:rowOff>
    </xdr:from>
    <xdr:to>
      <xdr:col>26</xdr:col>
      <xdr:colOff>101600</xdr:colOff>
      <xdr:row>18</xdr:row>
      <xdr:rowOff>75197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07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59974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93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54712</xdr:rowOff>
    </xdr:from>
    <xdr:to>
      <xdr:col>22</xdr:col>
      <xdr:colOff>165100</xdr:colOff>
      <xdr:row>18</xdr:row>
      <xdr:rowOff>156311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88437"/>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141089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74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25451</xdr:rowOff>
    </xdr:from>
    <xdr:to>
      <xdr:col>19</xdr:col>
      <xdr:colOff>38100</xdr:colOff>
      <xdr:row>18</xdr:row>
      <xdr:rowOff>127051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59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111828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45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71704</xdr:rowOff>
    </xdr:from>
    <xdr:to>
      <xdr:col>15</xdr:col>
      <xdr:colOff>101600</xdr:colOff>
      <xdr:row>19</xdr:row>
      <xdr:rowOff>1854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05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158081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91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182283</xdr:rowOff>
    </xdr:from>
    <xdr:to>
      <xdr:col>29</xdr:col>
      <xdr:colOff>127000</xdr:colOff>
      <xdr:row>35</xdr:row>
      <xdr:rowOff>293801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792633"/>
          <a:ext cx="647700" cy="1115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80594</xdr:rowOff>
    </xdr:from>
    <xdr:to>
      <xdr:col>26</xdr:col>
      <xdr:colOff>50800</xdr:colOff>
      <xdr:row>35</xdr:row>
      <xdr:rowOff>182283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690944"/>
          <a:ext cx="698500" cy="101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33655</xdr:rowOff>
    </xdr:from>
    <xdr:to>
      <xdr:col>22</xdr:col>
      <xdr:colOff>114300</xdr:colOff>
      <xdr:row>35</xdr:row>
      <xdr:rowOff>80594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644005"/>
          <a:ext cx="698500" cy="469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191685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02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309728</xdr:rowOff>
    </xdr:from>
    <xdr:to>
      <xdr:col>18</xdr:col>
      <xdr:colOff>177800</xdr:colOff>
      <xdr:row>35</xdr:row>
      <xdr:rowOff>33655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577178"/>
          <a:ext cx="698500" cy="668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209173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19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215955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82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243001</xdr:rowOff>
    </xdr:from>
    <xdr:to>
      <xdr:col>29</xdr:col>
      <xdr:colOff>177800</xdr:colOff>
      <xdr:row>36</xdr:row>
      <xdr:rowOff>1701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533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215078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25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131483</xdr:rowOff>
    </xdr:from>
    <xdr:to>
      <xdr:col>26</xdr:col>
      <xdr:colOff>101600</xdr:colOff>
      <xdr:row>35</xdr:row>
      <xdr:rowOff>233083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418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217860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28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29794</xdr:rowOff>
    </xdr:from>
    <xdr:to>
      <xdr:col>22</xdr:col>
      <xdr:colOff>165100</xdr:colOff>
      <xdr:row>35</xdr:row>
      <xdr:rowOff>131394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640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141571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40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325755</xdr:rowOff>
    </xdr:from>
    <xdr:to>
      <xdr:col>19</xdr:col>
      <xdr:colOff>38100</xdr:colOff>
      <xdr:row>35</xdr:row>
      <xdr:rowOff>84455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593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94632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362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258928</xdr:rowOff>
    </xdr:from>
    <xdr:to>
      <xdr:col>15</xdr:col>
      <xdr:colOff>101600</xdr:colOff>
      <xdr:row>35</xdr:row>
      <xdr:rowOff>17628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526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27805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295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477,700
455,345
61.78
234,403,301
229,750,791
4,382,871
118,178,032
148,257,732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48652</xdr:rowOff>
    </xdr:from>
    <xdr:to>
      <xdr:col>24</xdr:col>
      <xdr:colOff>63500</xdr:colOff>
      <xdr:row>38</xdr:row>
      <xdr:rowOff>42055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92302"/>
          <a:ext cx="838200" cy="164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5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42055</xdr:rowOff>
    </xdr:from>
    <xdr:to>
      <xdr:col>19</xdr:col>
      <xdr:colOff>177800</xdr:colOff>
      <xdr:row>38</xdr:row>
      <xdr:rowOff>71904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57155"/>
          <a:ext cx="889000" cy="2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86653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8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150607</xdr:rowOff>
    </xdr:from>
    <xdr:to>
      <xdr:col>15</xdr:col>
      <xdr:colOff>50800</xdr:colOff>
      <xdr:row>38</xdr:row>
      <xdr:rowOff>71904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94257"/>
          <a:ext cx="889000" cy="9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65915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6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150607</xdr:rowOff>
    </xdr:from>
    <xdr:to>
      <xdr:col>10</xdr:col>
      <xdr:colOff>114300</xdr:colOff>
      <xdr:row>38</xdr:row>
      <xdr:rowOff>50774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94257"/>
          <a:ext cx="889000" cy="71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86424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8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108566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0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169302</xdr:rowOff>
    </xdr:from>
    <xdr:to>
      <xdr:col>24</xdr:col>
      <xdr:colOff>114300</xdr:colOff>
      <xdr:row>37</xdr:row>
      <xdr:rowOff>99452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4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147729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1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162705</xdr:rowOff>
    </xdr:from>
    <xdr:to>
      <xdr:col>20</xdr:col>
      <xdr:colOff>38100</xdr:colOff>
      <xdr:row>38</xdr:row>
      <xdr:rowOff>92855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50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83982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9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21104</xdr:rowOff>
    </xdr:from>
    <xdr:to>
      <xdr:col>15</xdr:col>
      <xdr:colOff>101600</xdr:colOff>
      <xdr:row>38</xdr:row>
      <xdr:rowOff>122704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3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113831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62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99807</xdr:rowOff>
    </xdr:from>
    <xdr:to>
      <xdr:col>10</xdr:col>
      <xdr:colOff>165100</xdr:colOff>
      <xdr:row>38</xdr:row>
      <xdr:rowOff>29958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434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21085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3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171424</xdr:rowOff>
    </xdr:from>
    <xdr:to>
      <xdr:col>6</xdr:col>
      <xdr:colOff>38100</xdr:colOff>
      <xdr:row>38</xdr:row>
      <xdr:rowOff>101574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1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92701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0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165818</xdr:rowOff>
    </xdr:from>
    <xdr:to>
      <xdr:col>24</xdr:col>
      <xdr:colOff>63500</xdr:colOff>
      <xdr:row>58</xdr:row>
      <xdr:rowOff>33144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3797300" y="9938468"/>
          <a:ext cx="838200" cy="3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110096</xdr:rowOff>
    </xdr:from>
    <xdr:to>
      <xdr:col>19</xdr:col>
      <xdr:colOff>177800</xdr:colOff>
      <xdr:row>57</xdr:row>
      <xdr:rowOff>165818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711296"/>
          <a:ext cx="889000" cy="22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3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110096</xdr:rowOff>
    </xdr:from>
    <xdr:to>
      <xdr:col>15</xdr:col>
      <xdr:colOff>50800</xdr:colOff>
      <xdr:row>57</xdr:row>
      <xdr:rowOff>78463</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711296"/>
          <a:ext cx="889000" cy="13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78463</xdr:rowOff>
    </xdr:from>
    <xdr:to>
      <xdr:col>10</xdr:col>
      <xdr:colOff>114300</xdr:colOff>
      <xdr:row>59</xdr:row>
      <xdr:rowOff>19456</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851113"/>
          <a:ext cx="889000" cy="283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153794</xdr:rowOff>
    </xdr:from>
    <xdr:to>
      <xdr:col>24</xdr:col>
      <xdr:colOff>114300</xdr:colOff>
      <xdr:row>58</xdr:row>
      <xdr:rowOff>83944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92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68721</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84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115018</xdr:rowOff>
    </xdr:from>
    <xdr:to>
      <xdr:col>20</xdr:col>
      <xdr:colOff>38100</xdr:colOff>
      <xdr:row>58</xdr:row>
      <xdr:rowOff>45168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88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36295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98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59296</xdr:rowOff>
    </xdr:from>
    <xdr:to>
      <xdr:col>15</xdr:col>
      <xdr:colOff>101600</xdr:colOff>
      <xdr:row>56</xdr:row>
      <xdr:rowOff>160896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6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152023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75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27663</xdr:rowOff>
    </xdr:from>
    <xdr:to>
      <xdr:col>10</xdr:col>
      <xdr:colOff>165100</xdr:colOff>
      <xdr:row>57</xdr:row>
      <xdr:rowOff>129263</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80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120390</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89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140106</xdr:rowOff>
    </xdr:from>
    <xdr:to>
      <xdr:col>6</xdr:col>
      <xdr:colOff>38100</xdr:colOff>
      <xdr:row>59</xdr:row>
      <xdr:rowOff>70256</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1008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61383</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1017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162561</xdr:rowOff>
    </xdr:from>
    <xdr:to>
      <xdr:col>24</xdr:col>
      <xdr:colOff>63500</xdr:colOff>
      <xdr:row>77</xdr:row>
      <xdr:rowOff>165533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3364211"/>
          <a:ext cx="8382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06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159497</xdr:rowOff>
    </xdr:from>
    <xdr:to>
      <xdr:col>19</xdr:col>
      <xdr:colOff>177800</xdr:colOff>
      <xdr:row>77</xdr:row>
      <xdr:rowOff>162561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361147"/>
          <a:ext cx="889000" cy="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156872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01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159497</xdr:rowOff>
    </xdr:from>
    <xdr:to>
      <xdr:col>15</xdr:col>
      <xdr:colOff>50800</xdr:colOff>
      <xdr:row>77</xdr:row>
      <xdr:rowOff>163063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361147"/>
          <a:ext cx="8890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163063</xdr:rowOff>
    </xdr:from>
    <xdr:to>
      <xdr:col>10</xdr:col>
      <xdr:colOff>114300</xdr:colOff>
      <xdr:row>77</xdr:row>
      <xdr:rowOff>165624</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364713"/>
          <a:ext cx="889000" cy="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114733</xdr:rowOff>
    </xdr:from>
    <xdr:to>
      <xdr:col>24</xdr:col>
      <xdr:colOff>114300</xdr:colOff>
      <xdr:row>78</xdr:row>
      <xdr:rowOff>44883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31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93160</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294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111761</xdr:rowOff>
    </xdr:from>
    <xdr:to>
      <xdr:col>20</xdr:col>
      <xdr:colOff>38100</xdr:colOff>
      <xdr:row>78</xdr:row>
      <xdr:rowOff>41911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31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33038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40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108697</xdr:rowOff>
    </xdr:from>
    <xdr:to>
      <xdr:col>15</xdr:col>
      <xdr:colOff>101600</xdr:colOff>
      <xdr:row>78</xdr:row>
      <xdr:rowOff>38847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31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29974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403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112263</xdr:rowOff>
    </xdr:from>
    <xdr:to>
      <xdr:col>10</xdr:col>
      <xdr:colOff>165100</xdr:colOff>
      <xdr:row>78</xdr:row>
      <xdr:rowOff>42413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31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33540</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40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114824</xdr:rowOff>
    </xdr:from>
    <xdr:to>
      <xdr:col>6</xdr:col>
      <xdr:colOff>38100</xdr:colOff>
      <xdr:row>78</xdr:row>
      <xdr:rowOff>44974</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316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36101</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409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56522</xdr:rowOff>
    </xdr:from>
    <xdr:to>
      <xdr:col>24</xdr:col>
      <xdr:colOff>63500</xdr:colOff>
      <xdr:row>93</xdr:row>
      <xdr:rowOff>81407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001372"/>
          <a:ext cx="838200" cy="2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78081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365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81407</xdr:rowOff>
    </xdr:from>
    <xdr:to>
      <xdr:col>19</xdr:col>
      <xdr:colOff>177800</xdr:colOff>
      <xdr:row>94</xdr:row>
      <xdr:rowOff>3018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026257"/>
          <a:ext cx="889000" cy="9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98057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55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102220</xdr:rowOff>
    </xdr:from>
    <xdr:to>
      <xdr:col>15</xdr:col>
      <xdr:colOff>50800</xdr:colOff>
      <xdr:row>94</xdr:row>
      <xdr:rowOff>3018</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047070"/>
          <a:ext cx="889000" cy="7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12082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102220</xdr:rowOff>
    </xdr:from>
    <xdr:to>
      <xdr:col>10</xdr:col>
      <xdr:colOff>114300</xdr:colOff>
      <xdr:row>95</xdr:row>
      <xdr:rowOff>75180</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047070"/>
          <a:ext cx="889000" cy="31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74827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7216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5722</xdr:rowOff>
    </xdr:from>
    <xdr:to>
      <xdr:col>24</xdr:col>
      <xdr:colOff>114300</xdr:colOff>
      <xdr:row>93</xdr:row>
      <xdr:rowOff>107322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595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28599</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5801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30607</xdr:rowOff>
    </xdr:from>
    <xdr:to>
      <xdr:col>20</xdr:col>
      <xdr:colOff>38100</xdr:colOff>
      <xdr:row>93</xdr:row>
      <xdr:rowOff>132207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597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148734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5750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123668</xdr:rowOff>
    </xdr:from>
    <xdr:to>
      <xdr:col>15</xdr:col>
      <xdr:colOff>101600</xdr:colOff>
      <xdr:row>94</xdr:row>
      <xdr:rowOff>53818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068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70345</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5843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51420</xdr:rowOff>
    </xdr:from>
    <xdr:to>
      <xdr:col>10</xdr:col>
      <xdr:colOff>165100</xdr:colOff>
      <xdr:row>93</xdr:row>
      <xdr:rowOff>153020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59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169547</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5771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24380</xdr:rowOff>
    </xdr:from>
    <xdr:to>
      <xdr:col>6</xdr:col>
      <xdr:colOff>38100</xdr:colOff>
      <xdr:row>95</xdr:row>
      <xdr:rowOff>125980</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31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142507</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087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141703</xdr:rowOff>
    </xdr:from>
    <xdr:to>
      <xdr:col>55</xdr:col>
      <xdr:colOff>0</xdr:colOff>
      <xdr:row>37</xdr:row>
      <xdr:rowOff>1125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9639300" y="6313903"/>
          <a:ext cx="838200" cy="3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144953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317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134856</xdr:rowOff>
    </xdr:from>
    <xdr:to>
      <xdr:col>50</xdr:col>
      <xdr:colOff>114300</xdr:colOff>
      <xdr:row>36</xdr:row>
      <xdr:rowOff>141703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8750300" y="6307056"/>
          <a:ext cx="889000" cy="6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59772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403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101818</xdr:rowOff>
    </xdr:from>
    <xdr:to>
      <xdr:col>45</xdr:col>
      <xdr:colOff>177800</xdr:colOff>
      <xdr:row>36</xdr:row>
      <xdr:rowOff>134856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7861300" y="6274018"/>
          <a:ext cx="889000" cy="3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19963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54497</xdr:rowOff>
    </xdr:from>
    <xdr:to>
      <xdr:col>41</xdr:col>
      <xdr:colOff>50800</xdr:colOff>
      <xdr:row>36</xdr:row>
      <xdr:rowOff>101818</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197997"/>
          <a:ext cx="889000" cy="107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59130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40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2339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5317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121775</xdr:rowOff>
    </xdr:from>
    <xdr:to>
      <xdr:col>55</xdr:col>
      <xdr:colOff>50800</xdr:colOff>
      <xdr:row>37</xdr:row>
      <xdr:rowOff>51925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29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144652</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14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90903</xdr:rowOff>
    </xdr:from>
    <xdr:to>
      <xdr:col>50</xdr:col>
      <xdr:colOff>165100</xdr:colOff>
      <xdr:row>37</xdr:row>
      <xdr:rowOff>21053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26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37580</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03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84056</xdr:rowOff>
    </xdr:from>
    <xdr:to>
      <xdr:col>46</xdr:col>
      <xdr:colOff>38100</xdr:colOff>
      <xdr:row>37</xdr:row>
      <xdr:rowOff>14206</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25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30733</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031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51018</xdr:rowOff>
    </xdr:from>
    <xdr:to>
      <xdr:col>41</xdr:col>
      <xdr:colOff>101600</xdr:colOff>
      <xdr:row>36</xdr:row>
      <xdr:rowOff>152618</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22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169145</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5998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3697</xdr:rowOff>
    </xdr:from>
    <xdr:to>
      <xdr:col>36</xdr:col>
      <xdr:colOff>165100</xdr:colOff>
      <xdr:row>30</xdr:row>
      <xdr:rowOff>105297</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14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121824</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4922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17456</xdr:rowOff>
    </xdr:from>
    <xdr:to>
      <xdr:col>55</xdr:col>
      <xdr:colOff>0</xdr:colOff>
      <xdr:row>58</xdr:row>
      <xdr:rowOff>117659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961556"/>
          <a:ext cx="838200" cy="10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77501</xdr:rowOff>
    </xdr:from>
    <xdr:to>
      <xdr:col>50</xdr:col>
      <xdr:colOff>114300</xdr:colOff>
      <xdr:row>58</xdr:row>
      <xdr:rowOff>117659</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10021601"/>
          <a:ext cx="889000" cy="40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77501</xdr:rowOff>
    </xdr:from>
    <xdr:to>
      <xdr:col>45</xdr:col>
      <xdr:colOff>177800</xdr:colOff>
      <xdr:row>59</xdr:row>
      <xdr:rowOff>10655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10021601"/>
          <a:ext cx="889000" cy="10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7150</xdr:rowOff>
    </xdr:from>
    <xdr:to>
      <xdr:col>41</xdr:col>
      <xdr:colOff>50800</xdr:colOff>
      <xdr:row>59</xdr:row>
      <xdr:rowOff>10655</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10122700"/>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138106</xdr:rowOff>
    </xdr:from>
    <xdr:to>
      <xdr:col>55</xdr:col>
      <xdr:colOff>50800</xdr:colOff>
      <xdr:row>58</xdr:row>
      <xdr:rowOff>68256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91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53033</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825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66859</xdr:rowOff>
    </xdr:from>
    <xdr:to>
      <xdr:col>50</xdr:col>
      <xdr:colOff>165100</xdr:colOff>
      <xdr:row>58</xdr:row>
      <xdr:rowOff>168459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1001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159586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1010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26701</xdr:rowOff>
    </xdr:from>
    <xdr:to>
      <xdr:col>46</xdr:col>
      <xdr:colOff>38100</xdr:colOff>
      <xdr:row>58</xdr:row>
      <xdr:rowOff>128301</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97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119428</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100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131305</xdr:rowOff>
    </xdr:from>
    <xdr:to>
      <xdr:col>41</xdr:col>
      <xdr:colOff>101600</xdr:colOff>
      <xdr:row>59</xdr:row>
      <xdr:rowOff>61455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1007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52582</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10168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127800</xdr:rowOff>
    </xdr:from>
    <xdr:to>
      <xdr:col>36</xdr:col>
      <xdr:colOff>165100</xdr:colOff>
      <xdr:row>59</xdr:row>
      <xdr:rowOff>57950</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1007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49077</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101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29057</xdr:rowOff>
    </xdr:from>
    <xdr:to>
      <xdr:col>55</xdr:col>
      <xdr:colOff>0</xdr:colOff>
      <xdr:row>79</xdr:row>
      <xdr:rowOff>36716</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573607"/>
          <a:ext cx="838200" cy="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15112</xdr:rowOff>
    </xdr:from>
    <xdr:to>
      <xdr:col>50</xdr:col>
      <xdr:colOff>114300</xdr:colOff>
      <xdr:row>79</xdr:row>
      <xdr:rowOff>36716</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559662"/>
          <a:ext cx="889000" cy="21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15112</xdr:rowOff>
    </xdr:from>
    <xdr:to>
      <xdr:col>45</xdr:col>
      <xdr:colOff>177800</xdr:colOff>
      <xdr:row>79</xdr:row>
      <xdr:rowOff>37021</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7861300" y="13559662"/>
          <a:ext cx="889000" cy="2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19152</xdr:rowOff>
    </xdr:from>
    <xdr:to>
      <xdr:col>41</xdr:col>
      <xdr:colOff>50800</xdr:colOff>
      <xdr:row>79</xdr:row>
      <xdr:rowOff>37021</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3563702"/>
          <a:ext cx="889000" cy="1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129989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1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149707</xdr:rowOff>
    </xdr:from>
    <xdr:to>
      <xdr:col>55</xdr:col>
      <xdr:colOff>50800</xdr:colOff>
      <xdr:row>79</xdr:row>
      <xdr:rowOff>79857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52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64634</xdr:rowOff>
    </xdr:from>
    <xdr:ext cx="378565"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4377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157366</xdr:rowOff>
    </xdr:from>
    <xdr:to>
      <xdr:col>50</xdr:col>
      <xdr:colOff>165100</xdr:colOff>
      <xdr:row>79</xdr:row>
      <xdr:rowOff>87516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53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78643</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50017" y="13623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135762</xdr:rowOff>
    </xdr:from>
    <xdr:to>
      <xdr:col>46</xdr:col>
      <xdr:colOff>38100</xdr:colOff>
      <xdr:row>79</xdr:row>
      <xdr:rowOff>65912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50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57039</xdr:rowOff>
    </xdr:from>
    <xdr:ext cx="378565"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61017" y="13601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157671</xdr:rowOff>
    </xdr:from>
    <xdr:to>
      <xdr:col>41</xdr:col>
      <xdr:colOff>101600</xdr:colOff>
      <xdr:row>79</xdr:row>
      <xdr:rowOff>87821</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53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78948</xdr:rowOff>
    </xdr:from>
    <xdr:ext cx="378565"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672017" y="13623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139802</xdr:rowOff>
    </xdr:from>
    <xdr:to>
      <xdr:col>36</xdr:col>
      <xdr:colOff>165100</xdr:colOff>
      <xdr:row>79</xdr:row>
      <xdr:rowOff>69952</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51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61079</xdr:rowOff>
    </xdr:from>
    <xdr:ext cx="378565"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83017" y="13605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73844</xdr:rowOff>
    </xdr:from>
    <xdr:to>
      <xdr:col>55</xdr:col>
      <xdr:colOff>0</xdr:colOff>
      <xdr:row>96</xdr:row>
      <xdr:rowOff>146710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533044"/>
          <a:ext cx="838200" cy="7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146710</xdr:rowOff>
    </xdr:from>
    <xdr:to>
      <xdr:col>50</xdr:col>
      <xdr:colOff>114300</xdr:colOff>
      <xdr:row>97</xdr:row>
      <xdr:rowOff>44907</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605910"/>
          <a:ext cx="889000" cy="6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44907</xdr:rowOff>
    </xdr:from>
    <xdr:to>
      <xdr:col>45</xdr:col>
      <xdr:colOff>177800</xdr:colOff>
      <xdr:row>97</xdr:row>
      <xdr:rowOff>112516</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675557"/>
          <a:ext cx="889000" cy="67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49803</xdr:rowOff>
    </xdr:from>
    <xdr:to>
      <xdr:col>41</xdr:col>
      <xdr:colOff>50800</xdr:colOff>
      <xdr:row>97</xdr:row>
      <xdr:rowOff>112516</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680453"/>
          <a:ext cx="889000" cy="6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136962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23044</xdr:rowOff>
    </xdr:from>
    <xdr:to>
      <xdr:col>55</xdr:col>
      <xdr:colOff>50800</xdr:colOff>
      <xdr:row>96</xdr:row>
      <xdr:rowOff>124644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48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1471</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460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95910</xdr:rowOff>
    </xdr:from>
    <xdr:to>
      <xdr:col>50</xdr:col>
      <xdr:colOff>165100</xdr:colOff>
      <xdr:row>97</xdr:row>
      <xdr:rowOff>26060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5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17187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647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165557</xdr:rowOff>
    </xdr:from>
    <xdr:to>
      <xdr:col>46</xdr:col>
      <xdr:colOff>38100</xdr:colOff>
      <xdr:row>97</xdr:row>
      <xdr:rowOff>95707</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6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86834</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71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61716</xdr:rowOff>
    </xdr:from>
    <xdr:to>
      <xdr:col>41</xdr:col>
      <xdr:colOff>101600</xdr:colOff>
      <xdr:row>97</xdr:row>
      <xdr:rowOff>163316</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6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154443</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78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170453</xdr:rowOff>
    </xdr:from>
    <xdr:to>
      <xdr:col>36</xdr:col>
      <xdr:colOff>165100</xdr:colOff>
      <xdr:row>97</xdr:row>
      <xdr:rowOff>100603</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62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91730</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72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97463</xdr:rowOff>
    </xdr:from>
    <xdr:to>
      <xdr:col>85</xdr:col>
      <xdr:colOff>127000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784013"/>
          <a:ext cx="8382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97463</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4592300" y="6784013"/>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96919</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83469"/>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83856</xdr:rowOff>
    </xdr:from>
    <xdr:to>
      <xdr:col>71</xdr:col>
      <xdr:colOff>177800</xdr:colOff>
      <xdr:row>39</xdr:row>
      <xdr:rowOff>96919</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770406"/>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46663</xdr:rowOff>
    </xdr:from>
    <xdr:to>
      <xdr:col>81</xdr:col>
      <xdr:colOff>101600</xdr:colOff>
      <xdr:row>39</xdr:row>
      <xdr:rowOff>148263</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3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139390</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324333" y="68259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46119</xdr:rowOff>
    </xdr:from>
    <xdr:to>
      <xdr:col>72</xdr:col>
      <xdr:colOff>38100</xdr:colOff>
      <xdr:row>39</xdr:row>
      <xdr:rowOff>147719</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73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138846</xdr:rowOff>
    </xdr:from>
    <xdr:ext cx="313932"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46333" y="6825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33056</xdr:rowOff>
    </xdr:from>
    <xdr:to>
      <xdr:col>67</xdr:col>
      <xdr:colOff>101600</xdr:colOff>
      <xdr:row>39</xdr:row>
      <xdr:rowOff>134656</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1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125783</xdr:rowOff>
    </xdr:from>
    <xdr:ext cx="378565"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25017" y="68123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57702</xdr:rowOff>
    </xdr:from>
    <xdr:to>
      <xdr:col>85</xdr:col>
      <xdr:colOff>127000</xdr:colOff>
      <xdr:row>76</xdr:row>
      <xdr:rowOff>94689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087902"/>
          <a:ext cx="838200" cy="3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6838</xdr:rowOff>
    </xdr:from>
    <xdr:to>
      <xdr:col>81</xdr:col>
      <xdr:colOff>50800</xdr:colOff>
      <xdr:row>76</xdr:row>
      <xdr:rowOff>57702</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037038"/>
          <a:ext cx="889000" cy="50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124386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15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169030</xdr:rowOff>
    </xdr:from>
    <xdr:to>
      <xdr:col>76</xdr:col>
      <xdr:colOff>114300</xdr:colOff>
      <xdr:row>76</xdr:row>
      <xdr:rowOff>6838</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3027780"/>
          <a:ext cx="8890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122077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315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152913</xdr:rowOff>
    </xdr:from>
    <xdr:to>
      <xdr:col>71</xdr:col>
      <xdr:colOff>177800</xdr:colOff>
      <xdr:row>75</xdr:row>
      <xdr:rowOff>169030</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3011663"/>
          <a:ext cx="889000" cy="1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125528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15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142056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7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43889</xdr:rowOff>
    </xdr:from>
    <xdr:to>
      <xdr:col>85</xdr:col>
      <xdr:colOff>177800</xdr:colOff>
      <xdr:row>76</xdr:row>
      <xdr:rowOff>145489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07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22316</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05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6902</xdr:rowOff>
    </xdr:from>
    <xdr:to>
      <xdr:col>81</xdr:col>
      <xdr:colOff>101600</xdr:colOff>
      <xdr:row>76</xdr:row>
      <xdr:rowOff>108502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03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125028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81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127488</xdr:rowOff>
    </xdr:from>
    <xdr:to>
      <xdr:col>76</xdr:col>
      <xdr:colOff>165100</xdr:colOff>
      <xdr:row>76</xdr:row>
      <xdr:rowOff>57637</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9862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74165</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76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118229</xdr:rowOff>
    </xdr:from>
    <xdr:to>
      <xdr:col>72</xdr:col>
      <xdr:colOff>38100</xdr:colOff>
      <xdr:row>76</xdr:row>
      <xdr:rowOff>48378</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97697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64906</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75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102113</xdr:rowOff>
    </xdr:from>
    <xdr:to>
      <xdr:col>67</xdr:col>
      <xdr:colOff>101600</xdr:colOff>
      <xdr:row>76</xdr:row>
      <xdr:rowOff>32263</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96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48790</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73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33210</xdr:rowOff>
    </xdr:from>
    <xdr:to>
      <xdr:col>85</xdr:col>
      <xdr:colOff>127000</xdr:colOff>
      <xdr:row>97</xdr:row>
      <xdr:rowOff>67690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663860"/>
          <a:ext cx="838200" cy="3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77443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708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67690</xdr:rowOff>
    </xdr:from>
    <xdr:to>
      <xdr:col>81</xdr:col>
      <xdr:colOff>50800</xdr:colOff>
      <xdr:row>97</xdr:row>
      <xdr:rowOff>84837</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4592300" y="16698340"/>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40237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84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65957</xdr:rowOff>
    </xdr:from>
    <xdr:to>
      <xdr:col>76</xdr:col>
      <xdr:colOff>114300</xdr:colOff>
      <xdr:row>97</xdr:row>
      <xdr:rowOff>84837</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696607"/>
          <a:ext cx="889000" cy="1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8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65957</xdr:rowOff>
    </xdr:from>
    <xdr:to>
      <xdr:col>71</xdr:col>
      <xdr:colOff>177800</xdr:colOff>
      <xdr:row>98</xdr:row>
      <xdr:rowOff>54336</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696607"/>
          <a:ext cx="889000" cy="159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15797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81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113180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1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153860</xdr:rowOff>
    </xdr:from>
    <xdr:to>
      <xdr:col>85</xdr:col>
      <xdr:colOff>177800</xdr:colOff>
      <xdr:row>97</xdr:row>
      <xdr:rowOff>84010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61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5287</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464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16890</xdr:rowOff>
    </xdr:from>
    <xdr:to>
      <xdr:col>81</xdr:col>
      <xdr:colOff>101600</xdr:colOff>
      <xdr:row>97</xdr:row>
      <xdr:rowOff>118490</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64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135017</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42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34037</xdr:rowOff>
    </xdr:from>
    <xdr:to>
      <xdr:col>76</xdr:col>
      <xdr:colOff>165100</xdr:colOff>
      <xdr:row>97</xdr:row>
      <xdr:rowOff>135637</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66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152164</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43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15157</xdr:rowOff>
    </xdr:from>
    <xdr:to>
      <xdr:col>72</xdr:col>
      <xdr:colOff>38100</xdr:colOff>
      <xdr:row>97</xdr:row>
      <xdr:rowOff>116757</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645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133284</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42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3536</xdr:rowOff>
    </xdr:from>
    <xdr:to>
      <xdr:col>67</xdr:col>
      <xdr:colOff>101600</xdr:colOff>
      <xdr:row>98</xdr:row>
      <xdr:rowOff>105136</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80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121663</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658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5969</xdr:rowOff>
    </xdr:from>
    <xdr:to>
      <xdr:col>116</xdr:col>
      <xdr:colOff>63500</xdr:colOff>
      <xdr:row>35</xdr:row>
      <xdr:rowOff>32715</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006719"/>
          <a:ext cx="8382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7434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179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152959</xdr:rowOff>
    </xdr:from>
    <xdr:to>
      <xdr:col>111</xdr:col>
      <xdr:colOff>177800</xdr:colOff>
      <xdr:row>35</xdr:row>
      <xdr:rowOff>5969</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5982259"/>
          <a:ext cx="889000" cy="2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97731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269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144958</xdr:rowOff>
    </xdr:from>
    <xdr:to>
      <xdr:col>107</xdr:col>
      <xdr:colOff>50800</xdr:colOff>
      <xdr:row>34</xdr:row>
      <xdr:rowOff>152959</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5974258"/>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82186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254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135585</xdr:rowOff>
    </xdr:from>
    <xdr:to>
      <xdr:col>102</xdr:col>
      <xdr:colOff>114300</xdr:colOff>
      <xdr:row>34</xdr:row>
      <xdr:rowOff>144958</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5964885"/>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85158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257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85844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258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153365</xdr:rowOff>
    </xdr:from>
    <xdr:to>
      <xdr:col>116</xdr:col>
      <xdr:colOff>114300</xdr:colOff>
      <xdr:row>35</xdr:row>
      <xdr:rowOff>83515</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598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4792</xdr:rowOff>
    </xdr:from>
    <xdr:ext cx="469744"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5834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126619</xdr:rowOff>
    </xdr:from>
    <xdr:to>
      <xdr:col>112</xdr:col>
      <xdr:colOff>38100</xdr:colOff>
      <xdr:row>35</xdr:row>
      <xdr:rowOff>56769</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595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73296</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88428" y="5731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102159</xdr:rowOff>
    </xdr:from>
    <xdr:to>
      <xdr:col>107</xdr:col>
      <xdr:colOff>101600</xdr:colOff>
      <xdr:row>35</xdr:row>
      <xdr:rowOff>32309</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593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48836</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5706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94158</xdr:rowOff>
    </xdr:from>
    <xdr:to>
      <xdr:col>102</xdr:col>
      <xdr:colOff>165100</xdr:colOff>
      <xdr:row>35</xdr:row>
      <xdr:rowOff>24308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592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40835</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10428" y="569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84785</xdr:rowOff>
    </xdr:from>
    <xdr:to>
      <xdr:col>98</xdr:col>
      <xdr:colOff>38100</xdr:colOff>
      <xdr:row>35</xdr:row>
      <xdr:rowOff>14935</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591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31462</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5689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18047</xdr:rowOff>
    </xdr:from>
    <xdr:to>
      <xdr:col>116</xdr:col>
      <xdr:colOff>63500</xdr:colOff>
      <xdr:row>59</xdr:row>
      <xdr:rowOff>21609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10133597"/>
          <a:ext cx="838200" cy="3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15475</xdr:rowOff>
    </xdr:from>
    <xdr:to>
      <xdr:col>111</xdr:col>
      <xdr:colOff>177800</xdr:colOff>
      <xdr:row>59</xdr:row>
      <xdr:rowOff>18047</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131025"/>
          <a:ext cx="889000" cy="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12618</xdr:rowOff>
    </xdr:from>
    <xdr:to>
      <xdr:col>107</xdr:col>
      <xdr:colOff>50800</xdr:colOff>
      <xdr:row>59</xdr:row>
      <xdr:rowOff>15475</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128168"/>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151740</xdr:rowOff>
    </xdr:from>
    <xdr:to>
      <xdr:col>102</xdr:col>
      <xdr:colOff>114300</xdr:colOff>
      <xdr:row>59</xdr:row>
      <xdr:rowOff>12618</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095840"/>
          <a:ext cx="889000" cy="32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142259</xdr:rowOff>
    </xdr:from>
    <xdr:to>
      <xdr:col>116</xdr:col>
      <xdr:colOff>114300</xdr:colOff>
      <xdr:row>59</xdr:row>
      <xdr:rowOff>72409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08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57186</xdr:rowOff>
    </xdr:from>
    <xdr:ext cx="469744"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01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138697</xdr:rowOff>
    </xdr:from>
    <xdr:to>
      <xdr:col>112</xdr:col>
      <xdr:colOff>38100</xdr:colOff>
      <xdr:row>59</xdr:row>
      <xdr:rowOff>68847</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08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59974</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088428" y="1017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136125</xdr:rowOff>
    </xdr:from>
    <xdr:to>
      <xdr:col>107</xdr:col>
      <xdr:colOff>101600</xdr:colOff>
      <xdr:row>59</xdr:row>
      <xdr:rowOff>66275</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08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57402</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199428" y="1017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133268</xdr:rowOff>
    </xdr:from>
    <xdr:to>
      <xdr:col>102</xdr:col>
      <xdr:colOff>165100</xdr:colOff>
      <xdr:row>59</xdr:row>
      <xdr:rowOff>63418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07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54545</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1017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100940</xdr:rowOff>
    </xdr:from>
    <xdr:to>
      <xdr:col>98</xdr:col>
      <xdr:colOff>38100</xdr:colOff>
      <xdr:row>59</xdr:row>
      <xdr:rowOff>31090</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0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22217</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10137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35458</xdr:rowOff>
    </xdr:from>
    <xdr:to>
      <xdr:col>116</xdr:col>
      <xdr:colOff>63500</xdr:colOff>
      <xdr:row>73</xdr:row>
      <xdr:rowOff>100305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551308"/>
          <a:ext cx="838200" cy="64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64126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751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100305</xdr:rowOff>
    </xdr:from>
    <xdr:to>
      <xdr:col>111</xdr:col>
      <xdr:colOff>177800</xdr:colOff>
      <xdr:row>73</xdr:row>
      <xdr:rowOff>106325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616155"/>
          <a:ext cx="8890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47706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0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106325</xdr:rowOff>
    </xdr:from>
    <xdr:to>
      <xdr:col>107</xdr:col>
      <xdr:colOff>50800</xdr:colOff>
      <xdr:row>73</xdr:row>
      <xdr:rowOff>147663</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622175"/>
          <a:ext cx="889000" cy="4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107332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147663</xdr:rowOff>
    </xdr:from>
    <xdr:to>
      <xdr:col>102</xdr:col>
      <xdr:colOff>114300</xdr:colOff>
      <xdr:row>74</xdr:row>
      <xdr:rowOff>26276</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663513"/>
          <a:ext cx="889000" cy="50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139870</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99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156557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01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156108</xdr:rowOff>
    </xdr:from>
    <xdr:to>
      <xdr:col>116</xdr:col>
      <xdr:colOff>114300</xdr:colOff>
      <xdr:row>73</xdr:row>
      <xdr:rowOff>86258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50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7535</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35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49505</xdr:rowOff>
    </xdr:from>
    <xdr:to>
      <xdr:col>112</xdr:col>
      <xdr:colOff>38100</xdr:colOff>
      <xdr:row>73</xdr:row>
      <xdr:rowOff>151105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56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167632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34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55525</xdr:rowOff>
    </xdr:from>
    <xdr:to>
      <xdr:col>107</xdr:col>
      <xdr:colOff>101600</xdr:colOff>
      <xdr:row>73</xdr:row>
      <xdr:rowOff>157125</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57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2202</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34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96863</xdr:rowOff>
    </xdr:from>
    <xdr:to>
      <xdr:col>102</xdr:col>
      <xdr:colOff>165100</xdr:colOff>
      <xdr:row>74</xdr:row>
      <xdr:rowOff>27013</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61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43540</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38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146926</xdr:rowOff>
    </xdr:from>
    <xdr:to>
      <xdr:col>98</xdr:col>
      <xdr:colOff>38100</xdr:colOff>
      <xdr:row>74</xdr:row>
      <xdr:rowOff>77076</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66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93603</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43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solidFill>
                <a:schemeClr val="tx1"/>
              </a:solidFill>
              <a:latin typeface="ＭＳ Ｐゴシック" panose="020B0600070205080204" pitchFamily="50" charset="-128"/>
              <a:ea typeface="ＭＳ Ｐゴシック" panose="020B0600070205080204" pitchFamily="50" charset="-128"/>
            </a:rPr>
            <a:t>人件費については、主に給与改定、定年の段階的引き上げによる退職手当の増、会計年度任用職員への勤勉手当支給開始の影響により増加しており、今後も行財政改革による総コストの縮減を図っていく方針で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扶助費については令和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6</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年度では類似団体内平均値を</a:t>
          </a:r>
          <a:r>
            <a:rPr kumimoji="1" lang="en-US" altLang="ja-JP" sz="1100">
              <a:solidFill>
                <a:schemeClr val="tx1"/>
              </a:solidFill>
              <a:latin typeface="ＭＳ Ｐゴシック" panose="020B0600070205080204" pitchFamily="50" charset="-128"/>
              <a:ea typeface="ＭＳ Ｐゴシック" panose="020B0600070205080204" pitchFamily="50" charset="-128"/>
            </a:rPr>
            <a:t>40,129</a:t>
          </a:r>
          <a:r>
            <a:rPr kumimoji="1" lang="ja-JP" altLang="en-US" sz="1100">
              <a:solidFill>
                <a:schemeClr val="tx1"/>
              </a:solidFill>
              <a:latin typeface="ＭＳ Ｐゴシック" panose="020B0600070205080204" pitchFamily="50" charset="-128"/>
              <a:ea typeface="ＭＳ Ｐゴシック" panose="020B0600070205080204" pitchFamily="50" charset="-128"/>
            </a:rPr>
            <a:t>円上回り</a:t>
          </a:r>
          <a:r>
            <a:rPr kumimoji="1" lang="en-US" altLang="ja-JP" sz="1100">
              <a:solidFill>
                <a:schemeClr val="tx1"/>
              </a:solidFill>
              <a:latin typeface="ＭＳ Ｐゴシック" panose="020B0600070205080204" pitchFamily="50" charset="-128"/>
              <a:ea typeface="ＭＳ Ｐゴシック" panose="020B0600070205080204" pitchFamily="50" charset="-128"/>
            </a:rPr>
            <a:t>188,391</a:t>
          </a:r>
          <a:r>
            <a:rPr kumimoji="1" lang="ja-JP" altLang="en-US" sz="1100">
              <a:solidFill>
                <a:schemeClr val="tx1"/>
              </a:solidFill>
              <a:latin typeface="ＭＳ Ｐゴシック" panose="020B0600070205080204" pitchFamily="50" charset="-128"/>
              <a:ea typeface="ＭＳ Ｐゴシック" panose="020B0600070205080204" pitchFamily="50" charset="-128"/>
            </a:rPr>
            <a:t>円となっている。本市においては生活保護費受給者の割合（保護率）は減少しているものの、児童手当支給経費の増加や類似団体と比較して高いことに加え、近年は認定子ども園の運営にかかる経費や障害者福祉施策に係る経費が増大している事が扶助費を押し上げている原因で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普通建設事業においては、類似団体内平均値を下回った状況であるものの、市営住宅の建替えや大阪モノレール南伸事業の事業費の増加により前年度より</a:t>
          </a:r>
          <a:r>
            <a:rPr kumimoji="1" lang="en-US" altLang="ja-JP" sz="1100">
              <a:solidFill>
                <a:schemeClr val="tx1"/>
              </a:solidFill>
              <a:latin typeface="ＭＳ Ｐゴシック" panose="020B0600070205080204" pitchFamily="50" charset="-128"/>
              <a:ea typeface="ＭＳ Ｐゴシック" panose="020B0600070205080204" pitchFamily="50" charset="-128"/>
            </a:rPr>
            <a:t>5,260</a:t>
          </a:r>
          <a:r>
            <a:rPr kumimoji="1" lang="ja-JP" altLang="en-US" sz="1100">
              <a:solidFill>
                <a:schemeClr val="tx1"/>
              </a:solidFill>
              <a:latin typeface="ＭＳ Ｐゴシック" panose="020B0600070205080204" pitchFamily="50" charset="-128"/>
              <a:ea typeface="ＭＳ Ｐゴシック" panose="020B0600070205080204" pitchFamily="50" charset="-128"/>
            </a:rPr>
            <a:t>円増加し、</a:t>
          </a:r>
          <a:r>
            <a:rPr kumimoji="1" lang="en-US" altLang="ja-JP" sz="1100">
              <a:solidFill>
                <a:schemeClr val="tx1"/>
              </a:solidFill>
              <a:latin typeface="ＭＳ Ｐゴシック" panose="020B0600070205080204" pitchFamily="50" charset="-128"/>
              <a:ea typeface="ＭＳ Ｐゴシック" panose="020B0600070205080204" pitchFamily="50" charset="-128"/>
            </a:rPr>
            <a:t>30,417</a:t>
          </a:r>
          <a:r>
            <a:rPr kumimoji="1" lang="ja-JP" altLang="en-US" sz="1100">
              <a:solidFill>
                <a:schemeClr val="tx1"/>
              </a:solidFill>
              <a:latin typeface="ＭＳ Ｐゴシック" panose="020B0600070205080204" pitchFamily="50" charset="-128"/>
              <a:ea typeface="ＭＳ Ｐゴシック" panose="020B0600070205080204" pitchFamily="50" charset="-128"/>
            </a:rPr>
            <a:t>円となった。今後も公共施設の長寿命化などの更新整備や児童相談所や新斎苑などの大型施設整備が見込まれることから、事業の取捨選択を徹底していく必要がある。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補助費等においては、小学</a:t>
          </a:r>
          <a:r>
            <a:rPr kumimoji="1" lang="en-US" altLang="ja-JP" sz="1100">
              <a:solidFill>
                <a:schemeClr val="tx1"/>
              </a:solidFill>
              <a:latin typeface="ＭＳ Ｐゴシック" panose="020B0600070205080204" pitchFamily="50" charset="-128"/>
              <a:ea typeface="ＭＳ Ｐゴシック" panose="020B0600070205080204" pitchFamily="50" charset="-128"/>
            </a:rPr>
            <a:t>5</a:t>
          </a:r>
          <a:r>
            <a:rPr kumimoji="1" lang="ja-JP" altLang="en-US" sz="1100">
              <a:solidFill>
                <a:schemeClr val="tx1"/>
              </a:solidFill>
              <a:latin typeface="ＭＳ Ｐゴシック" panose="020B0600070205080204" pitchFamily="50" charset="-128"/>
              <a:ea typeface="ＭＳ Ｐゴシック" panose="020B0600070205080204" pitchFamily="50" charset="-128"/>
            </a:rPr>
            <a:t>・</a:t>
          </a:r>
          <a:r>
            <a:rPr kumimoji="1" lang="en-US" altLang="ja-JP" sz="1100">
              <a:solidFill>
                <a:schemeClr val="tx1"/>
              </a:solidFill>
              <a:latin typeface="ＭＳ Ｐゴシック" panose="020B0600070205080204" pitchFamily="50" charset="-128"/>
              <a:ea typeface="ＭＳ Ｐゴシック" panose="020B0600070205080204" pitchFamily="50" charset="-128"/>
            </a:rPr>
            <a:t>6</a:t>
          </a:r>
          <a:r>
            <a:rPr kumimoji="1" lang="ja-JP" altLang="en-US" sz="1100">
              <a:solidFill>
                <a:schemeClr val="tx1"/>
              </a:solidFill>
              <a:latin typeface="ＭＳ Ｐゴシック" panose="020B0600070205080204" pitchFamily="50" charset="-128"/>
              <a:ea typeface="ＭＳ Ｐゴシック" panose="020B0600070205080204" pitchFamily="50" charset="-128"/>
            </a:rPr>
            <a:t>年生の給食無償化などで増加したものの、国庫支出金等返還額が減少したため前年度より減少した。類似団体内平均値と比較してと依然として高い数値であることから、市独自の補助金や上乗せ補助金などの見直しを検討し、経費の削減に努める必要が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積立金については、</a:t>
          </a:r>
          <a:r>
            <a:rPr kumimoji="1" lang="en-US" altLang="ja-JP" sz="1100">
              <a:solidFill>
                <a:schemeClr val="tx1"/>
              </a:solidFill>
              <a:latin typeface="ＭＳ Ｐゴシック" panose="020B0600070205080204" pitchFamily="50" charset="-128"/>
              <a:ea typeface="ＭＳ Ｐゴシック" panose="020B0600070205080204" pitchFamily="50" charset="-128"/>
            </a:rPr>
            <a:t>R5</a:t>
          </a:r>
          <a:r>
            <a:rPr kumimoji="1" lang="ja-JP" altLang="en-US" sz="1100">
              <a:solidFill>
                <a:schemeClr val="tx1"/>
              </a:solidFill>
              <a:latin typeface="ＭＳ Ｐゴシック" panose="020B0600070205080204" pitchFamily="50" charset="-128"/>
              <a:ea typeface="ＭＳ Ｐゴシック" panose="020B0600070205080204" pitchFamily="50" charset="-128"/>
            </a:rPr>
            <a:t>歳計剰余金の都市経営基盤整備基金への積立てや、公共用地先行取得事業特別会計から一般会計への再取得費用などの減債基金への積立てをおこなった結果、類似団体内平均値より高い値となっている。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477,700
455,345
61.78
234,403,301
229,750,791
4,382,871
118,178,032
148,257,732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123698</xdr:rowOff>
    </xdr:from>
    <xdr:to>
      <xdr:col>24</xdr:col>
      <xdr:colOff>63500</xdr:colOff>
      <xdr:row>37</xdr:row>
      <xdr:rowOff>11684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95898"/>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127508</xdr:rowOff>
    </xdr:from>
    <xdr:to>
      <xdr:col>19</xdr:col>
      <xdr:colOff>177800</xdr:colOff>
      <xdr:row>37</xdr:row>
      <xdr:rowOff>11684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299708"/>
          <a:ext cx="8890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127508</xdr:rowOff>
    </xdr:from>
    <xdr:to>
      <xdr:col>15</xdr:col>
      <xdr:colOff>50800</xdr:colOff>
      <xdr:row>36</xdr:row>
      <xdr:rowOff>153416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299708"/>
          <a:ext cx="889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153416</xdr:rowOff>
    </xdr:from>
    <xdr:to>
      <xdr:col>10</xdr:col>
      <xdr:colOff>114300</xdr:colOff>
      <xdr:row>36</xdr:row>
      <xdr:rowOff>154178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2561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72898</xdr:rowOff>
    </xdr:from>
    <xdr:to>
      <xdr:col>24</xdr:col>
      <xdr:colOff>114300</xdr:colOff>
      <xdr:row>37</xdr:row>
      <xdr:rowOff>3048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4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51325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2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132334</xdr:rowOff>
    </xdr:from>
    <xdr:to>
      <xdr:col>20</xdr:col>
      <xdr:colOff>38100</xdr:colOff>
      <xdr:row>37</xdr:row>
      <xdr:rowOff>62484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0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53611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97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76708</xdr:rowOff>
    </xdr:from>
    <xdr:to>
      <xdr:col>15</xdr:col>
      <xdr:colOff>101600</xdr:colOff>
      <xdr:row>37</xdr:row>
      <xdr:rowOff>6858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4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169435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4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102616</xdr:rowOff>
    </xdr:from>
    <xdr:to>
      <xdr:col>10</xdr:col>
      <xdr:colOff>165100</xdr:colOff>
      <xdr:row>37</xdr:row>
      <xdr:rowOff>32766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7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23893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6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103378</xdr:rowOff>
    </xdr:from>
    <xdr:to>
      <xdr:col>6</xdr:col>
      <xdr:colOff>38100</xdr:colOff>
      <xdr:row>37</xdr:row>
      <xdr:rowOff>33528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7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24655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6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54801</xdr:rowOff>
    </xdr:from>
    <xdr:to>
      <xdr:col>24</xdr:col>
      <xdr:colOff>63500</xdr:colOff>
      <xdr:row>58</xdr:row>
      <xdr:rowOff>91415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98901"/>
          <a:ext cx="838200" cy="3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91415</xdr:rowOff>
    </xdr:from>
    <xdr:to>
      <xdr:col>19</xdr:col>
      <xdr:colOff>177800</xdr:colOff>
      <xdr:row>58</xdr:row>
      <xdr:rowOff>130696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10035515"/>
          <a:ext cx="889000" cy="39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79108</xdr:rowOff>
    </xdr:from>
    <xdr:to>
      <xdr:col>15</xdr:col>
      <xdr:colOff>50800</xdr:colOff>
      <xdr:row>58</xdr:row>
      <xdr:rowOff>130696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10023208"/>
          <a:ext cx="889000" cy="5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92549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100584</xdr:rowOff>
    </xdr:from>
    <xdr:to>
      <xdr:col>10</xdr:col>
      <xdr:colOff>114300</xdr:colOff>
      <xdr:row>58</xdr:row>
      <xdr:rowOff>79108</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844534"/>
          <a:ext cx="889000" cy="117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93463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71200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4001</xdr:rowOff>
    </xdr:from>
    <xdr:to>
      <xdr:col>24</xdr:col>
      <xdr:colOff>114300</xdr:colOff>
      <xdr:row>58</xdr:row>
      <xdr:rowOff>105601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4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153878</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2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40615</xdr:rowOff>
    </xdr:from>
    <xdr:to>
      <xdr:col>20</xdr:col>
      <xdr:colOff>38100</xdr:colOff>
      <xdr:row>58</xdr:row>
      <xdr:rowOff>142215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8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133342</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7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79896</xdr:rowOff>
    </xdr:from>
    <xdr:to>
      <xdr:col>15</xdr:col>
      <xdr:colOff>101600</xdr:colOff>
      <xdr:row>59</xdr:row>
      <xdr:rowOff>10046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02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1173</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11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28308</xdr:rowOff>
    </xdr:from>
    <xdr:to>
      <xdr:col>10</xdr:col>
      <xdr:colOff>165100</xdr:colOff>
      <xdr:row>58</xdr:row>
      <xdr:rowOff>129908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7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121035</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6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49784</xdr:rowOff>
    </xdr:from>
    <xdr:to>
      <xdr:col>6</xdr:col>
      <xdr:colOff>38100</xdr:colOff>
      <xdr:row>51</xdr:row>
      <xdr:rowOff>151384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79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142511</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886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50820</xdr:rowOff>
    </xdr:from>
    <xdr:to>
      <xdr:col>24</xdr:col>
      <xdr:colOff>63500</xdr:colOff>
      <xdr:row>74</xdr:row>
      <xdr:rowOff>95504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738120"/>
          <a:ext cx="838200" cy="44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95504</xdr:rowOff>
    </xdr:from>
    <xdr:to>
      <xdr:col>19</xdr:col>
      <xdr:colOff>177800</xdr:colOff>
      <xdr:row>74</xdr:row>
      <xdr:rowOff>159946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782804"/>
          <a:ext cx="889000" cy="6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19686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21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100343</xdr:rowOff>
    </xdr:from>
    <xdr:to>
      <xdr:col>15</xdr:col>
      <xdr:colOff>50800</xdr:colOff>
      <xdr:row>74</xdr:row>
      <xdr:rowOff>159946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787643"/>
          <a:ext cx="889000" cy="5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96390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9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100343</xdr:rowOff>
    </xdr:from>
    <xdr:to>
      <xdr:col>10</xdr:col>
      <xdr:colOff>114300</xdr:colOff>
      <xdr:row>76</xdr:row>
      <xdr:rowOff>46042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787643"/>
          <a:ext cx="889000" cy="28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44916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4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68516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41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20</xdr:rowOff>
    </xdr:from>
    <xdr:to>
      <xdr:col>24</xdr:col>
      <xdr:colOff>114300</xdr:colOff>
      <xdr:row>74</xdr:row>
      <xdr:rowOff>101620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68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22897</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538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44704</xdr:rowOff>
    </xdr:from>
    <xdr:to>
      <xdr:col>20</xdr:col>
      <xdr:colOff>38100</xdr:colOff>
      <xdr:row>74</xdr:row>
      <xdr:rowOff>146304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73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162831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507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109146</xdr:rowOff>
    </xdr:from>
    <xdr:to>
      <xdr:col>15</xdr:col>
      <xdr:colOff>101600</xdr:colOff>
      <xdr:row>75</xdr:row>
      <xdr:rowOff>39296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79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55823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571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49543</xdr:rowOff>
    </xdr:from>
    <xdr:to>
      <xdr:col>10</xdr:col>
      <xdr:colOff>165100</xdr:colOff>
      <xdr:row>74</xdr:row>
      <xdr:rowOff>151143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73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167670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512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166692</xdr:rowOff>
    </xdr:from>
    <xdr:to>
      <xdr:col>6</xdr:col>
      <xdr:colOff>38100</xdr:colOff>
      <xdr:row>76</xdr:row>
      <xdr:rowOff>96842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02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113370</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800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161486</xdr:rowOff>
    </xdr:from>
    <xdr:to>
      <xdr:col>24</xdr:col>
      <xdr:colOff>63500</xdr:colOff>
      <xdr:row>97</xdr:row>
      <xdr:rowOff>76400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620686"/>
          <a:ext cx="838200" cy="8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113412</xdr:rowOff>
    </xdr:from>
    <xdr:to>
      <xdr:col>19</xdr:col>
      <xdr:colOff>177800</xdr:colOff>
      <xdr:row>96</xdr:row>
      <xdr:rowOff>161486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401162"/>
          <a:ext cx="889000" cy="21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113412</xdr:rowOff>
    </xdr:from>
    <xdr:to>
      <xdr:col>15</xdr:col>
      <xdr:colOff>50800</xdr:colOff>
      <xdr:row>95</xdr:row>
      <xdr:rowOff>113982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401162"/>
          <a:ext cx="8890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113982</xdr:rowOff>
    </xdr:from>
    <xdr:to>
      <xdr:col>10</xdr:col>
      <xdr:colOff>114300</xdr:colOff>
      <xdr:row>97</xdr:row>
      <xdr:rowOff>86962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401732"/>
          <a:ext cx="889000" cy="31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05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25600</xdr:rowOff>
    </xdr:from>
    <xdr:to>
      <xdr:col>24</xdr:col>
      <xdr:colOff>114300</xdr:colOff>
      <xdr:row>97</xdr:row>
      <xdr:rowOff>127200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111977</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7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110686</xdr:rowOff>
    </xdr:from>
    <xdr:to>
      <xdr:col>20</xdr:col>
      <xdr:colOff>38100</xdr:colOff>
      <xdr:row>97</xdr:row>
      <xdr:rowOff>40836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6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31963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62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62612</xdr:rowOff>
    </xdr:from>
    <xdr:to>
      <xdr:col>15</xdr:col>
      <xdr:colOff>101600</xdr:colOff>
      <xdr:row>95</xdr:row>
      <xdr:rowOff>164212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35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155339</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44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63182</xdr:rowOff>
    </xdr:from>
    <xdr:to>
      <xdr:col>10</xdr:col>
      <xdr:colOff>165100</xdr:colOff>
      <xdr:row>95</xdr:row>
      <xdr:rowOff>164782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35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155909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44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36162</xdr:rowOff>
    </xdr:from>
    <xdr:to>
      <xdr:col>6</xdr:col>
      <xdr:colOff>38100</xdr:colOff>
      <xdr:row>97</xdr:row>
      <xdr:rowOff>137762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66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128889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75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115469</xdr:rowOff>
    </xdr:from>
    <xdr:to>
      <xdr:col>55</xdr:col>
      <xdr:colOff>0</xdr:colOff>
      <xdr:row>37</xdr:row>
      <xdr:rowOff>120040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459119"/>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711</xdr:rowOff>
    </xdr:from>
    <xdr:to>
      <xdr:col>50</xdr:col>
      <xdr:colOff>114300</xdr:colOff>
      <xdr:row>37</xdr:row>
      <xdr:rowOff>115469</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344361"/>
          <a:ext cx="889000" cy="114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711</xdr:rowOff>
    </xdr:from>
    <xdr:to>
      <xdr:col>45</xdr:col>
      <xdr:colOff>177800</xdr:colOff>
      <xdr:row>37</xdr:row>
      <xdr:rowOff>119583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344361"/>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83007</xdr:rowOff>
    </xdr:from>
    <xdr:to>
      <xdr:col>41</xdr:col>
      <xdr:colOff>50800</xdr:colOff>
      <xdr:row>37</xdr:row>
      <xdr:rowOff>119583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42665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69240</xdr:rowOff>
    </xdr:from>
    <xdr:to>
      <xdr:col>55</xdr:col>
      <xdr:colOff>50800</xdr:colOff>
      <xdr:row>37</xdr:row>
      <xdr:rowOff>170841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128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47667</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91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64669</xdr:rowOff>
    </xdr:from>
    <xdr:to>
      <xdr:col>50</xdr:col>
      <xdr:colOff>165100</xdr:colOff>
      <xdr:row>37</xdr:row>
      <xdr:rowOff>166269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08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157395</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501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121361</xdr:rowOff>
    </xdr:from>
    <xdr:to>
      <xdr:col>46</xdr:col>
      <xdr:colOff>38100</xdr:colOff>
      <xdr:row>37</xdr:row>
      <xdr:rowOff>51511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29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42638</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386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68783</xdr:rowOff>
    </xdr:from>
    <xdr:to>
      <xdr:col>41</xdr:col>
      <xdr:colOff>101600</xdr:colOff>
      <xdr:row>37</xdr:row>
      <xdr:rowOff>170383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1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161510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505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32207</xdr:rowOff>
    </xdr:from>
    <xdr:to>
      <xdr:col>36</xdr:col>
      <xdr:colOff>165100</xdr:colOff>
      <xdr:row>37</xdr:row>
      <xdr:rowOff>133807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375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124934</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468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135737</xdr:rowOff>
    </xdr:from>
    <xdr:to>
      <xdr:col>55</xdr:col>
      <xdr:colOff>0</xdr:colOff>
      <xdr:row>59</xdr:row>
      <xdr:rowOff>18542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079837"/>
          <a:ext cx="838200" cy="5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135737</xdr:rowOff>
    </xdr:from>
    <xdr:to>
      <xdr:col>50</xdr:col>
      <xdr:colOff>114300</xdr:colOff>
      <xdr:row>59</xdr:row>
      <xdr:rowOff>22276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079837"/>
          <a:ext cx="889000" cy="57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4293</xdr:rowOff>
    </xdr:from>
    <xdr:to>
      <xdr:col>45</xdr:col>
      <xdr:colOff>177800</xdr:colOff>
      <xdr:row>59</xdr:row>
      <xdr:rowOff>22276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19843"/>
          <a:ext cx="889000"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4293</xdr:rowOff>
    </xdr:from>
    <xdr:to>
      <xdr:col>41</xdr:col>
      <xdr:colOff>50800</xdr:colOff>
      <xdr:row>59</xdr:row>
      <xdr:rowOff>22276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19843"/>
          <a:ext cx="889000"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139192</xdr:rowOff>
    </xdr:from>
    <xdr:to>
      <xdr:col>55</xdr:col>
      <xdr:colOff>50800</xdr:colOff>
      <xdr:row>59</xdr:row>
      <xdr:rowOff>69342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8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54119</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98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84937</xdr:rowOff>
    </xdr:from>
    <xdr:to>
      <xdr:col>50</xdr:col>
      <xdr:colOff>165100</xdr:colOff>
      <xdr:row>59</xdr:row>
      <xdr:rowOff>15087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2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6214</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2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142926</xdr:rowOff>
    </xdr:from>
    <xdr:to>
      <xdr:col>46</xdr:col>
      <xdr:colOff>38100</xdr:colOff>
      <xdr:row>59</xdr:row>
      <xdr:rowOff>73076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8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64203</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79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124943</xdr:rowOff>
    </xdr:from>
    <xdr:to>
      <xdr:col>41</xdr:col>
      <xdr:colOff>101600</xdr:colOff>
      <xdr:row>59</xdr:row>
      <xdr:rowOff>55093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6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46220</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61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142926</xdr:rowOff>
    </xdr:from>
    <xdr:to>
      <xdr:col>36</xdr:col>
      <xdr:colOff>165100</xdr:colOff>
      <xdr:row>59</xdr:row>
      <xdr:rowOff>73076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8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64203</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79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91884</xdr:rowOff>
    </xdr:from>
    <xdr:to>
      <xdr:col>55</xdr:col>
      <xdr:colOff>0</xdr:colOff>
      <xdr:row>78</xdr:row>
      <xdr:rowOff>152025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464984"/>
          <a:ext cx="838200" cy="6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45859</xdr:rowOff>
    </xdr:from>
    <xdr:to>
      <xdr:col>50</xdr:col>
      <xdr:colOff>114300</xdr:colOff>
      <xdr:row>78</xdr:row>
      <xdr:rowOff>91884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418959"/>
          <a:ext cx="889000" cy="46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45859</xdr:rowOff>
    </xdr:from>
    <xdr:to>
      <xdr:col>45</xdr:col>
      <xdr:colOff>177800</xdr:colOff>
      <xdr:row>78</xdr:row>
      <xdr:rowOff>78739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418959"/>
          <a:ext cx="889000" cy="3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141853</xdr:rowOff>
    </xdr:from>
    <xdr:to>
      <xdr:col>41</xdr:col>
      <xdr:colOff>50800</xdr:colOff>
      <xdr:row>78</xdr:row>
      <xdr:rowOff>78739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43503"/>
          <a:ext cx="889000" cy="108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101225</xdr:rowOff>
    </xdr:from>
    <xdr:to>
      <xdr:col>55</xdr:col>
      <xdr:colOff>50800</xdr:colOff>
      <xdr:row>79</xdr:row>
      <xdr:rowOff>31375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7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16152</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89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41084</xdr:rowOff>
    </xdr:from>
    <xdr:to>
      <xdr:col>50</xdr:col>
      <xdr:colOff>165100</xdr:colOff>
      <xdr:row>78</xdr:row>
      <xdr:rowOff>142684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1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133811</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06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166509</xdr:rowOff>
    </xdr:from>
    <xdr:to>
      <xdr:col>46</xdr:col>
      <xdr:colOff>38100</xdr:colOff>
      <xdr:row>78</xdr:row>
      <xdr:rowOff>96659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6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87786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6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27939</xdr:rowOff>
    </xdr:from>
    <xdr:to>
      <xdr:col>41</xdr:col>
      <xdr:colOff>101600</xdr:colOff>
      <xdr:row>78</xdr:row>
      <xdr:rowOff>129539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0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120666</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9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91053</xdr:rowOff>
    </xdr:from>
    <xdr:to>
      <xdr:col>36</xdr:col>
      <xdr:colOff>165100</xdr:colOff>
      <xdr:row>78</xdr:row>
      <xdr:rowOff>21203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29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12330</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38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115012</xdr:rowOff>
    </xdr:from>
    <xdr:to>
      <xdr:col>55</xdr:col>
      <xdr:colOff>0</xdr:colOff>
      <xdr:row>97</xdr:row>
      <xdr:rowOff>59976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74212"/>
          <a:ext cx="838200" cy="11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95886</xdr:rowOff>
    </xdr:from>
    <xdr:to>
      <xdr:col>50</xdr:col>
      <xdr:colOff>114300</xdr:colOff>
      <xdr:row>97</xdr:row>
      <xdr:rowOff>59976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555086"/>
          <a:ext cx="889000" cy="135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95886</xdr:rowOff>
    </xdr:from>
    <xdr:to>
      <xdr:col>45</xdr:col>
      <xdr:colOff>177800</xdr:colOff>
      <xdr:row>97</xdr:row>
      <xdr:rowOff>91408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55086"/>
          <a:ext cx="889000" cy="16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91408</xdr:rowOff>
    </xdr:from>
    <xdr:to>
      <xdr:col>41</xdr:col>
      <xdr:colOff>50800</xdr:colOff>
      <xdr:row>97</xdr:row>
      <xdr:rowOff>94856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722058"/>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64212</xdr:rowOff>
    </xdr:from>
    <xdr:to>
      <xdr:col>55</xdr:col>
      <xdr:colOff>50800</xdr:colOff>
      <xdr:row>96</xdr:row>
      <xdr:rowOff>165812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2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42639</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0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9176</xdr:rowOff>
    </xdr:from>
    <xdr:to>
      <xdr:col>50</xdr:col>
      <xdr:colOff>165100</xdr:colOff>
      <xdr:row>97</xdr:row>
      <xdr:rowOff>110776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3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101903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32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45086</xdr:rowOff>
    </xdr:from>
    <xdr:to>
      <xdr:col>46</xdr:col>
      <xdr:colOff>38100</xdr:colOff>
      <xdr:row>96</xdr:row>
      <xdr:rowOff>146686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0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137813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597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40608</xdr:rowOff>
    </xdr:from>
    <xdr:to>
      <xdr:col>41</xdr:col>
      <xdr:colOff>101600</xdr:colOff>
      <xdr:row>97</xdr:row>
      <xdr:rowOff>142208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7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133335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6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44056</xdr:rowOff>
    </xdr:from>
    <xdr:to>
      <xdr:col>36</xdr:col>
      <xdr:colOff>165100</xdr:colOff>
      <xdr:row>97</xdr:row>
      <xdr:rowOff>145656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7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136783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67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167350</xdr:rowOff>
    </xdr:from>
    <xdr:to>
      <xdr:col>85</xdr:col>
      <xdr:colOff>127000</xdr:colOff>
      <xdr:row>37</xdr:row>
      <xdr:rowOff>129358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339550"/>
          <a:ext cx="838200" cy="133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4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129358</xdr:rowOff>
    </xdr:from>
    <xdr:to>
      <xdr:col>81</xdr:col>
      <xdr:colOff>50800</xdr:colOff>
      <xdr:row>38</xdr:row>
      <xdr:rowOff>37483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473008"/>
          <a:ext cx="889000" cy="79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37483</xdr:rowOff>
    </xdr:from>
    <xdr:to>
      <xdr:col>76</xdr:col>
      <xdr:colOff>114300</xdr:colOff>
      <xdr:row>38</xdr:row>
      <xdr:rowOff>70685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552583"/>
          <a:ext cx="889000" cy="3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70685</xdr:rowOff>
    </xdr:from>
    <xdr:to>
      <xdr:col>71</xdr:col>
      <xdr:colOff>177800</xdr:colOff>
      <xdr:row>38</xdr:row>
      <xdr:rowOff>87231</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585785"/>
          <a:ext cx="889000" cy="1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116550</xdr:rowOff>
    </xdr:from>
    <xdr:to>
      <xdr:col>85</xdr:col>
      <xdr:colOff>177800</xdr:colOff>
      <xdr:row>37</xdr:row>
      <xdr:rowOff>46700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28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94977</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267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78558</xdr:rowOff>
    </xdr:from>
    <xdr:to>
      <xdr:col>81</xdr:col>
      <xdr:colOff>101600</xdr:colOff>
      <xdr:row>38</xdr:row>
      <xdr:rowOff>8708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42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171286</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51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158133</xdr:rowOff>
    </xdr:from>
    <xdr:to>
      <xdr:col>76</xdr:col>
      <xdr:colOff>165100</xdr:colOff>
      <xdr:row>38</xdr:row>
      <xdr:rowOff>88283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50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79410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59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19885</xdr:rowOff>
    </xdr:from>
    <xdr:to>
      <xdr:col>72</xdr:col>
      <xdr:colOff>38100</xdr:colOff>
      <xdr:row>38</xdr:row>
      <xdr:rowOff>121485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53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112612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62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36431</xdr:rowOff>
    </xdr:from>
    <xdr:to>
      <xdr:col>67</xdr:col>
      <xdr:colOff>101600</xdr:colOff>
      <xdr:row>38</xdr:row>
      <xdr:rowOff>138031</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55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129158</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644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159988</xdr:rowOff>
    </xdr:from>
    <xdr:to>
      <xdr:col>85</xdr:col>
      <xdr:colOff>127000</xdr:colOff>
      <xdr:row>57</xdr:row>
      <xdr:rowOff>75349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761188"/>
          <a:ext cx="838200" cy="8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130694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38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75349</xdr:rowOff>
    </xdr:from>
    <xdr:to>
      <xdr:col>81</xdr:col>
      <xdr:colOff>50800</xdr:colOff>
      <xdr:row>58</xdr:row>
      <xdr:rowOff>73692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847999"/>
          <a:ext cx="889000" cy="16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165393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42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41202</xdr:rowOff>
    </xdr:from>
    <xdr:to>
      <xdr:col>76</xdr:col>
      <xdr:colOff>114300</xdr:colOff>
      <xdr:row>58</xdr:row>
      <xdr:rowOff>73692</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3703300" y="9985302"/>
          <a:ext cx="889000" cy="32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35034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4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111211</xdr:rowOff>
    </xdr:from>
    <xdr:to>
      <xdr:col>71</xdr:col>
      <xdr:colOff>177800</xdr:colOff>
      <xdr:row>58</xdr:row>
      <xdr:rowOff>41202</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883861"/>
          <a:ext cx="889000" cy="10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79325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50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24290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45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109188</xdr:rowOff>
    </xdr:from>
    <xdr:to>
      <xdr:col>85</xdr:col>
      <xdr:colOff>177800</xdr:colOff>
      <xdr:row>57</xdr:row>
      <xdr:rowOff>39338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710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87615</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68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24549</xdr:rowOff>
    </xdr:from>
    <xdr:to>
      <xdr:col>81</xdr:col>
      <xdr:colOff>101600</xdr:colOff>
      <xdr:row>57</xdr:row>
      <xdr:rowOff>126149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79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117276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88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22892</xdr:rowOff>
    </xdr:from>
    <xdr:to>
      <xdr:col>76</xdr:col>
      <xdr:colOff>165100</xdr:colOff>
      <xdr:row>58</xdr:row>
      <xdr:rowOff>124492</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96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115619</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1005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161852</xdr:rowOff>
    </xdr:from>
    <xdr:to>
      <xdr:col>72</xdr:col>
      <xdr:colOff>38100</xdr:colOff>
      <xdr:row>58</xdr:row>
      <xdr:rowOff>92002</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93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83129</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10027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60411</xdr:rowOff>
    </xdr:from>
    <xdr:to>
      <xdr:col>67</xdr:col>
      <xdr:colOff>101600</xdr:colOff>
      <xdr:row>57</xdr:row>
      <xdr:rowOff>162011</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83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153138</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925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97464</xdr:rowOff>
    </xdr:from>
    <xdr:to>
      <xdr:col>85</xdr:col>
      <xdr:colOff>127000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5481300" y="13642014"/>
          <a:ext cx="8382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97464</xdr:rowOff>
    </xdr:from>
    <xdr:to>
      <xdr:col>81</xdr:col>
      <xdr:colOff>50800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4592300" y="13642014"/>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96920</xdr:rowOff>
    </xdr:from>
    <xdr:to>
      <xdr:col>76</xdr:col>
      <xdr:colOff>114300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641470"/>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83857</xdr:rowOff>
    </xdr:from>
    <xdr:to>
      <xdr:col>71</xdr:col>
      <xdr:colOff>177800</xdr:colOff>
      <xdr:row>79</xdr:row>
      <xdr:rowOff>96920</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2814300" y="1362840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46664</xdr:rowOff>
    </xdr:from>
    <xdr:to>
      <xdr:col>81</xdr:col>
      <xdr:colOff>101600</xdr:colOff>
      <xdr:row>79</xdr:row>
      <xdr:rowOff>148264</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9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139391</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324333" y="136839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46120</xdr:rowOff>
    </xdr:from>
    <xdr:to>
      <xdr:col>72</xdr:col>
      <xdr:colOff>38100</xdr:colOff>
      <xdr:row>79</xdr:row>
      <xdr:rowOff>147720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9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138847</xdr:rowOff>
    </xdr:from>
    <xdr:ext cx="313932"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46333" y="136833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33057</xdr:rowOff>
    </xdr:from>
    <xdr:to>
      <xdr:col>67</xdr:col>
      <xdr:colOff>101600</xdr:colOff>
      <xdr:row>79</xdr:row>
      <xdr:rowOff>134657</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7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125784</xdr:rowOff>
    </xdr:from>
    <xdr:ext cx="378565"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25017" y="13670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57702</xdr:rowOff>
    </xdr:from>
    <xdr:to>
      <xdr:col>85</xdr:col>
      <xdr:colOff>127000</xdr:colOff>
      <xdr:row>96</xdr:row>
      <xdr:rowOff>94689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516902"/>
          <a:ext cx="838200" cy="3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6838</xdr:rowOff>
    </xdr:from>
    <xdr:to>
      <xdr:col>81</xdr:col>
      <xdr:colOff>50800</xdr:colOff>
      <xdr:row>96</xdr:row>
      <xdr:rowOff>57702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466038"/>
          <a:ext cx="889000" cy="50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124362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58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169030</xdr:rowOff>
    </xdr:from>
    <xdr:to>
      <xdr:col>76</xdr:col>
      <xdr:colOff>114300</xdr:colOff>
      <xdr:row>96</xdr:row>
      <xdr:rowOff>6838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456780"/>
          <a:ext cx="8890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122007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58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152913</xdr:rowOff>
    </xdr:from>
    <xdr:to>
      <xdr:col>71</xdr:col>
      <xdr:colOff>177800</xdr:colOff>
      <xdr:row>95</xdr:row>
      <xdr:rowOff>169030</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440663"/>
          <a:ext cx="889000" cy="1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125506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58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142034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43889</xdr:rowOff>
    </xdr:from>
    <xdr:to>
      <xdr:col>85</xdr:col>
      <xdr:colOff>177800</xdr:colOff>
      <xdr:row>96</xdr:row>
      <xdr:rowOff>145489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50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22316</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481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6902</xdr:rowOff>
    </xdr:from>
    <xdr:to>
      <xdr:col>81</xdr:col>
      <xdr:colOff>101600</xdr:colOff>
      <xdr:row>96</xdr:row>
      <xdr:rowOff>108502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46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125029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2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127488</xdr:rowOff>
    </xdr:from>
    <xdr:to>
      <xdr:col>76</xdr:col>
      <xdr:colOff>165100</xdr:colOff>
      <xdr:row>96</xdr:row>
      <xdr:rowOff>57638</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41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74165</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19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118230</xdr:rowOff>
    </xdr:from>
    <xdr:to>
      <xdr:col>72</xdr:col>
      <xdr:colOff>38100</xdr:colOff>
      <xdr:row>96</xdr:row>
      <xdr:rowOff>48380</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40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64907</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18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102113</xdr:rowOff>
    </xdr:from>
    <xdr:to>
      <xdr:col>67</xdr:col>
      <xdr:colOff>101600</xdr:colOff>
      <xdr:row>96</xdr:row>
      <xdr:rowOff>32263</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48790</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16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総務費は、積立金の増加等により増加しているものの、類似団体内平均値と比べ低い水準となっている。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民生費は、生活保護費受給者の割合（保護率）は減少しているものの、近年は認定子ども園等運営にかかる経費や障害者福祉施策に係る経費が増大している事が要因となり、類似団体内平均値と比べると依然として高い水準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商工費は、</a:t>
          </a:r>
          <a:r>
            <a:rPr kumimoji="1" lang="en-US" altLang="ja-JP" sz="1300">
              <a:solidFill>
                <a:schemeClr val="tx1"/>
              </a:solidFill>
              <a:latin typeface="ＭＳ Ｐゴシック" panose="020B0600070205080204" pitchFamily="50" charset="-128"/>
              <a:ea typeface="ＭＳ Ｐゴシック" panose="020B0600070205080204" pitchFamily="50" charset="-128"/>
            </a:rPr>
            <a:t>R5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年度に実施したキャッシュレス決裁ポイント還元事業の影響などにより、前年度より減少している。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土木費は、大阪モノレール南伸事業や市営住宅整備事業などの増加により、前年度より増加したものの、類似団体平均値と比べ低い水準となっている。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衛生費は、新型コロナウイルスワクチン接種事業や元利償還の減少による地方独立行政法人市立東大阪医療センターへの負担金の減少などにより、前年度より減少しており、類似団体平均値と比べて低い水準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教育費は、屋内運動場空調整備等による小学校建設事業の増加や花園ラグビー場整備事業、小学</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年生の給食無償化事業などにより、前年度より増加しているものの、類似団体内平均値と比べ低い水準となっている。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大阪府東大阪市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6</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年度の標準財政規模に占める財政調整基金の残高は、令和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5</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年度から</a:t>
          </a:r>
          <a:r>
            <a:rPr kumimoji="1" lang="en-US" altLang="ja-JP" sz="1200">
              <a:solidFill>
                <a:schemeClr val="tx1"/>
              </a:solidFill>
              <a:latin typeface="ＭＳ Ｐゴシック" panose="020B0600070205080204" pitchFamily="50" charset="-128"/>
              <a:ea typeface="ＭＳ Ｐゴシック" panose="020B0600070205080204" pitchFamily="50" charset="-128"/>
            </a:rPr>
            <a:t>1.34</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ポイント増加し</a:t>
          </a:r>
          <a:r>
            <a:rPr kumimoji="1" lang="en-US" altLang="ja-JP" sz="1200">
              <a:solidFill>
                <a:schemeClr val="tx1"/>
              </a:solidFill>
              <a:latin typeface="ＭＳ Ｐゴシック" panose="020B0600070205080204" pitchFamily="50" charset="-128"/>
              <a:ea typeface="ＭＳ Ｐゴシック" panose="020B0600070205080204" pitchFamily="50" charset="-128"/>
            </a:rPr>
            <a:t>18.43</a:t>
          </a:r>
          <a:r>
            <a:rPr kumimoji="1" lang="ja-JP" altLang="en-US" sz="1200">
              <a:solidFill>
                <a:schemeClr val="tx1"/>
              </a:solidFill>
              <a:latin typeface="ＭＳ Ｐゴシック" panose="020B0600070205080204" pitchFamily="50" charset="-128"/>
              <a:ea typeface="ＭＳ Ｐゴシック" panose="020B0600070205080204" pitchFamily="50" charset="-128"/>
            </a:rPr>
            <a:t>％となり、長期的視野に立った計画的な財政運営を行うための必要額は確保している。　　　　　　　　　　　　　　　　　　　　　</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6</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年度における実質収支比率については、分子である実質収支額が、前年度より</a:t>
          </a:r>
          <a:r>
            <a:rPr kumimoji="1" lang="en-US" altLang="ja-JP" sz="1200">
              <a:solidFill>
                <a:schemeClr val="tx1"/>
              </a:solidFill>
              <a:latin typeface="ＭＳ Ｐゴシック" panose="020B0600070205080204" pitchFamily="50" charset="-128"/>
              <a:ea typeface="ＭＳ Ｐゴシック" panose="020B0600070205080204" pitchFamily="50" charset="-128"/>
            </a:rPr>
            <a:t>586</a:t>
          </a:r>
          <a:r>
            <a:rPr kumimoji="1" lang="ja-JP" altLang="en-US" sz="1200">
              <a:solidFill>
                <a:schemeClr val="tx1"/>
              </a:solidFill>
              <a:latin typeface="ＭＳ Ｐゴシック" panose="020B0600070205080204" pitchFamily="50" charset="-128"/>
              <a:ea typeface="ＭＳ Ｐゴシック" panose="020B0600070205080204" pitchFamily="50" charset="-128"/>
            </a:rPr>
            <a:t>百万円増加し、分母である標準財政規模が</a:t>
          </a:r>
          <a:r>
            <a:rPr kumimoji="1" lang="en-US" altLang="ja-JP" sz="1200">
              <a:solidFill>
                <a:schemeClr val="tx1"/>
              </a:solidFill>
              <a:latin typeface="ＭＳ Ｐゴシック" panose="020B0600070205080204" pitchFamily="50" charset="-128"/>
              <a:ea typeface="ＭＳ Ｐゴシック" panose="020B0600070205080204" pitchFamily="50" charset="-128"/>
            </a:rPr>
            <a:t>3,042</a:t>
          </a:r>
          <a:r>
            <a:rPr kumimoji="1" lang="ja-JP" altLang="en-US" sz="1200">
              <a:solidFill>
                <a:schemeClr val="tx1"/>
              </a:solidFill>
              <a:latin typeface="ＭＳ Ｐゴシック" panose="020B0600070205080204" pitchFamily="50" charset="-128"/>
              <a:ea typeface="ＭＳ Ｐゴシック" panose="020B0600070205080204" pitchFamily="50" charset="-128"/>
            </a:rPr>
            <a:t>百万円増加したため令和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5</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年度から</a:t>
          </a:r>
          <a:r>
            <a:rPr kumimoji="1" lang="en-US" altLang="ja-JP" sz="1200">
              <a:solidFill>
                <a:schemeClr val="tx1"/>
              </a:solidFill>
              <a:latin typeface="ＭＳ Ｐゴシック" panose="020B0600070205080204" pitchFamily="50" charset="-128"/>
              <a:ea typeface="ＭＳ Ｐゴシック" panose="020B0600070205080204" pitchFamily="50" charset="-128"/>
            </a:rPr>
            <a:t>0.41</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ポイント増加し</a:t>
          </a:r>
          <a:r>
            <a:rPr kumimoji="1" lang="en-US" altLang="ja-JP" sz="1200">
              <a:solidFill>
                <a:schemeClr val="tx1"/>
              </a:solidFill>
              <a:latin typeface="ＭＳ Ｐゴシック" panose="020B0600070205080204" pitchFamily="50" charset="-128"/>
              <a:ea typeface="ＭＳ Ｐゴシック" panose="020B0600070205080204" pitchFamily="50" charset="-128"/>
            </a:rPr>
            <a:t>3.71</a:t>
          </a:r>
          <a:r>
            <a:rPr kumimoji="1" lang="ja-JP" altLang="en-US" sz="1200">
              <a:solidFill>
                <a:schemeClr val="tx1"/>
              </a:solidFill>
              <a:latin typeface="ＭＳ Ｐゴシック" panose="020B0600070205080204" pitchFamily="50" charset="-128"/>
              <a:ea typeface="ＭＳ Ｐゴシック" panose="020B0600070205080204" pitchFamily="50" charset="-128"/>
            </a:rPr>
            <a:t>％となった。今後もより一層健全な財政運営に努める。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大阪府東大阪市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連結実質赤字比率について対象となる一般会計等及び公営企業会計の実質収支額及び資金余剰額（不足額）は全会計で黒字となっている。令和</a:t>
          </a:r>
          <a:r>
            <a:rPr kumimoji="1" lang="en-US" altLang="ja-JP" sz="1400">
              <a:latin typeface="ＭＳ Ｐゴシック" panose="020B0600070205080204" pitchFamily="50" charset="-128"/>
              <a:ea typeface="ＭＳ Ｐゴシック" panose="020B0600070205080204" pitchFamily="50" charset="-128"/>
            </a:rPr>
            <a:t>2</a:t>
          </a:r>
          <a:r>
            <a:rPr kumimoji="1" lang="ja-JP" altLang="en-US" sz="1400">
              <a:latin typeface="ＭＳ Ｐゴシック" panose="020B0600070205080204" pitchFamily="50" charset="-128"/>
              <a:ea typeface="ＭＳ Ｐゴシック" panose="020B0600070205080204" pitchFamily="50" charset="-128"/>
            </a:rPr>
            <a:t>年度からの</a:t>
          </a:r>
          <a:r>
            <a:rPr kumimoji="1" lang="en-US" altLang="ja-JP" sz="1400">
              <a:latin typeface="ＭＳ Ｐゴシック" panose="020B0600070205080204" pitchFamily="50" charset="-128"/>
              <a:ea typeface="ＭＳ Ｐゴシック" panose="020B0600070205080204" pitchFamily="50" charset="-128"/>
            </a:rPr>
            <a:t>5</a:t>
          </a:r>
          <a:r>
            <a:rPr kumimoji="1" lang="ja-JP" altLang="en-US" sz="1400">
              <a:latin typeface="ＭＳ Ｐゴシック" panose="020B0600070205080204" pitchFamily="50" charset="-128"/>
              <a:ea typeface="ＭＳ Ｐゴシック" panose="020B0600070205080204" pitchFamily="50" charset="-128"/>
            </a:rPr>
            <a:t>年間をみても、連結実質収支額は黒字である。今後も市全体として健全な財政運営に努める。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234403301</v>
      </c>
      <c r="BO4" s="449"/>
      <c r="BP4" s="449"/>
      <c r="BQ4" s="449"/>
      <c r="BR4" s="449"/>
      <c r="BS4" s="449"/>
      <c r="BT4" s="449"/>
      <c r="BU4" s="450"/>
      <c r="BV4" s="448">
        <v>229888528</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3.7</v>
      </c>
      <c r="CU4" s="589"/>
      <c r="CV4" s="589"/>
      <c r="CW4" s="589"/>
      <c r="CX4" s="589"/>
      <c r="CY4" s="589"/>
      <c r="CZ4" s="589"/>
      <c r="DA4" s="590"/>
      <c r="DB4" s="588">
        <v>3.3</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229750791</v>
      </c>
      <c r="BO5" s="420"/>
      <c r="BP5" s="420"/>
      <c r="BQ5" s="420"/>
      <c r="BR5" s="420"/>
      <c r="BS5" s="420"/>
      <c r="BT5" s="420"/>
      <c r="BU5" s="421"/>
      <c r="BV5" s="419">
        <v>225410604</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95.2</v>
      </c>
      <c r="CU5" s="417"/>
      <c r="CV5" s="417"/>
      <c r="CW5" s="417"/>
      <c r="CX5" s="417"/>
      <c r="CY5" s="417"/>
      <c r="CZ5" s="417"/>
      <c r="DA5" s="418"/>
      <c r="DB5" s="416">
        <v>94.7</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4652510</v>
      </c>
      <c r="BO6" s="420"/>
      <c r="BP6" s="420"/>
      <c r="BQ6" s="420"/>
      <c r="BR6" s="420"/>
      <c r="BS6" s="420"/>
      <c r="BT6" s="420"/>
      <c r="BU6" s="421"/>
      <c r="BV6" s="419">
        <v>4477924</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96.3</v>
      </c>
      <c r="CU6" s="563"/>
      <c r="CV6" s="563"/>
      <c r="CW6" s="563"/>
      <c r="CX6" s="563"/>
      <c r="CY6" s="563"/>
      <c r="CZ6" s="563"/>
      <c r="DA6" s="564"/>
      <c r="DB6" s="562">
        <v>96.9</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269639</v>
      </c>
      <c r="BO7" s="420"/>
      <c r="BP7" s="420"/>
      <c r="BQ7" s="420"/>
      <c r="BR7" s="420"/>
      <c r="BS7" s="420"/>
      <c r="BT7" s="420"/>
      <c r="BU7" s="421"/>
      <c r="BV7" s="419">
        <v>680476</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118178032</v>
      </c>
      <c r="CU7" s="420"/>
      <c r="CV7" s="420"/>
      <c r="CW7" s="420"/>
      <c r="CX7" s="420"/>
      <c r="CY7" s="420"/>
      <c r="CZ7" s="420"/>
      <c r="DA7" s="421"/>
      <c r="DB7" s="419">
        <v>115136485</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4382871</v>
      </c>
      <c r="BO8" s="420"/>
      <c r="BP8" s="420"/>
      <c r="BQ8" s="420"/>
      <c r="BR8" s="420"/>
      <c r="BS8" s="420"/>
      <c r="BT8" s="420"/>
      <c r="BU8" s="421"/>
      <c r="BV8" s="419">
        <v>3797448</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0.73</v>
      </c>
      <c r="CU8" s="523"/>
      <c r="CV8" s="523"/>
      <c r="CW8" s="523"/>
      <c r="CX8" s="523"/>
      <c r="CY8" s="523"/>
      <c r="CZ8" s="523"/>
      <c r="DA8" s="524"/>
      <c r="DB8" s="522">
        <v>0.73</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493940</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585423</v>
      </c>
      <c r="BO9" s="420"/>
      <c r="BP9" s="420"/>
      <c r="BQ9" s="420"/>
      <c r="BR9" s="420"/>
      <c r="BS9" s="420"/>
      <c r="BT9" s="420"/>
      <c r="BU9" s="421"/>
      <c r="BV9" s="419">
        <v>-286718</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12.1</v>
      </c>
      <c r="CU9" s="417"/>
      <c r="CV9" s="417"/>
      <c r="CW9" s="417"/>
      <c r="CX9" s="417"/>
      <c r="CY9" s="417"/>
      <c r="CZ9" s="417"/>
      <c r="DA9" s="418"/>
      <c r="DB9" s="416">
        <v>12.4</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502784</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2603400</v>
      </c>
      <c r="BO10" s="420"/>
      <c r="BP10" s="420"/>
      <c r="BQ10" s="420"/>
      <c r="BR10" s="420"/>
      <c r="BS10" s="420"/>
      <c r="BT10" s="420"/>
      <c r="BU10" s="421"/>
      <c r="BV10" s="419">
        <v>2769600</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22746</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477700</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500000</v>
      </c>
      <c r="BO12" s="420"/>
      <c r="BP12" s="420"/>
      <c r="BQ12" s="420"/>
      <c r="BR12" s="420"/>
      <c r="BS12" s="420"/>
      <c r="BT12" s="420"/>
      <c r="BU12" s="421"/>
      <c r="BV12" s="419">
        <v>3500000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455345</v>
      </c>
      <c r="S13" s="507"/>
      <c r="T13" s="507"/>
      <c r="U13" s="507"/>
      <c r="V13" s="508"/>
      <c r="W13" s="509" t="s">
        <v>131</v>
      </c>
      <c r="X13" s="405"/>
      <c r="Y13" s="405"/>
      <c r="Z13" s="405"/>
      <c r="AA13" s="405"/>
      <c r="AB13" s="406"/>
      <c r="AC13" s="372">
        <v>525</v>
      </c>
      <c r="AD13" s="373"/>
      <c r="AE13" s="373"/>
      <c r="AF13" s="373"/>
      <c r="AG13" s="374"/>
      <c r="AH13" s="372">
        <v>591</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2711569</v>
      </c>
      <c r="BO13" s="420"/>
      <c r="BP13" s="420"/>
      <c r="BQ13" s="420"/>
      <c r="BR13" s="420"/>
      <c r="BS13" s="420"/>
      <c r="BT13" s="420"/>
      <c r="BU13" s="421"/>
      <c r="BV13" s="419">
        <v>-1017118</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4.7</v>
      </c>
      <c r="CU13" s="417"/>
      <c r="CV13" s="417"/>
      <c r="CW13" s="417"/>
      <c r="CX13" s="417"/>
      <c r="CY13" s="417"/>
      <c r="CZ13" s="417"/>
      <c r="DA13" s="418"/>
      <c r="DB13" s="416">
        <v>5.9</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478539</v>
      </c>
      <c r="S14" s="507"/>
      <c r="T14" s="507"/>
      <c r="U14" s="507"/>
      <c r="V14" s="508"/>
      <c r="W14" s="510"/>
      <c r="X14" s="408"/>
      <c r="Y14" s="408"/>
      <c r="Z14" s="408"/>
      <c r="AA14" s="408"/>
      <c r="AB14" s="409"/>
      <c r="AC14" s="499">
        <v>0.3</v>
      </c>
      <c r="AD14" s="500"/>
      <c r="AE14" s="500"/>
      <c r="AF14" s="500"/>
      <c r="AG14" s="501"/>
      <c r="AH14" s="499">
        <v>0.3</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457925</v>
      </c>
      <c r="S15" s="507"/>
      <c r="T15" s="507"/>
      <c r="U15" s="507"/>
      <c r="V15" s="508"/>
      <c r="W15" s="509" t="s">
        <v>137</v>
      </c>
      <c r="X15" s="405"/>
      <c r="Y15" s="405"/>
      <c r="Z15" s="405"/>
      <c r="AA15" s="405"/>
      <c r="AB15" s="406"/>
      <c r="AC15" s="372">
        <v>53330</v>
      </c>
      <c r="AD15" s="373"/>
      <c r="AE15" s="373"/>
      <c r="AF15" s="373"/>
      <c r="AG15" s="374"/>
      <c r="AH15" s="372">
        <v>58967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69843844</v>
      </c>
      <c r="BO15" s="449"/>
      <c r="BP15" s="449"/>
      <c r="BQ15" s="449"/>
      <c r="BR15" s="449"/>
      <c r="BS15" s="449"/>
      <c r="BT15" s="449"/>
      <c r="BU15" s="450"/>
      <c r="BV15" s="448">
        <v>68727102</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29.1</v>
      </c>
      <c r="AD16" s="500"/>
      <c r="AE16" s="500"/>
      <c r="AF16" s="500"/>
      <c r="AG16" s="501"/>
      <c r="AH16" s="499">
        <v>30.7</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97409412</v>
      </c>
      <c r="BO16" s="420"/>
      <c r="BP16" s="420"/>
      <c r="BQ16" s="420"/>
      <c r="BR16" s="420"/>
      <c r="BS16" s="420"/>
      <c r="BT16" s="420"/>
      <c r="BU16" s="421"/>
      <c r="BV16" s="419">
        <v>93423931</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129166</v>
      </c>
      <c r="AD17" s="373"/>
      <c r="AE17" s="373"/>
      <c r="AF17" s="373"/>
      <c r="AG17" s="374"/>
      <c r="AH17" s="372">
        <v>132312</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89244187</v>
      </c>
      <c r="BO17" s="420"/>
      <c r="BP17" s="420"/>
      <c r="BQ17" s="420"/>
      <c r="BR17" s="420"/>
      <c r="BS17" s="420"/>
      <c r="BT17" s="420"/>
      <c r="BU17" s="421"/>
      <c r="BV17" s="419">
        <v>87775545</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61.78</v>
      </c>
      <c r="M18" s="472"/>
      <c r="N18" s="472"/>
      <c r="O18" s="472"/>
      <c r="P18" s="472"/>
      <c r="Q18" s="472"/>
      <c r="R18" s="473"/>
      <c r="S18" s="473"/>
      <c r="T18" s="473"/>
      <c r="U18" s="473"/>
      <c r="V18" s="474"/>
      <c r="W18" s="490"/>
      <c r="X18" s="491"/>
      <c r="Y18" s="491"/>
      <c r="Z18" s="491"/>
      <c r="AA18" s="491"/>
      <c r="AB18" s="515"/>
      <c r="AC18" s="389">
        <v>70.599999999999994</v>
      </c>
      <c r="AD18" s="390"/>
      <c r="AE18" s="390"/>
      <c r="AF18" s="390"/>
      <c r="AG18" s="475"/>
      <c r="AH18" s="389">
        <v>69</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116331598</v>
      </c>
      <c r="BO18" s="420"/>
      <c r="BP18" s="420"/>
      <c r="BQ18" s="420"/>
      <c r="BR18" s="420"/>
      <c r="BS18" s="420"/>
      <c r="BT18" s="420"/>
      <c r="BU18" s="421"/>
      <c r="BV18" s="419">
        <v>111889236</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7995</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146192945</v>
      </c>
      <c r="BO19" s="420"/>
      <c r="BP19" s="420"/>
      <c r="BQ19" s="420"/>
      <c r="BR19" s="420"/>
      <c r="BS19" s="420"/>
      <c r="BT19" s="420"/>
      <c r="BU19" s="421"/>
      <c r="BV19" s="419">
        <v>148856068</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232303</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148257732</v>
      </c>
      <c r="BO22" s="449"/>
      <c r="BP22" s="449"/>
      <c r="BQ22" s="449"/>
      <c r="BR22" s="449"/>
      <c r="BS22" s="449"/>
      <c r="BT22" s="449"/>
      <c r="BU22" s="450"/>
      <c r="BV22" s="448">
        <v>156447297</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118948665</v>
      </c>
      <c r="BO23" s="420"/>
      <c r="BP23" s="420"/>
      <c r="BQ23" s="420"/>
      <c r="BR23" s="420"/>
      <c r="BS23" s="420"/>
      <c r="BT23" s="420"/>
      <c r="BU23" s="421"/>
      <c r="BV23" s="419">
        <v>122766333</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7210</v>
      </c>
      <c r="R24" s="373"/>
      <c r="S24" s="373"/>
      <c r="T24" s="373"/>
      <c r="U24" s="373"/>
      <c r="V24" s="374"/>
      <c r="W24" s="462"/>
      <c r="X24" s="399"/>
      <c r="Y24" s="400"/>
      <c r="Z24" s="375" t="s">
        <v>162</v>
      </c>
      <c r="AA24" s="376"/>
      <c r="AB24" s="376"/>
      <c r="AC24" s="376"/>
      <c r="AD24" s="376"/>
      <c r="AE24" s="376"/>
      <c r="AF24" s="376"/>
      <c r="AG24" s="377"/>
      <c r="AH24" s="372">
        <v>2618</v>
      </c>
      <c r="AI24" s="373"/>
      <c r="AJ24" s="373"/>
      <c r="AK24" s="373"/>
      <c r="AL24" s="374"/>
      <c r="AM24" s="372">
        <v>8079148</v>
      </c>
      <c r="AN24" s="373"/>
      <c r="AO24" s="373"/>
      <c r="AP24" s="373"/>
      <c r="AQ24" s="373"/>
      <c r="AR24" s="374"/>
      <c r="AS24" s="372">
        <v>3086</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71309742</v>
      </c>
      <c r="BO24" s="420"/>
      <c r="BP24" s="420"/>
      <c r="BQ24" s="420"/>
      <c r="BR24" s="420"/>
      <c r="BS24" s="420"/>
      <c r="BT24" s="420"/>
      <c r="BU24" s="421"/>
      <c r="BV24" s="419">
        <v>72902419</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3</v>
      </c>
      <c r="M25" s="373"/>
      <c r="N25" s="373"/>
      <c r="O25" s="373"/>
      <c r="P25" s="374"/>
      <c r="Q25" s="372">
        <v>8700</v>
      </c>
      <c r="R25" s="373"/>
      <c r="S25" s="373"/>
      <c r="T25" s="373"/>
      <c r="U25" s="373"/>
      <c r="V25" s="374"/>
      <c r="W25" s="462"/>
      <c r="X25" s="399"/>
      <c r="Y25" s="400"/>
      <c r="Z25" s="375" t="s">
        <v>165</v>
      </c>
      <c r="AA25" s="376"/>
      <c r="AB25" s="376"/>
      <c r="AC25" s="376"/>
      <c r="AD25" s="376"/>
      <c r="AE25" s="376"/>
      <c r="AF25" s="376"/>
      <c r="AG25" s="377"/>
      <c r="AH25" s="372">
        <v>520</v>
      </c>
      <c r="AI25" s="373"/>
      <c r="AJ25" s="373"/>
      <c r="AK25" s="373"/>
      <c r="AL25" s="374"/>
      <c r="AM25" s="372">
        <v>1601080</v>
      </c>
      <c r="AN25" s="373"/>
      <c r="AO25" s="373"/>
      <c r="AP25" s="373"/>
      <c r="AQ25" s="373"/>
      <c r="AR25" s="374"/>
      <c r="AS25" s="372">
        <v>3079</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30031931</v>
      </c>
      <c r="BO25" s="449"/>
      <c r="BP25" s="449"/>
      <c r="BQ25" s="449"/>
      <c r="BR25" s="449"/>
      <c r="BS25" s="449"/>
      <c r="BT25" s="449"/>
      <c r="BU25" s="450"/>
      <c r="BV25" s="448">
        <v>32974808</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7600</v>
      </c>
      <c r="R26" s="373"/>
      <c r="S26" s="373"/>
      <c r="T26" s="373"/>
      <c r="U26" s="373"/>
      <c r="V26" s="374"/>
      <c r="W26" s="462"/>
      <c r="X26" s="399"/>
      <c r="Y26" s="400"/>
      <c r="Z26" s="375" t="s">
        <v>168</v>
      </c>
      <c r="AA26" s="430"/>
      <c r="AB26" s="430"/>
      <c r="AC26" s="430"/>
      <c r="AD26" s="430"/>
      <c r="AE26" s="430"/>
      <c r="AF26" s="430"/>
      <c r="AG26" s="431"/>
      <c r="AH26" s="372">
        <v>5</v>
      </c>
      <c r="AI26" s="373"/>
      <c r="AJ26" s="373"/>
      <c r="AK26" s="373"/>
      <c r="AL26" s="374"/>
      <c r="AM26" s="372">
        <v>11695</v>
      </c>
      <c r="AN26" s="373"/>
      <c r="AO26" s="373"/>
      <c r="AP26" s="373"/>
      <c r="AQ26" s="373"/>
      <c r="AR26" s="374"/>
      <c r="AS26" s="372">
        <v>2339</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480263</v>
      </c>
      <c r="BO26" s="420"/>
      <c r="BP26" s="420"/>
      <c r="BQ26" s="420"/>
      <c r="BR26" s="420"/>
      <c r="BS26" s="420"/>
      <c r="BT26" s="420"/>
      <c r="BU26" s="421"/>
      <c r="BV26" s="419">
        <v>626377</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7200</v>
      </c>
      <c r="R27" s="373"/>
      <c r="S27" s="373"/>
      <c r="T27" s="373"/>
      <c r="U27" s="373"/>
      <c r="V27" s="374"/>
      <c r="W27" s="462"/>
      <c r="X27" s="399"/>
      <c r="Y27" s="400"/>
      <c r="Z27" s="375" t="s">
        <v>171</v>
      </c>
      <c r="AA27" s="376"/>
      <c r="AB27" s="376"/>
      <c r="AC27" s="376"/>
      <c r="AD27" s="376"/>
      <c r="AE27" s="376"/>
      <c r="AF27" s="376"/>
      <c r="AG27" s="377"/>
      <c r="AH27" s="372">
        <v>152</v>
      </c>
      <c r="AI27" s="373"/>
      <c r="AJ27" s="373"/>
      <c r="AK27" s="373"/>
      <c r="AL27" s="374"/>
      <c r="AM27" s="372">
        <v>556784</v>
      </c>
      <c r="AN27" s="373"/>
      <c r="AO27" s="373"/>
      <c r="AP27" s="373"/>
      <c r="AQ27" s="373"/>
      <c r="AR27" s="374"/>
      <c r="AS27" s="372">
        <v>3663</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1911000</v>
      </c>
      <c r="BO27" s="454"/>
      <c r="BP27" s="454"/>
      <c r="BQ27" s="454"/>
      <c r="BR27" s="454"/>
      <c r="BS27" s="454"/>
      <c r="BT27" s="454"/>
      <c r="BU27" s="455"/>
      <c r="BV27" s="453">
        <v>1911000</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6660</v>
      </c>
      <c r="R28" s="373"/>
      <c r="S28" s="373"/>
      <c r="T28" s="373"/>
      <c r="U28" s="373"/>
      <c r="V28" s="374"/>
      <c r="W28" s="462"/>
      <c r="X28" s="399"/>
      <c r="Y28" s="400"/>
      <c r="Z28" s="375" t="s">
        <v>174</v>
      </c>
      <c r="AA28" s="376"/>
      <c r="AB28" s="376"/>
      <c r="AC28" s="376"/>
      <c r="AD28" s="376"/>
      <c r="AE28" s="376"/>
      <c r="AF28" s="376"/>
      <c r="AG28" s="377"/>
      <c r="AH28" s="372">
        <v>30</v>
      </c>
      <c r="AI28" s="373"/>
      <c r="AJ28" s="373"/>
      <c r="AK28" s="373"/>
      <c r="AL28" s="374"/>
      <c r="AM28" s="372">
        <v>90180</v>
      </c>
      <c r="AN28" s="373"/>
      <c r="AO28" s="373"/>
      <c r="AP28" s="373"/>
      <c r="AQ28" s="373"/>
      <c r="AR28" s="374"/>
      <c r="AS28" s="372">
        <v>3006</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21784320</v>
      </c>
      <c r="BO28" s="449"/>
      <c r="BP28" s="449"/>
      <c r="BQ28" s="449"/>
      <c r="BR28" s="449"/>
      <c r="BS28" s="449"/>
      <c r="BT28" s="449"/>
      <c r="BU28" s="450"/>
      <c r="BV28" s="448">
        <v>19680920</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36</v>
      </c>
      <c r="M29" s="373"/>
      <c r="N29" s="373"/>
      <c r="O29" s="373"/>
      <c r="P29" s="374"/>
      <c r="Q29" s="372">
        <v>6300</v>
      </c>
      <c r="R29" s="373"/>
      <c r="S29" s="373"/>
      <c r="T29" s="373"/>
      <c r="U29" s="373"/>
      <c r="V29" s="374"/>
      <c r="W29" s="463"/>
      <c r="X29" s="464"/>
      <c r="Y29" s="465"/>
      <c r="Z29" s="375" t="s">
        <v>177</v>
      </c>
      <c r="AA29" s="376"/>
      <c r="AB29" s="376"/>
      <c r="AC29" s="376"/>
      <c r="AD29" s="376"/>
      <c r="AE29" s="376"/>
      <c r="AF29" s="376"/>
      <c r="AG29" s="377"/>
      <c r="AH29" s="372">
        <v>2800</v>
      </c>
      <c r="AI29" s="373"/>
      <c r="AJ29" s="373"/>
      <c r="AK29" s="373"/>
      <c r="AL29" s="374"/>
      <c r="AM29" s="372">
        <v>8726112</v>
      </c>
      <c r="AN29" s="373"/>
      <c r="AO29" s="373"/>
      <c r="AP29" s="373"/>
      <c r="AQ29" s="373"/>
      <c r="AR29" s="374"/>
      <c r="AS29" s="372">
        <v>3116</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8669250</v>
      </c>
      <c r="BO29" s="420"/>
      <c r="BP29" s="420"/>
      <c r="BQ29" s="420"/>
      <c r="BR29" s="420"/>
      <c r="BS29" s="420"/>
      <c r="BT29" s="420"/>
      <c r="BU29" s="421"/>
      <c r="BV29" s="419">
        <v>7157100</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100.3</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19212671</v>
      </c>
      <c r="BO30" s="454"/>
      <c r="BP30" s="454"/>
      <c r="BQ30" s="454"/>
      <c r="BR30" s="454"/>
      <c r="BS30" s="454"/>
      <c r="BT30" s="454"/>
      <c r="BU30" s="455"/>
      <c r="BV30" s="453">
        <v>15796026</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7</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11</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13</v>
      </c>
      <c r="BX34" s="367"/>
      <c r="BY34" s="368" t="str">
        <f>IF('各会計、関係団体の財政状況及び健全化判断比率'!B68="","",'各会計、関係団体の財政状況及び健全化判断比率'!B68)</f>
        <v>東大阪都市清掃施設組合（一般会計）</v>
      </c>
      <c r="BZ34" s="368"/>
      <c r="CA34" s="368"/>
      <c r="CB34" s="368"/>
      <c r="CC34" s="368"/>
      <c r="CD34" s="368"/>
      <c r="CE34" s="368"/>
      <c r="CF34" s="368"/>
      <c r="CG34" s="368"/>
      <c r="CH34" s="368"/>
      <c r="CI34" s="368"/>
      <c r="CJ34" s="368"/>
      <c r="CK34" s="368"/>
      <c r="CL34" s="368"/>
      <c r="CM34" s="368"/>
      <c r="CN34" s="169"/>
      <c r="CO34" s="367">
        <f>IF(CQ34="","",MAX(C34:D43,U34:V43,AM34:AN43,BE34:BF43,BW34:BX43)+1)</f>
        <v>22</v>
      </c>
      <c r="CP34" s="367"/>
      <c r="CQ34" s="368" t="str">
        <f>IF('各会計、関係団体の財政状況及び健全化判断比率'!BS7="","",'各会計、関係団体の財政状況及び健全化判断比率'!BS7)</f>
        <v>（公財）東大阪市公園環境協会</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奨学事業特別会計</v>
      </c>
      <c r="F35" s="368"/>
      <c r="G35" s="368"/>
      <c r="H35" s="368"/>
      <c r="I35" s="368"/>
      <c r="J35" s="368"/>
      <c r="K35" s="368"/>
      <c r="L35" s="368"/>
      <c r="M35" s="368"/>
      <c r="N35" s="368"/>
      <c r="O35" s="368"/>
      <c r="P35" s="368"/>
      <c r="Q35" s="368"/>
      <c r="R35" s="368"/>
      <c r="S35" s="368"/>
      <c r="T35" s="169"/>
      <c r="U35" s="367">
        <f>IF(W35="","",U34+1)</f>
        <v>8</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69"/>
      <c r="AM35" s="367">
        <f t="shared" ref="AM35:AM43" si="0">IF(AO35="","",AM34+1)</f>
        <v>12</v>
      </c>
      <c r="AN35" s="367"/>
      <c r="AO35" s="368" t="str">
        <f>IF('各会計、関係団体の財政状況及び健全化判断比率'!B33="","",'各会計、関係団体の財政状況及び健全化判断比率'!B33)</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14</v>
      </c>
      <c r="BX35" s="367"/>
      <c r="BY35" s="368" t="str">
        <f>IF('各会計、関係団体の財政状況及び健全化判断比率'!B69="","",'各会計、関係団体の財政状況及び健全化判断比率'!B69)</f>
        <v>恩智川水防事務組合（一般会計）</v>
      </c>
      <c r="BZ35" s="368"/>
      <c r="CA35" s="368"/>
      <c r="CB35" s="368"/>
      <c r="CC35" s="368"/>
      <c r="CD35" s="368"/>
      <c r="CE35" s="368"/>
      <c r="CF35" s="368"/>
      <c r="CG35" s="368"/>
      <c r="CH35" s="368"/>
      <c r="CI35" s="368"/>
      <c r="CJ35" s="368"/>
      <c r="CK35" s="368"/>
      <c r="CL35" s="368"/>
      <c r="CM35" s="368"/>
      <c r="CN35" s="169"/>
      <c r="CO35" s="367">
        <f t="shared" ref="CO35:CO43" si="3">IF(CQ35="","",CO34+1)</f>
        <v>23</v>
      </c>
      <c r="CP35" s="367"/>
      <c r="CQ35" s="368" t="str">
        <f>IF('各会計、関係団体の財政状況及び健全化判断比率'!BS8="","",'各会計、関係団体の財政状況及び健全化判断比率'!BS8)</f>
        <v>（公財）東大阪市学校給食会</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f>IF(E36="","",C35+1)</f>
        <v>3</v>
      </c>
      <c r="D36" s="367"/>
      <c r="E36" s="368" t="str">
        <f>IF('各会計、関係団体の財政状況及び健全化判断比率'!B9="","",'各会計、関係団体の財政状況及び健全化判断比率'!B9)</f>
        <v>公共用地先行取得事業特別会計</v>
      </c>
      <c r="F36" s="368"/>
      <c r="G36" s="368"/>
      <c r="H36" s="368"/>
      <c r="I36" s="368"/>
      <c r="J36" s="368"/>
      <c r="K36" s="368"/>
      <c r="L36" s="368"/>
      <c r="M36" s="368"/>
      <c r="N36" s="368"/>
      <c r="O36" s="368"/>
      <c r="P36" s="368"/>
      <c r="Q36" s="368"/>
      <c r="R36" s="368"/>
      <c r="S36" s="368"/>
      <c r="T36" s="169"/>
      <c r="U36" s="367">
        <f t="shared" ref="U36:U43" si="4">IF(W36="","",U35+1)</f>
        <v>9</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15</v>
      </c>
      <c r="BX36" s="367"/>
      <c r="BY36" s="368" t="str">
        <f>IF('各会計、関係団体の財政状況及び健全化判断比率'!B70="","",'各会計、関係団体の財政状況及び健全化判断比率'!B70)</f>
        <v>淀川左岸水防事務組合（一般会計）</v>
      </c>
      <c r="BZ36" s="368"/>
      <c r="CA36" s="368"/>
      <c r="CB36" s="368"/>
      <c r="CC36" s="368"/>
      <c r="CD36" s="368"/>
      <c r="CE36" s="368"/>
      <c r="CF36" s="368"/>
      <c r="CG36" s="368"/>
      <c r="CH36" s="368"/>
      <c r="CI36" s="368"/>
      <c r="CJ36" s="368"/>
      <c r="CK36" s="368"/>
      <c r="CL36" s="368"/>
      <c r="CM36" s="368"/>
      <c r="CN36" s="169"/>
      <c r="CO36" s="367">
        <f t="shared" si="3"/>
        <v>24</v>
      </c>
      <c r="CP36" s="367"/>
      <c r="CQ36" s="368" t="str">
        <f>IF('各会計、関係団体の財政状況及び健全化判断比率'!BS9="","",'各会計、関係団体の財政状況及び健全化判断比率'!BS9)</f>
        <v>東大阪再開発（株）</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f>IF(E37="","",C36+1)</f>
        <v>4</v>
      </c>
      <c r="D37" s="367"/>
      <c r="E37" s="368" t="str">
        <f>IF('各会計、関係団体の財政状況及び健全化判断比率'!B10="","",'各会計、関係団体の財政状況及び健全化判断比率'!B10)</f>
        <v>火災共済事業特別会計</v>
      </c>
      <c r="F37" s="368"/>
      <c r="G37" s="368"/>
      <c r="H37" s="368"/>
      <c r="I37" s="368"/>
      <c r="J37" s="368"/>
      <c r="K37" s="368"/>
      <c r="L37" s="368"/>
      <c r="M37" s="368"/>
      <c r="N37" s="368"/>
      <c r="O37" s="368"/>
      <c r="P37" s="368"/>
      <c r="Q37" s="368"/>
      <c r="R37" s="368"/>
      <c r="S37" s="368"/>
      <c r="T37" s="169"/>
      <c r="U37" s="367">
        <f t="shared" si="4"/>
        <v>10</v>
      </c>
      <c r="V37" s="367"/>
      <c r="W37" s="368" t="str">
        <f>IF('各会計、関係団体の財政状況及び健全化判断比率'!B31="","",'各会計、関係団体の財政状況及び健全化判断比率'!B31)</f>
        <v>交通災害共済事業特別会計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16</v>
      </c>
      <c r="BX37" s="367"/>
      <c r="BY37" s="368" t="str">
        <f>IF('各会計、関係団体の財政状況及び健全化判断比率'!B71="","",'各会計、関係団体の財政状況及び健全化判断比率'!B71)</f>
        <v>大和川右岸水防事務組合（一般会計）</v>
      </c>
      <c r="BZ37" s="368"/>
      <c r="CA37" s="368"/>
      <c r="CB37" s="368"/>
      <c r="CC37" s="368"/>
      <c r="CD37" s="368"/>
      <c r="CE37" s="368"/>
      <c r="CF37" s="368"/>
      <c r="CG37" s="368"/>
      <c r="CH37" s="368"/>
      <c r="CI37" s="368"/>
      <c r="CJ37" s="368"/>
      <c r="CK37" s="368"/>
      <c r="CL37" s="368"/>
      <c r="CM37" s="368"/>
      <c r="CN37" s="169"/>
      <c r="CO37" s="367">
        <f t="shared" si="3"/>
        <v>25</v>
      </c>
      <c r="CP37" s="367"/>
      <c r="CQ37" s="368" t="str">
        <f>IF('各会計、関係団体の財政状況及び健全化判断比率'!BS10="","",'各会計、関係団体の財政状況及び健全化判断比率'!BS10)</f>
        <v>（公財）東大阪市産業創造勤労者支援機構</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f t="shared" ref="C38:C43" si="5">IF(E38="","",C37+1)</f>
        <v>5</v>
      </c>
      <c r="D38" s="367"/>
      <c r="E38" s="368" t="str">
        <f>IF('各会計、関係団体の財政状況及び健全化判断比率'!B11="","",'各会計、関係団体の財政状況及び健全化判断比率'!B11)</f>
        <v>母子父子寡婦福祉資金貸付事業特別会計</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17</v>
      </c>
      <c r="BX38" s="367"/>
      <c r="BY38" s="368" t="str">
        <f>IF('各会計、関係団体の財政状況及び健全化判断比率'!B72="","",'各会計、関係団体の財政状況及び健全化判断比率'!B72)</f>
        <v>大阪府後期高齢者医療広域連合（一般会計）</v>
      </c>
      <c r="BZ38" s="368"/>
      <c r="CA38" s="368"/>
      <c r="CB38" s="368"/>
      <c r="CC38" s="368"/>
      <c r="CD38" s="368"/>
      <c r="CE38" s="368"/>
      <c r="CF38" s="368"/>
      <c r="CG38" s="368"/>
      <c r="CH38" s="368"/>
      <c r="CI38" s="368"/>
      <c r="CJ38" s="368"/>
      <c r="CK38" s="368"/>
      <c r="CL38" s="368"/>
      <c r="CM38" s="368"/>
      <c r="CN38" s="169"/>
      <c r="CO38" s="367">
        <f t="shared" si="3"/>
        <v>26</v>
      </c>
      <c r="CP38" s="367"/>
      <c r="CQ38" s="368" t="str">
        <f>IF('各会計、関係団体の財政状況及び健全化判断比率'!BS11="","",'各会計、関係団体の財政状況及び健全化判断比率'!BS11)</f>
        <v>市立東大阪医療センター</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f t="shared" si="5"/>
        <v>6</v>
      </c>
      <c r="D39" s="367"/>
      <c r="E39" s="368" t="str">
        <f>IF('各会計、関係団体の財政状況及び健全化判断比率'!B12="","",'各会計、関係団体の財政状況及び健全化判断比率'!B12)</f>
        <v>病院事業債管理特別会計</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18</v>
      </c>
      <c r="BX39" s="367"/>
      <c r="BY39" s="368" t="str">
        <f>IF('各会計、関係団体の財政状況及び健全化判断比率'!B73="","",'各会計、関係団体の財政状況及び健全化判断比率'!B73)</f>
        <v>大阪府後期高齢者医療広域連合（後期高齢者医療特別会計）</v>
      </c>
      <c r="BZ39" s="368"/>
      <c r="CA39" s="368"/>
      <c r="CB39" s="368"/>
      <c r="CC39" s="368"/>
      <c r="CD39" s="368"/>
      <c r="CE39" s="368"/>
      <c r="CF39" s="368"/>
      <c r="CG39" s="368"/>
      <c r="CH39" s="368"/>
      <c r="CI39" s="368"/>
      <c r="CJ39" s="368"/>
      <c r="CK39" s="368"/>
      <c r="CL39" s="368"/>
      <c r="CM39" s="368"/>
      <c r="CN39" s="169"/>
      <c r="CO39" s="367">
        <f t="shared" si="3"/>
        <v>27</v>
      </c>
      <c r="CP39" s="367"/>
      <c r="CQ39" s="368" t="str">
        <f>IF('各会計、関係団体の財政状況及び健全化判断比率'!BS12="","",'各会計、関係団体の財政状況及び健全化判断比率'!BS12)</f>
        <v>大阪外環状線鉄道（株）</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19</v>
      </c>
      <c r="BX40" s="367"/>
      <c r="BY40" s="368" t="str">
        <f>IF('各会計、関係団体の財政状況及び健全化判断比率'!B74="","",'各会計、関係団体の財政状況及び健全化判断比率'!B74)</f>
        <v>大阪府広域水道企業団（水道事業会計）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20</v>
      </c>
      <c r="BX41" s="367"/>
      <c r="BY41" s="368" t="str">
        <f>IF('各会計、関係団体の財政状況及び健全化判断比率'!B75="","",'各会計、関係団体の財政状況及び健全化判断比率'!B75)</f>
        <v>大阪府広域水道企業団（工業用水道事業会計）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21</v>
      </c>
      <c r="BX42" s="367"/>
      <c r="BY42" s="368" t="str">
        <f>IF('各会計、関係団体の財政状況及び健全化判断比率'!B76="","",'各会計、関係団体の財政状況及び健全化判断比率'!B76)</f>
        <v>大阪府都市ボートレース企業団</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YdeOHYTXVrrav5bKdTVhCJyLDy058A61DkBwjr6+gmnmbTFgm19DUPFKmW6jbxJnArzc3gKE44dBVGk3uvwuOg==" saltValue="u3XMWzxl9SQpS6gDgZPhZ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2">
      <c r="A34" s="22"/>
      <c r="B34" s="31"/>
      <c r="C34" s="1152" t="s">
        <v>537</v>
      </c>
      <c r="D34" s="1152"/>
      <c r="E34" s="1153"/>
      <c r="F34" s="32">
        <v>6.85</v>
      </c>
      <c r="G34" s="33">
        <v>6.95</v>
      </c>
      <c r="H34" s="33">
        <v>7.07</v>
      </c>
      <c r="I34" s="33">
        <v>7.15</v>
      </c>
      <c r="J34" s="34">
        <v>7.08</v>
      </c>
      <c r="K34" s="22"/>
      <c r="L34" s="22"/>
      <c r="M34" s="22"/>
      <c r="N34" s="22"/>
      <c r="O34" s="22"/>
      <c r="P34" s="22"/>
    </row>
    <row r="35" spans="1:16" ht="39" customHeight="1" x14ac:dyDescent="0.2">
      <c r="A35" s="22"/>
      <c r="B35" s="35"/>
      <c r="C35" s="1146" t="s">
        <v>538</v>
      </c>
      <c r="D35" s="1147"/>
      <c r="E35" s="1148"/>
      <c r="F35" s="36">
        <v>4.66</v>
      </c>
      <c r="G35" s="37">
        <v>5.03</v>
      </c>
      <c r="H35" s="37">
        <v>4.75</v>
      </c>
      <c r="I35" s="37">
        <v>4.43</v>
      </c>
      <c r="J35" s="38">
        <v>3.72</v>
      </c>
      <c r="K35" s="22"/>
      <c r="L35" s="22"/>
      <c r="M35" s="22"/>
      <c r="N35" s="22"/>
      <c r="O35" s="22"/>
      <c r="P35" s="22"/>
    </row>
    <row r="36" spans="1:16" ht="39" customHeight="1" x14ac:dyDescent="0.2">
      <c r="A36" s="22"/>
      <c r="B36" s="35"/>
      <c r="C36" s="1146" t="s">
        <v>539</v>
      </c>
      <c r="D36" s="1147"/>
      <c r="E36" s="1148"/>
      <c r="F36" s="36">
        <v>2.2400000000000002</v>
      </c>
      <c r="G36" s="37">
        <v>2.2799999999999998</v>
      </c>
      <c r="H36" s="37">
        <v>3.07</v>
      </c>
      <c r="I36" s="37">
        <v>2.79</v>
      </c>
      <c r="J36" s="38">
        <v>3.18</v>
      </c>
      <c r="K36" s="22"/>
      <c r="L36" s="22"/>
      <c r="M36" s="22"/>
      <c r="N36" s="22"/>
      <c r="O36" s="22"/>
      <c r="P36" s="22"/>
    </row>
    <row r="37" spans="1:16" ht="39" customHeight="1" x14ac:dyDescent="0.2">
      <c r="A37" s="22"/>
      <c r="B37" s="35"/>
      <c r="C37" s="1146" t="s">
        <v>540</v>
      </c>
      <c r="D37" s="1147"/>
      <c r="E37" s="1148"/>
      <c r="F37" s="36">
        <v>0.35</v>
      </c>
      <c r="G37" s="37">
        <v>0.34</v>
      </c>
      <c r="H37" s="37">
        <v>0.4</v>
      </c>
      <c r="I37" s="37">
        <v>0.4</v>
      </c>
      <c r="J37" s="38">
        <v>0.51</v>
      </c>
      <c r="K37" s="22"/>
      <c r="L37" s="22"/>
      <c r="M37" s="22"/>
      <c r="N37" s="22"/>
      <c r="O37" s="22"/>
      <c r="P37" s="22"/>
    </row>
    <row r="38" spans="1:16" ht="39" customHeight="1" x14ac:dyDescent="0.2">
      <c r="A38" s="22"/>
      <c r="B38" s="35"/>
      <c r="C38" s="1146" t="s">
        <v>541</v>
      </c>
      <c r="D38" s="1147"/>
      <c r="E38" s="1148"/>
      <c r="F38" s="36">
        <v>1.19</v>
      </c>
      <c r="G38" s="37">
        <v>1.29</v>
      </c>
      <c r="H38" s="37">
        <v>1.42</v>
      </c>
      <c r="I38" s="37">
        <v>0.31</v>
      </c>
      <c r="J38" s="38">
        <v>0.49</v>
      </c>
      <c r="K38" s="22"/>
      <c r="L38" s="22"/>
      <c r="M38" s="22"/>
      <c r="N38" s="22"/>
      <c r="O38" s="22"/>
      <c r="P38" s="22"/>
    </row>
    <row r="39" spans="1:16" ht="39" customHeight="1" x14ac:dyDescent="0.2">
      <c r="A39" s="22"/>
      <c r="B39" s="35"/>
      <c r="C39" s="1146" t="s">
        <v>542</v>
      </c>
      <c r="D39" s="1147"/>
      <c r="E39" s="1148"/>
      <c r="F39" s="36">
        <v>0.3</v>
      </c>
      <c r="G39" s="37">
        <v>0.3</v>
      </c>
      <c r="H39" s="37">
        <v>0.31</v>
      </c>
      <c r="I39" s="37">
        <v>0.3</v>
      </c>
      <c r="J39" s="38">
        <v>0.3</v>
      </c>
      <c r="K39" s="22"/>
      <c r="L39" s="22"/>
      <c r="M39" s="22"/>
      <c r="N39" s="22"/>
      <c r="O39" s="22"/>
      <c r="P39" s="22"/>
    </row>
    <row r="40" spans="1:16" ht="39" customHeight="1" x14ac:dyDescent="0.2">
      <c r="A40" s="22"/>
      <c r="B40" s="35"/>
      <c r="C40" s="1146" t="s">
        <v>543</v>
      </c>
      <c r="D40" s="1147"/>
      <c r="E40" s="1148"/>
      <c r="F40" s="36">
        <v>0.63</v>
      </c>
      <c r="G40" s="37">
        <v>0.85</v>
      </c>
      <c r="H40" s="37">
        <v>1.1599999999999999</v>
      </c>
      <c r="I40" s="37">
        <v>0.65</v>
      </c>
      <c r="J40" s="38">
        <v>0.19</v>
      </c>
      <c r="K40" s="22"/>
      <c r="L40" s="22"/>
      <c r="M40" s="22"/>
      <c r="N40" s="22"/>
      <c r="O40" s="22"/>
      <c r="P40" s="22"/>
    </row>
    <row r="41" spans="1:16" ht="39" customHeight="1" x14ac:dyDescent="0.2">
      <c r="A41" s="22"/>
      <c r="B41" s="35"/>
      <c r="C41" s="1146" t="s">
        <v>544</v>
      </c>
      <c r="D41" s="1147"/>
      <c r="E41" s="1148"/>
      <c r="F41" s="36">
        <v>0.18</v>
      </c>
      <c r="G41" s="37">
        <v>0.17</v>
      </c>
      <c r="H41" s="37">
        <v>0.18</v>
      </c>
      <c r="I41" s="37">
        <v>0.18</v>
      </c>
      <c r="J41" s="38">
        <v>0.17</v>
      </c>
      <c r="K41" s="22"/>
      <c r="L41" s="22"/>
      <c r="M41" s="22"/>
      <c r="N41" s="22"/>
      <c r="O41" s="22"/>
      <c r="P41" s="22"/>
    </row>
    <row r="42" spans="1:16" ht="39" customHeight="1" x14ac:dyDescent="0.2">
      <c r="A42" s="22"/>
      <c r="B42" s="39"/>
      <c r="C42" s="1146" t="s">
        <v>545</v>
      </c>
      <c r="D42" s="1147"/>
      <c r="E42" s="1148"/>
      <c r="F42" s="36" t="s">
        <v>492</v>
      </c>
      <c r="G42" s="37" t="s">
        <v>492</v>
      </c>
      <c r="H42" s="37" t="s">
        <v>492</v>
      </c>
      <c r="I42" s="37" t="s">
        <v>492</v>
      </c>
      <c r="J42" s="38" t="s">
        <v>492</v>
      </c>
      <c r="K42" s="22"/>
      <c r="L42" s="22"/>
      <c r="M42" s="22"/>
      <c r="N42" s="22"/>
      <c r="O42" s="22"/>
      <c r="P42" s="22"/>
    </row>
    <row r="43" spans="1:16" ht="39" customHeight="1" thickBot="1" x14ac:dyDescent="0.25">
      <c r="A43" s="22"/>
      <c r="B43" s="40"/>
      <c r="C43" s="1149" t="s">
        <v>546</v>
      </c>
      <c r="D43" s="1150"/>
      <c r="E43" s="1151"/>
      <c r="F43" s="41">
        <v>0.32</v>
      </c>
      <c r="G43" s="42">
        <v>0.25</v>
      </c>
      <c r="H43" s="42">
        <v>0.22</v>
      </c>
      <c r="I43" s="42">
        <v>0.19</v>
      </c>
      <c r="J43" s="43">
        <v>0.21</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row r="51" s="23" customFormat="1" ht="13.5" hidden="1" customHeight="1" x14ac:dyDescent="0.2"/>
  </sheetData>
  <sheetProtection algorithmName="SHA-512" hashValue="onkfX7fRJAwZsYtyAyd5YUIEa/Ge3X77jd3bTpacdVIPyNlDrvzXcF3lPcDLvJMwIp+LidC6f54JScKAxAmZlA==" saltValue="aycDwfiUchoKleQVJYitA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2">
      <c r="A45" s="48"/>
      <c r="B45" s="1177" t="s">
        <v>9</v>
      </c>
      <c r="C45" s="1178"/>
      <c r="D45" s="58"/>
      <c r="E45" s="1183" t="s">
        <v>10</v>
      </c>
      <c r="F45" s="1183"/>
      <c r="G45" s="1183"/>
      <c r="H45" s="1183"/>
      <c r="I45" s="1183"/>
      <c r="J45" s="1184"/>
      <c r="K45" s="59">
        <v>22287</v>
      </c>
      <c r="L45" s="60">
        <v>21865</v>
      </c>
      <c r="M45" s="60">
        <v>21560</v>
      </c>
      <c r="N45" s="60">
        <v>20279</v>
      </c>
      <c r="O45" s="61">
        <v>19240</v>
      </c>
      <c r="P45" s="48"/>
      <c r="Q45" s="48"/>
      <c r="R45" s="48"/>
      <c r="S45" s="48"/>
      <c r="T45" s="48"/>
      <c r="U45" s="48"/>
    </row>
    <row r="46" spans="1:21" ht="30.75" customHeight="1" x14ac:dyDescent="0.2">
      <c r="A46" s="48"/>
      <c r="B46" s="1179"/>
      <c r="C46" s="1180"/>
      <c r="D46" s="62"/>
      <c r="E46" s="1156" t="s">
        <v>11</v>
      </c>
      <c r="F46" s="1156"/>
      <c r="G46" s="1156"/>
      <c r="H46" s="1156"/>
      <c r="I46" s="1156"/>
      <c r="J46" s="1157"/>
      <c r="K46" s="63" t="s">
        <v>492</v>
      </c>
      <c r="L46" s="64" t="s">
        <v>492</v>
      </c>
      <c r="M46" s="64" t="s">
        <v>492</v>
      </c>
      <c r="N46" s="64" t="s">
        <v>492</v>
      </c>
      <c r="O46" s="65" t="s">
        <v>492</v>
      </c>
      <c r="P46" s="48"/>
      <c r="Q46" s="48"/>
      <c r="R46" s="48"/>
      <c r="S46" s="48"/>
      <c r="T46" s="48"/>
      <c r="U46" s="48"/>
    </row>
    <row r="47" spans="1:21" ht="30.75" customHeight="1" x14ac:dyDescent="0.2">
      <c r="A47" s="48"/>
      <c r="B47" s="1179"/>
      <c r="C47" s="1180"/>
      <c r="D47" s="62"/>
      <c r="E47" s="1156" t="s">
        <v>12</v>
      </c>
      <c r="F47" s="1156"/>
      <c r="G47" s="1156"/>
      <c r="H47" s="1156"/>
      <c r="I47" s="1156"/>
      <c r="J47" s="1157"/>
      <c r="K47" s="63" t="s">
        <v>492</v>
      </c>
      <c r="L47" s="64" t="s">
        <v>492</v>
      </c>
      <c r="M47" s="64" t="s">
        <v>492</v>
      </c>
      <c r="N47" s="64" t="s">
        <v>492</v>
      </c>
      <c r="O47" s="65" t="s">
        <v>492</v>
      </c>
      <c r="P47" s="48"/>
      <c r="Q47" s="48"/>
      <c r="R47" s="48"/>
      <c r="S47" s="48"/>
      <c r="T47" s="48"/>
      <c r="U47" s="48"/>
    </row>
    <row r="48" spans="1:21" ht="30.75" customHeight="1" x14ac:dyDescent="0.2">
      <c r="A48" s="48"/>
      <c r="B48" s="1179"/>
      <c r="C48" s="1180"/>
      <c r="D48" s="62"/>
      <c r="E48" s="1156" t="s">
        <v>13</v>
      </c>
      <c r="F48" s="1156"/>
      <c r="G48" s="1156"/>
      <c r="H48" s="1156"/>
      <c r="I48" s="1156"/>
      <c r="J48" s="1157"/>
      <c r="K48" s="63">
        <v>6546</v>
      </c>
      <c r="L48" s="64">
        <v>6407</v>
      </c>
      <c r="M48" s="64">
        <v>6244</v>
      </c>
      <c r="N48" s="64">
        <v>6089</v>
      </c>
      <c r="O48" s="65">
        <v>5954</v>
      </c>
      <c r="P48" s="48"/>
      <c r="Q48" s="48"/>
      <c r="R48" s="48"/>
      <c r="S48" s="48"/>
      <c r="T48" s="48"/>
      <c r="U48" s="48"/>
    </row>
    <row r="49" spans="1:21" ht="30.75" customHeight="1" x14ac:dyDescent="0.2">
      <c r="A49" s="48"/>
      <c r="B49" s="1179"/>
      <c r="C49" s="1180"/>
      <c r="D49" s="62"/>
      <c r="E49" s="1156" t="s">
        <v>14</v>
      </c>
      <c r="F49" s="1156"/>
      <c r="G49" s="1156"/>
      <c r="H49" s="1156"/>
      <c r="I49" s="1156"/>
      <c r="J49" s="1157"/>
      <c r="K49" s="63">
        <v>663</v>
      </c>
      <c r="L49" s="64">
        <v>667</v>
      </c>
      <c r="M49" s="64">
        <v>656</v>
      </c>
      <c r="N49" s="64">
        <v>683</v>
      </c>
      <c r="O49" s="65">
        <v>661</v>
      </c>
      <c r="P49" s="48"/>
      <c r="Q49" s="48"/>
      <c r="R49" s="48"/>
      <c r="S49" s="48"/>
      <c r="T49" s="48"/>
      <c r="U49" s="48"/>
    </row>
    <row r="50" spans="1:21" ht="30.75" customHeight="1" x14ac:dyDescent="0.2">
      <c r="A50" s="48"/>
      <c r="B50" s="1179"/>
      <c r="C50" s="1180"/>
      <c r="D50" s="62"/>
      <c r="E50" s="1156" t="s">
        <v>15</v>
      </c>
      <c r="F50" s="1156"/>
      <c r="G50" s="1156"/>
      <c r="H50" s="1156"/>
      <c r="I50" s="1156"/>
      <c r="J50" s="1157"/>
      <c r="K50" s="63">
        <v>570</v>
      </c>
      <c r="L50" s="64">
        <v>552</v>
      </c>
      <c r="M50" s="64">
        <v>613</v>
      </c>
      <c r="N50" s="64">
        <v>616</v>
      </c>
      <c r="O50" s="65">
        <v>619</v>
      </c>
      <c r="P50" s="48"/>
      <c r="Q50" s="48"/>
      <c r="R50" s="48"/>
      <c r="S50" s="48"/>
      <c r="T50" s="48"/>
      <c r="U50" s="48"/>
    </row>
    <row r="51" spans="1:21" ht="30.75" customHeight="1" x14ac:dyDescent="0.2">
      <c r="A51" s="48"/>
      <c r="B51" s="1181"/>
      <c r="C51" s="1182"/>
      <c r="D51" s="66"/>
      <c r="E51" s="1156" t="s">
        <v>16</v>
      </c>
      <c r="F51" s="1156"/>
      <c r="G51" s="1156"/>
      <c r="H51" s="1156"/>
      <c r="I51" s="1156"/>
      <c r="J51" s="1157"/>
      <c r="K51" s="63" t="s">
        <v>492</v>
      </c>
      <c r="L51" s="64" t="s">
        <v>492</v>
      </c>
      <c r="M51" s="64" t="s">
        <v>492</v>
      </c>
      <c r="N51" s="64" t="s">
        <v>492</v>
      </c>
      <c r="O51" s="65" t="s">
        <v>492</v>
      </c>
      <c r="P51" s="48"/>
      <c r="Q51" s="48"/>
      <c r="R51" s="48"/>
      <c r="S51" s="48"/>
      <c r="T51" s="48"/>
      <c r="U51" s="48"/>
    </row>
    <row r="52" spans="1:21" ht="30.75" customHeight="1" x14ac:dyDescent="0.2">
      <c r="A52" s="48"/>
      <c r="B52" s="1154" t="s">
        <v>17</v>
      </c>
      <c r="C52" s="1155"/>
      <c r="D52" s="66"/>
      <c r="E52" s="1156" t="s">
        <v>18</v>
      </c>
      <c r="F52" s="1156"/>
      <c r="G52" s="1156"/>
      <c r="H52" s="1156"/>
      <c r="I52" s="1156"/>
      <c r="J52" s="1157"/>
      <c r="K52" s="63">
        <v>22436</v>
      </c>
      <c r="L52" s="64">
        <v>22765</v>
      </c>
      <c r="M52" s="64">
        <v>22967</v>
      </c>
      <c r="N52" s="64">
        <v>22858</v>
      </c>
      <c r="O52" s="65">
        <v>23072</v>
      </c>
      <c r="P52" s="48"/>
      <c r="Q52" s="48"/>
      <c r="R52" s="48"/>
      <c r="S52" s="48"/>
      <c r="T52" s="48"/>
      <c r="U52" s="48"/>
    </row>
    <row r="53" spans="1:21" ht="30.75" customHeight="1" thickBot="1" x14ac:dyDescent="0.25">
      <c r="A53" s="48"/>
      <c r="B53" s="1158" t="s">
        <v>19</v>
      </c>
      <c r="C53" s="1159"/>
      <c r="D53" s="67"/>
      <c r="E53" s="1160" t="s">
        <v>20</v>
      </c>
      <c r="F53" s="1160"/>
      <c r="G53" s="1160"/>
      <c r="H53" s="1160"/>
      <c r="I53" s="1160"/>
      <c r="J53" s="1161"/>
      <c r="K53" s="68">
        <v>7630</v>
      </c>
      <c r="L53" s="69">
        <v>6726</v>
      </c>
      <c r="M53" s="69">
        <v>6106</v>
      </c>
      <c r="N53" s="69">
        <v>4809</v>
      </c>
      <c r="O53" s="70">
        <v>3402</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2">
      <c r="B58" s="1162" t="s">
        <v>24</v>
      </c>
      <c r="C58" s="1163"/>
      <c r="D58" s="1168" t="s">
        <v>25</v>
      </c>
      <c r="E58" s="1169"/>
      <c r="F58" s="1169"/>
      <c r="G58" s="1169"/>
      <c r="H58" s="1169"/>
      <c r="I58" s="1169"/>
      <c r="J58" s="1170"/>
      <c r="K58" s="83"/>
      <c r="L58" s="84"/>
      <c r="M58" s="84"/>
      <c r="N58" s="84"/>
      <c r="O58" s="85"/>
    </row>
    <row r="59" spans="1:21" ht="31.5" customHeight="1" x14ac:dyDescent="0.2">
      <c r="B59" s="1164"/>
      <c r="C59" s="1165"/>
      <c r="D59" s="1171" t="s">
        <v>26</v>
      </c>
      <c r="E59" s="1172"/>
      <c r="F59" s="1172"/>
      <c r="G59" s="1172"/>
      <c r="H59" s="1172"/>
      <c r="I59" s="1172"/>
      <c r="J59" s="1173"/>
      <c r="K59" s="86"/>
      <c r="L59" s="87"/>
      <c r="M59" s="87"/>
      <c r="N59" s="87"/>
      <c r="O59" s="88"/>
    </row>
    <row r="60" spans="1:21" ht="31.5" customHeight="1" thickBot="1" x14ac:dyDescent="0.25">
      <c r="B60" s="1166"/>
      <c r="C60" s="1167"/>
      <c r="D60" s="1174" t="s">
        <v>27</v>
      </c>
      <c r="E60" s="1175"/>
      <c r="F60" s="1175"/>
      <c r="G60" s="1175"/>
      <c r="H60" s="1175"/>
      <c r="I60" s="1175"/>
      <c r="J60" s="1176"/>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2"/>
    <row r="66" s="49" customFormat="1" ht="12.6" hidden="1" customHeight="1" x14ac:dyDescent="0.2"/>
    <row r="67" s="49" customFormat="1" ht="12.6" hidden="1" customHeight="1" x14ac:dyDescent="0.2"/>
    <row r="68" s="49" customFormat="1" ht="12.6" hidden="1" customHeight="1" x14ac:dyDescent="0.2"/>
    <row r="69" s="49" customFormat="1" ht="12.6" hidden="1" customHeight="1" x14ac:dyDescent="0.2"/>
    <row r="70" s="49" customFormat="1" ht="12.6" hidden="1" customHeight="1" x14ac:dyDescent="0.2"/>
  </sheetData>
  <sheetProtection algorithmName="SHA-512" hashValue="6mBUk1oNqQ6INGC1FZPMX/Vp1mswLsf5AIvNDhBBF7oHNrXJlZd4d+mbT6ExX80hSlYLLTUVYofqJkl65HPFGQ==" saltValue="FjrUydKhQohGLX/X3n4JS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530</v>
      </c>
      <c r="J40" s="103" t="s">
        <v>531</v>
      </c>
      <c r="K40" s="103" t="s">
        <v>532</v>
      </c>
      <c r="L40" s="103" t="s">
        <v>533</v>
      </c>
      <c r="M40" s="104" t="s">
        <v>534</v>
      </c>
    </row>
    <row r="41" spans="2:13" ht="27.75" customHeight="1" x14ac:dyDescent="0.2">
      <c r="B41" s="1197" t="s">
        <v>30</v>
      </c>
      <c r="C41" s="1198"/>
      <c r="D41" s="105"/>
      <c r="E41" s="1199" t="s">
        <v>31</v>
      </c>
      <c r="F41" s="1199"/>
      <c r="G41" s="1199"/>
      <c r="H41" s="1200"/>
      <c r="I41" s="343">
        <v>193826</v>
      </c>
      <c r="J41" s="344">
        <v>183967</v>
      </c>
      <c r="K41" s="344">
        <v>174026</v>
      </c>
      <c r="L41" s="344">
        <v>163387</v>
      </c>
      <c r="M41" s="345">
        <v>155356</v>
      </c>
    </row>
    <row r="42" spans="2:13" ht="27.75" customHeight="1" x14ac:dyDescent="0.2">
      <c r="B42" s="1187"/>
      <c r="C42" s="1188"/>
      <c r="D42" s="106"/>
      <c r="E42" s="1191" t="s">
        <v>32</v>
      </c>
      <c r="F42" s="1191"/>
      <c r="G42" s="1191"/>
      <c r="H42" s="1192"/>
      <c r="I42" s="346">
        <v>5456</v>
      </c>
      <c r="J42" s="347">
        <v>4919</v>
      </c>
      <c r="K42" s="347">
        <v>4811</v>
      </c>
      <c r="L42" s="347">
        <v>4569</v>
      </c>
      <c r="M42" s="348">
        <v>4160</v>
      </c>
    </row>
    <row r="43" spans="2:13" ht="27.75" customHeight="1" x14ac:dyDescent="0.2">
      <c r="B43" s="1187"/>
      <c r="C43" s="1188"/>
      <c r="D43" s="106"/>
      <c r="E43" s="1191" t="s">
        <v>33</v>
      </c>
      <c r="F43" s="1191"/>
      <c r="G43" s="1191"/>
      <c r="H43" s="1192"/>
      <c r="I43" s="346">
        <v>89452</v>
      </c>
      <c r="J43" s="347">
        <v>83830</v>
      </c>
      <c r="K43" s="347">
        <v>78256</v>
      </c>
      <c r="L43" s="347">
        <v>73139</v>
      </c>
      <c r="M43" s="348">
        <v>67540</v>
      </c>
    </row>
    <row r="44" spans="2:13" ht="27.75" customHeight="1" x14ac:dyDescent="0.2">
      <c r="B44" s="1187"/>
      <c r="C44" s="1188"/>
      <c r="D44" s="106"/>
      <c r="E44" s="1191" t="s">
        <v>34</v>
      </c>
      <c r="F44" s="1191"/>
      <c r="G44" s="1191"/>
      <c r="H44" s="1192"/>
      <c r="I44" s="346">
        <v>6498</v>
      </c>
      <c r="J44" s="347">
        <v>5883</v>
      </c>
      <c r="K44" s="347">
        <v>5289</v>
      </c>
      <c r="L44" s="347">
        <v>4714</v>
      </c>
      <c r="M44" s="348">
        <v>4567</v>
      </c>
    </row>
    <row r="45" spans="2:13" ht="27.75" customHeight="1" x14ac:dyDescent="0.2">
      <c r="B45" s="1187"/>
      <c r="C45" s="1188"/>
      <c r="D45" s="106"/>
      <c r="E45" s="1191" t="s">
        <v>35</v>
      </c>
      <c r="F45" s="1191"/>
      <c r="G45" s="1191"/>
      <c r="H45" s="1192"/>
      <c r="I45" s="346">
        <v>14854</v>
      </c>
      <c r="J45" s="347">
        <v>14191</v>
      </c>
      <c r="K45" s="347">
        <v>14511</v>
      </c>
      <c r="L45" s="347">
        <v>16508</v>
      </c>
      <c r="M45" s="348">
        <v>17001</v>
      </c>
    </row>
    <row r="46" spans="2:13" ht="27.75" customHeight="1" x14ac:dyDescent="0.2">
      <c r="B46" s="1187"/>
      <c r="C46" s="1188"/>
      <c r="D46" s="107"/>
      <c r="E46" s="1191" t="s">
        <v>36</v>
      </c>
      <c r="F46" s="1191"/>
      <c r="G46" s="1191"/>
      <c r="H46" s="1192"/>
      <c r="I46" s="346">
        <v>1052</v>
      </c>
      <c r="J46" s="347" t="s">
        <v>492</v>
      </c>
      <c r="K46" s="347" t="s">
        <v>492</v>
      </c>
      <c r="L46" s="347" t="s">
        <v>492</v>
      </c>
      <c r="M46" s="348" t="s">
        <v>492</v>
      </c>
    </row>
    <row r="47" spans="2:13" ht="27.75" customHeight="1" x14ac:dyDescent="0.2">
      <c r="B47" s="1187"/>
      <c r="C47" s="1188"/>
      <c r="D47" s="108"/>
      <c r="E47" s="1201" t="s">
        <v>37</v>
      </c>
      <c r="F47" s="1202"/>
      <c r="G47" s="1202"/>
      <c r="H47" s="1203"/>
      <c r="I47" s="346" t="s">
        <v>492</v>
      </c>
      <c r="J47" s="347" t="s">
        <v>492</v>
      </c>
      <c r="K47" s="347" t="s">
        <v>492</v>
      </c>
      <c r="L47" s="347" t="s">
        <v>492</v>
      </c>
      <c r="M47" s="348" t="s">
        <v>492</v>
      </c>
    </row>
    <row r="48" spans="2:13" ht="27.75" customHeight="1" x14ac:dyDescent="0.2">
      <c r="B48" s="1187"/>
      <c r="C48" s="1188"/>
      <c r="D48" s="106"/>
      <c r="E48" s="1191" t="s">
        <v>38</v>
      </c>
      <c r="F48" s="1191"/>
      <c r="G48" s="1191"/>
      <c r="H48" s="1192"/>
      <c r="I48" s="346" t="s">
        <v>492</v>
      </c>
      <c r="J48" s="347" t="s">
        <v>492</v>
      </c>
      <c r="K48" s="347" t="s">
        <v>492</v>
      </c>
      <c r="L48" s="347" t="s">
        <v>492</v>
      </c>
      <c r="M48" s="348" t="s">
        <v>492</v>
      </c>
    </row>
    <row r="49" spans="2:13" ht="27.75" customHeight="1" x14ac:dyDescent="0.2">
      <c r="B49" s="1189"/>
      <c r="C49" s="1190"/>
      <c r="D49" s="106"/>
      <c r="E49" s="1191" t="s">
        <v>39</v>
      </c>
      <c r="F49" s="1191"/>
      <c r="G49" s="1191"/>
      <c r="H49" s="1192"/>
      <c r="I49" s="346" t="s">
        <v>492</v>
      </c>
      <c r="J49" s="347" t="s">
        <v>492</v>
      </c>
      <c r="K49" s="347" t="s">
        <v>492</v>
      </c>
      <c r="L49" s="347" t="s">
        <v>492</v>
      </c>
      <c r="M49" s="348" t="s">
        <v>492</v>
      </c>
    </row>
    <row r="50" spans="2:13" ht="27.75" customHeight="1" x14ac:dyDescent="0.2">
      <c r="B50" s="1185" t="s">
        <v>40</v>
      </c>
      <c r="C50" s="1186"/>
      <c r="D50" s="109"/>
      <c r="E50" s="1191" t="s">
        <v>41</v>
      </c>
      <c r="F50" s="1191"/>
      <c r="G50" s="1191"/>
      <c r="H50" s="1192"/>
      <c r="I50" s="346">
        <v>33737</v>
      </c>
      <c r="J50" s="347">
        <v>40210</v>
      </c>
      <c r="K50" s="347">
        <v>46431</v>
      </c>
      <c r="L50" s="347">
        <v>50942</v>
      </c>
      <c r="M50" s="348">
        <v>57337</v>
      </c>
    </row>
    <row r="51" spans="2:13" ht="27.75" customHeight="1" x14ac:dyDescent="0.2">
      <c r="B51" s="1187"/>
      <c r="C51" s="1188"/>
      <c r="D51" s="106"/>
      <c r="E51" s="1191" t="s">
        <v>42</v>
      </c>
      <c r="F51" s="1191"/>
      <c r="G51" s="1191"/>
      <c r="H51" s="1192"/>
      <c r="I51" s="346">
        <v>85791</v>
      </c>
      <c r="J51" s="347">
        <v>84166</v>
      </c>
      <c r="K51" s="347">
        <v>81836</v>
      </c>
      <c r="L51" s="347">
        <v>80799</v>
      </c>
      <c r="M51" s="348">
        <v>80686</v>
      </c>
    </row>
    <row r="52" spans="2:13" ht="27.75" customHeight="1" x14ac:dyDescent="0.2">
      <c r="B52" s="1189"/>
      <c r="C52" s="1190"/>
      <c r="D52" s="106"/>
      <c r="E52" s="1191" t="s">
        <v>43</v>
      </c>
      <c r="F52" s="1191"/>
      <c r="G52" s="1191"/>
      <c r="H52" s="1192"/>
      <c r="I52" s="346">
        <v>197668</v>
      </c>
      <c r="J52" s="347">
        <v>192979</v>
      </c>
      <c r="K52" s="347">
        <v>185431</v>
      </c>
      <c r="L52" s="347">
        <v>177501</v>
      </c>
      <c r="M52" s="348">
        <v>167754</v>
      </c>
    </row>
    <row r="53" spans="2:13" ht="27.75" customHeight="1" thickBot="1" x14ac:dyDescent="0.25">
      <c r="B53" s="1193" t="s">
        <v>19</v>
      </c>
      <c r="C53" s="1194"/>
      <c r="D53" s="110"/>
      <c r="E53" s="1195" t="s">
        <v>44</v>
      </c>
      <c r="F53" s="1195"/>
      <c r="G53" s="1195"/>
      <c r="H53" s="1196"/>
      <c r="I53" s="349">
        <v>-6058</v>
      </c>
      <c r="J53" s="350">
        <v>-24565</v>
      </c>
      <c r="K53" s="350">
        <v>-36804</v>
      </c>
      <c r="L53" s="350">
        <v>-46925</v>
      </c>
      <c r="M53" s="351">
        <v>-57155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8bVyJ/ni+e1FrG1l9dpyDvZdBI8NT6/eg4vvGDkc2+iQZVX6fK5XNknVujdNBFI4qKXA+WmUxFTX3VdDlcwqsw==" saltValue="YjH7BvYbwVZjt3U3dx/jY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2"/>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532</v>
      </c>
      <c r="G54" s="119" t="s">
        <v>533</v>
      </c>
      <c r="H54" s="120" t="s">
        <v>534</v>
      </c>
    </row>
    <row r="55" spans="2:8" ht="52.5" customHeight="1" x14ac:dyDescent="0.2">
      <c r="B55" s="121"/>
      <c r="C55" s="1212" t="s">
        <v>46</v>
      </c>
      <c r="D55" s="1212"/>
      <c r="E55" s="1213"/>
      <c r="F55" s="352">
        <v>20411</v>
      </c>
      <c r="G55" s="352">
        <v>19681</v>
      </c>
      <c r="H55" s="353">
        <v>21784</v>
      </c>
    </row>
    <row r="56" spans="2:8" ht="52.5" customHeight="1" x14ac:dyDescent="0.2">
      <c r="B56" s="122"/>
      <c r="C56" s="1214" t="s">
        <v>47</v>
      </c>
      <c r="D56" s="1214"/>
      <c r="E56" s="1215"/>
      <c r="F56" s="354">
        <v>5507</v>
      </c>
      <c r="G56" s="354">
        <v>7157</v>
      </c>
      <c r="H56" s="355">
        <v>8669</v>
      </c>
    </row>
    <row r="57" spans="2:8" ht="53.25" customHeight="1" x14ac:dyDescent="0.2">
      <c r="B57" s="122"/>
      <c r="C57" s="1216" t="s">
        <v>48</v>
      </c>
      <c r="D57" s="1216"/>
      <c r="E57" s="1217"/>
      <c r="F57" s="356">
        <v>12811</v>
      </c>
      <c r="G57" s="356">
        <v>15796</v>
      </c>
      <c r="H57" s="357">
        <v>19213</v>
      </c>
    </row>
    <row r="58" spans="2:8" ht="45.75" customHeight="1" x14ac:dyDescent="0.2">
      <c r="B58" s="123"/>
      <c r="C58" s="1204" t="s">
        <v>568</v>
      </c>
      <c r="D58" s="1205"/>
      <c r="E58" s="1206"/>
      <c r="F58" s="358">
        <v>6486</v>
      </c>
      <c r="G58" s="358">
        <v>6299</v>
      </c>
      <c r="H58" s="359">
        <v>6142</v>
      </c>
    </row>
    <row r="59" spans="2:8" ht="45.75" customHeight="1" x14ac:dyDescent="0.2">
      <c r="B59" s="123"/>
      <c r="C59" s="1204" t="s">
        <v>569</v>
      </c>
      <c r="D59" s="1205"/>
      <c r="E59" s="1206"/>
      <c r="F59" s="358">
        <v>237</v>
      </c>
      <c r="G59" s="358">
        <v>2326</v>
      </c>
      <c r="H59" s="359">
        <v>5254</v>
      </c>
    </row>
    <row r="60" spans="2:8" ht="45.75" customHeight="1" x14ac:dyDescent="0.2">
      <c r="B60" s="123"/>
      <c r="C60" s="1204" t="s">
        <v>570</v>
      </c>
      <c r="D60" s="1205"/>
      <c r="E60" s="1206"/>
      <c r="F60" s="358">
        <v>2478</v>
      </c>
      <c r="G60" s="358">
        <v>3549</v>
      </c>
      <c r="H60" s="359">
        <v>3768</v>
      </c>
    </row>
    <row r="61" spans="2:8" ht="45.75" customHeight="1" x14ac:dyDescent="0.2">
      <c r="B61" s="123"/>
      <c r="C61" s="1204" t="s">
        <v>571</v>
      </c>
      <c r="D61" s="1205"/>
      <c r="E61" s="1206"/>
      <c r="F61" s="358">
        <v>2120</v>
      </c>
      <c r="G61" s="358">
        <v>1976</v>
      </c>
      <c r="H61" s="359">
        <v>2485</v>
      </c>
    </row>
    <row r="62" spans="2:8" ht="45.75" customHeight="1" thickBot="1" x14ac:dyDescent="0.25">
      <c r="B62" s="124"/>
      <c r="C62" s="1207" t="s">
        <v>572</v>
      </c>
      <c r="D62" s="1208"/>
      <c r="E62" s="1209"/>
      <c r="F62" s="360">
        <v>594</v>
      </c>
      <c r="G62" s="360">
        <v>633</v>
      </c>
      <c r="H62" s="361">
        <v>391</v>
      </c>
    </row>
    <row r="63" spans="2:8" ht="52.5" customHeight="1" thickBot="1" x14ac:dyDescent="0.25">
      <c r="B63" s="125"/>
      <c r="C63" s="1210" t="s">
        <v>49</v>
      </c>
      <c r="D63" s="1210"/>
      <c r="E63" s="1211"/>
      <c r="F63" s="362">
        <v>38729</v>
      </c>
      <c r="G63" s="362">
        <v>42634</v>
      </c>
      <c r="H63" s="363">
        <v>49666</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sheetData>
  <sheetProtection algorithmName="SHA-512" hashValue="g8aEvF64rw2dj7bQjVc0jFSRAKVk7SBO+wmkukraE9+P2/GFKRDur+u64xL38WOtsQInkdE2u3rz3MywyJuEsw==" saltValue="kEauVYsSuWMVvwmS2bVM8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529</v>
      </c>
      <c r="G2" s="139"/>
      <c r="H2" s="140"/>
    </row>
    <row r="3" spans="1:8" x14ac:dyDescent="0.2">
      <c r="A3" s="136" t="s">
        <v>522</v>
      </c>
      <c r="B3" s="141"/>
      <c r="C3" s="142"/>
      <c r="D3" s="143">
        <v>21958</v>
      </c>
      <c r="E3" s="144"/>
      <c r="F3" s="145">
        <v>52191</v>
      </c>
      <c r="G3" s="146"/>
      <c r="H3" s="147"/>
    </row>
    <row r="4" spans="1:8" x14ac:dyDescent="0.2">
      <c r="A4" s="148"/>
      <c r="B4" s="149"/>
      <c r="C4" s="150"/>
      <c r="D4" s="151">
        <v>14476</v>
      </c>
      <c r="E4" s="152"/>
      <c r="F4" s="153">
        <v>26807</v>
      </c>
      <c r="G4" s="154"/>
      <c r="H4" s="155"/>
    </row>
    <row r="5" spans="1:8" x14ac:dyDescent="0.2">
      <c r="A5" s="136" t="s">
        <v>524</v>
      </c>
      <c r="B5" s="141"/>
      <c r="C5" s="142"/>
      <c r="D5" s="143">
        <v>21774</v>
      </c>
      <c r="E5" s="144"/>
      <c r="F5" s="145">
        <v>48105</v>
      </c>
      <c r="G5" s="146"/>
      <c r="H5" s="147"/>
    </row>
    <row r="6" spans="1:8" x14ac:dyDescent="0.2">
      <c r="A6" s="148"/>
      <c r="B6" s="149"/>
      <c r="C6" s="150"/>
      <c r="D6" s="151">
        <v>12602</v>
      </c>
      <c r="E6" s="152"/>
      <c r="F6" s="153">
        <v>24072</v>
      </c>
      <c r="G6" s="154"/>
      <c r="H6" s="155"/>
    </row>
    <row r="7" spans="1:8" x14ac:dyDescent="0.2">
      <c r="A7" s="136" t="s">
        <v>525</v>
      </c>
      <c r="B7" s="141"/>
      <c r="C7" s="142"/>
      <c r="D7" s="143">
        <v>27265</v>
      </c>
      <c r="E7" s="144"/>
      <c r="F7" s="145">
        <v>47446</v>
      </c>
      <c r="G7" s="146"/>
      <c r="H7" s="147"/>
    </row>
    <row r="8" spans="1:8" x14ac:dyDescent="0.2">
      <c r="A8" s="148"/>
      <c r="B8" s="149"/>
      <c r="C8" s="150"/>
      <c r="D8" s="151">
        <v>19932</v>
      </c>
      <c r="E8" s="152"/>
      <c r="F8" s="153">
        <v>24371</v>
      </c>
      <c r="G8" s="154"/>
      <c r="H8" s="155"/>
    </row>
    <row r="9" spans="1:8" x14ac:dyDescent="0.2">
      <c r="A9" s="136" t="s">
        <v>526</v>
      </c>
      <c r="B9" s="141"/>
      <c r="C9" s="142"/>
      <c r="D9" s="143">
        <v>25157</v>
      </c>
      <c r="E9" s="144"/>
      <c r="F9" s="145">
        <v>48387</v>
      </c>
      <c r="G9" s="146"/>
      <c r="H9" s="147"/>
    </row>
    <row r="10" spans="1:8" x14ac:dyDescent="0.2">
      <c r="A10" s="148"/>
      <c r="B10" s="149"/>
      <c r="C10" s="150"/>
      <c r="D10" s="151">
        <v>16809</v>
      </c>
      <c r="E10" s="152"/>
      <c r="F10" s="153">
        <v>25592</v>
      </c>
      <c r="G10" s="154"/>
      <c r="H10" s="155"/>
    </row>
    <row r="11" spans="1:8" x14ac:dyDescent="0.2">
      <c r="A11" s="136" t="s">
        <v>527</v>
      </c>
      <c r="B11" s="141"/>
      <c r="C11" s="142"/>
      <c r="D11" s="143">
        <v>30417</v>
      </c>
      <c r="E11" s="144"/>
      <c r="F11" s="145">
        <v>49684</v>
      </c>
      <c r="G11" s="146"/>
      <c r="H11" s="147"/>
    </row>
    <row r="12" spans="1:8" x14ac:dyDescent="0.2">
      <c r="A12" s="148"/>
      <c r="B12" s="149"/>
      <c r="C12" s="156"/>
      <c r="D12" s="151">
        <v>18835</v>
      </c>
      <c r="E12" s="152"/>
      <c r="F12" s="153">
        <v>28303</v>
      </c>
      <c r="G12" s="154"/>
      <c r="H12" s="155"/>
    </row>
    <row r="13" spans="1:8" x14ac:dyDescent="0.2">
      <c r="A13" s="136"/>
      <c r="B13" s="141"/>
      <c r="C13" s="157"/>
      <c r="D13" s="158">
        <v>25314</v>
      </c>
      <c r="E13" s="159"/>
      <c r="F13" s="160">
        <v>49163</v>
      </c>
      <c r="G13" s="161"/>
      <c r="H13" s="147"/>
    </row>
    <row r="14" spans="1:8" x14ac:dyDescent="0.2">
      <c r="A14" s="148"/>
      <c r="B14" s="149"/>
      <c r="C14" s="150"/>
      <c r="D14" s="151">
        <v>16531</v>
      </c>
      <c r="E14" s="152"/>
      <c r="F14" s="153">
        <v>25829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2.87</v>
      </c>
      <c r="C19" s="162">
        <f>ROUND(VALUE(SUBSTITUTE(実質収支比率等に係る経年分析!G$48,"▲","-")),2)</f>
        <v>2.85</v>
      </c>
      <c r="D19" s="162">
        <f>ROUND(VALUE(SUBSTITUTE(実質収支比率等に係る経年分析!H$48,"▲","-")),2)</f>
        <v>3.61</v>
      </c>
      <c r="E19" s="162">
        <f>ROUND(VALUE(SUBSTITUTE(実質収支比率等に係る経年分析!I$48,"▲","-")),2)</f>
        <v>3.3</v>
      </c>
      <c r="F19" s="162">
        <f>ROUND(VALUE(SUBSTITUTE(実質収支比率等に係る経年分析!J$48,"▲","-")),2)</f>
        <v>3.71</v>
      </c>
    </row>
    <row r="20" spans="1:11" x14ac:dyDescent="0.2">
      <c r="A20" s="162" t="s">
        <v>53</v>
      </c>
      <c r="B20" s="162">
        <f>ROUND(VALUE(SUBSTITUTE(実質収支比率等に係る経年分析!F$47,"▲","-")),2)</f>
        <v>14.99</v>
      </c>
      <c r="C20" s="162">
        <f>ROUND(VALUE(SUBSTITUTE(実質収支比率等に係る経年分析!G$47,"▲","-")),2)</f>
        <v>15.35</v>
      </c>
      <c r="D20" s="162">
        <f>ROUND(VALUE(SUBSTITUTE(実質収支比率等に係る経年分析!H$47,"▲","-")),2)</f>
        <v>18.05</v>
      </c>
      <c r="E20" s="162">
        <f>ROUND(VALUE(SUBSTITUTE(実質収支比率等に係る経年分析!I$47,"▲","-")),2)</f>
        <v>17.09</v>
      </c>
      <c r="F20" s="162">
        <f>ROUND(VALUE(SUBSTITUTE(実質収支比率等に係る経年分析!J$47,"▲","-")),2)</f>
        <v>18.43</v>
      </c>
    </row>
    <row r="21" spans="1:11" x14ac:dyDescent="0.2">
      <c r="A21" s="162" t="s">
        <v>54</v>
      </c>
      <c r="B21" s="162">
        <f>IF(ISNUMBER(VALUE(SUBSTITUTE(実質収支比率等に係る経年分析!F$49,"▲","-"))),ROUND(VALUE(SUBSTITUTE(実質収支比率等に係る経年分析!F$49,"▲","-")),2),NA())</f>
        <v>-0.14000000000000001</v>
      </c>
      <c r="C21" s="162">
        <f>IF(ISNUMBER(VALUE(SUBSTITUTE(実質収支比率等に係る経年分析!G$49,"▲","-"))),ROUND(VALUE(SUBSTITUTE(実質収支比率等に係る経年分析!G$49,"▲","-")),2),NA())</f>
        <v>1.03</v>
      </c>
      <c r="D21" s="162">
        <f>IF(ISNUMBER(VALUE(SUBSTITUTE(実質収支比率等に係る経年分析!H$49,"▲","-"))),ROUND(VALUE(SUBSTITUTE(実質収支比率等に係る経年分析!H$49,"▲","-")),2),NA())</f>
        <v>3.05</v>
      </c>
      <c r="E21" s="162">
        <f>IF(ISNUMBER(VALUE(SUBSTITUTE(実質収支比率等に係る経年分析!I$49,"▲","-"))),ROUND(VALUE(SUBSTITUTE(実質収支比率等に係る経年分析!I$49,"▲","-")),2),NA())</f>
        <v>-0.88</v>
      </c>
      <c r="F21" s="162">
        <f>IF(ISNUMBER(VALUE(SUBSTITUTE(実質収支比率等に係る経年分析!J$49,"▲","-"))),ROUND(VALUE(SUBSTITUTE(実質収支比率等に係る経年分析!J$49,"▲","-")),2),NA())</f>
        <v>2.29</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0.32</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0.25</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0.22</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0.19</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0.21</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交通災害共済事業特別会計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0.18</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0.17</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0.18</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0.18</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0.17</v>
      </c>
    </row>
    <row r="30" spans="1:11" x14ac:dyDescent="0.2">
      <c r="A30" s="163" t="str">
        <f>IF(連結実質赤字比率に係る赤字・黒字の構成分析!C$40="",NA(),連結実質赤字比率に係る赤字・黒字の構成分析!C$40)</f>
        <v>介護保険事業特別会計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0.63</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0.85</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1.1599999999999999</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0.65</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0.19</v>
      </c>
    </row>
    <row r="31" spans="1:11" x14ac:dyDescent="0.2">
      <c r="A31" s="163" t="str">
        <f>IF(連結実質赤字比率に係る赤字・黒字の構成分析!C$39="",NA(),連結実質赤字比率に係る赤字・黒字の構成分析!C$39)</f>
        <v>火災共済事業特別会計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1.19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1.29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1.42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0.49</v>
      </c>
    </row>
    <row r="33" spans="1:16" x14ac:dyDescent="0.2">
      <c r="A33" s="163" t="str">
        <f>IF(連結実質赤字比率に係る赤字・黒字の構成分析!C$37="",NA(),連結実質赤字比率に係る赤字・黒字の構成分析!C$37)</f>
        <v>後期高齢者医療特別会計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0.34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0.51</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2.2400000000000002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2.2799999999999998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3.07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2.79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3.18</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4.66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5.03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4.75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4.43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3.72</v>
      </c>
    </row>
    <row r="36" spans="1:16" x14ac:dyDescent="0.2">
      <c r="A36" s="163" t="str">
        <f>IF(連結実質赤字比率に係る赤字・黒字の構成分析!C$34="",NA(),連結実質赤字比率に係る赤字・黒字の構成分析!C$34)</f>
        <v>下水道事業会計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6.85</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6.95</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7.07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7.15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7.08</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22436</v>
      </c>
      <c r="E42" s="164"/>
      <c r="F42" s="164"/>
      <c r="G42" s="164">
        <f>'実質公債費比率（分子）の構造'!L$52</f>
        <v>22765</v>
      </c>
      <c r="H42" s="164"/>
      <c r="I42" s="164"/>
      <c r="J42" s="164">
        <f>'実質公債費比率（分子）の構造'!M$52</f>
        <v>22967</v>
      </c>
      <c r="K42" s="164"/>
      <c r="L42" s="164"/>
      <c r="M42" s="164">
        <f>'実質公債費比率（分子）の構造'!N$52</f>
        <v>22858</v>
      </c>
      <c r="N42" s="164"/>
      <c r="O42" s="164"/>
      <c r="P42" s="164">
        <f>'実質公債費比率（分子）の構造'!O$52</f>
        <v>23072</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570</v>
      </c>
      <c r="C44" s="164"/>
      <c r="D44" s="164"/>
      <c r="E44" s="164">
        <f>'実質公債費比率（分子）の構造'!L$50</f>
        <v>552</v>
      </c>
      <c r="F44" s="164"/>
      <c r="G44" s="164"/>
      <c r="H44" s="164">
        <f>'実質公債費比率（分子）の構造'!M$50</f>
        <v>613</v>
      </c>
      <c r="I44" s="164"/>
      <c r="J44" s="164"/>
      <c r="K44" s="164">
        <f>'実質公債費比率（分子）の構造'!N$50</f>
        <v>616</v>
      </c>
      <c r="L44" s="164"/>
      <c r="M44" s="164"/>
      <c r="N44" s="164">
        <f>'実質公債費比率（分子）の構造'!O$50</f>
        <v>619</v>
      </c>
      <c r="O44" s="164"/>
      <c r="P44" s="164"/>
    </row>
    <row r="45" spans="1:16" x14ac:dyDescent="0.2">
      <c r="A45" s="164" t="s">
        <v>63</v>
      </c>
      <c r="B45" s="164">
        <f>'実質公債費比率（分子）の構造'!K$49</f>
        <v>663</v>
      </c>
      <c r="C45" s="164"/>
      <c r="D45" s="164"/>
      <c r="E45" s="164">
        <f>'実質公債費比率（分子）の構造'!L$49</f>
        <v>667</v>
      </c>
      <c r="F45" s="164"/>
      <c r="G45" s="164"/>
      <c r="H45" s="164">
        <f>'実質公債費比率（分子）の構造'!M$49</f>
        <v>656</v>
      </c>
      <c r="I45" s="164"/>
      <c r="J45" s="164"/>
      <c r="K45" s="164">
        <f>'実質公債費比率（分子）の構造'!N$49</f>
        <v>683</v>
      </c>
      <c r="L45" s="164"/>
      <c r="M45" s="164"/>
      <c r="N45" s="164">
        <f>'実質公債費比率（分子）の構造'!O$49</f>
        <v>661</v>
      </c>
      <c r="O45" s="164"/>
      <c r="P45" s="164"/>
    </row>
    <row r="46" spans="1:16" x14ac:dyDescent="0.2">
      <c r="A46" s="164" t="s">
        <v>64</v>
      </c>
      <c r="B46" s="164">
        <f>'実質公債費比率（分子）の構造'!K$48</f>
        <v>6546</v>
      </c>
      <c r="C46" s="164"/>
      <c r="D46" s="164"/>
      <c r="E46" s="164">
        <f>'実質公債費比率（分子）の構造'!L$48</f>
        <v>6407</v>
      </c>
      <c r="F46" s="164"/>
      <c r="G46" s="164"/>
      <c r="H46" s="164">
        <f>'実質公債費比率（分子）の構造'!M$48</f>
        <v>6244</v>
      </c>
      <c r="I46" s="164"/>
      <c r="J46" s="164"/>
      <c r="K46" s="164">
        <f>'実質公債費比率（分子）の構造'!N$48</f>
        <v>6089</v>
      </c>
      <c r="L46" s="164"/>
      <c r="M46" s="164"/>
      <c r="N46" s="164">
        <f>'実質公債費比率（分子）の構造'!O$48</f>
        <v>5954</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22287</v>
      </c>
      <c r="C49" s="164"/>
      <c r="D49" s="164"/>
      <c r="E49" s="164">
        <f>'実質公債費比率（分子）の構造'!L$45</f>
        <v>21865</v>
      </c>
      <c r="F49" s="164"/>
      <c r="G49" s="164"/>
      <c r="H49" s="164">
        <f>'実質公債費比率（分子）の構造'!M$45</f>
        <v>21560</v>
      </c>
      <c r="I49" s="164"/>
      <c r="J49" s="164"/>
      <c r="K49" s="164">
        <f>'実質公債費比率（分子）の構造'!N$45</f>
        <v>20279</v>
      </c>
      <c r="L49" s="164"/>
      <c r="M49" s="164"/>
      <c r="N49" s="164">
        <f>'実質公債費比率（分子）の構造'!O$45</f>
        <v>19240</v>
      </c>
      <c r="O49" s="164"/>
      <c r="P49" s="164"/>
    </row>
    <row r="50" spans="1:16" x14ac:dyDescent="0.2">
      <c r="A50" s="164" t="s">
        <v>67</v>
      </c>
      <c r="B50" s="164" t="e">
        <f>NA()</f>
        <v>#N/A</v>
      </c>
      <c r="C50" s="164">
        <f>IF(ISNUMBER('実質公債費比率（分子）の構造'!K$53),'実質公債費比率（分子）の構造'!K$53,NA())</f>
        <v>7630</v>
      </c>
      <c r="D50" s="164" t="e">
        <f>NA()</f>
        <v>#N/A</v>
      </c>
      <c r="E50" s="164" t="e">
        <f>NA()</f>
        <v>#N/A</v>
      </c>
      <c r="F50" s="164">
        <f>IF(ISNUMBER('実質公債費比率（分子）の構造'!L$53),'実質公債費比率（分子）の構造'!L$53,NA())</f>
        <v>6726</v>
      </c>
      <c r="G50" s="164" t="e">
        <f>NA()</f>
        <v>#N/A</v>
      </c>
      <c r="H50" s="164" t="e">
        <f>NA()</f>
        <v>#N/A</v>
      </c>
      <c r="I50" s="164">
        <f>IF(ISNUMBER('実質公債費比率（分子）の構造'!M$53),'実質公債費比率（分子）の構造'!M$53,NA())</f>
        <v>6106</v>
      </c>
      <c r="J50" s="164" t="e">
        <f>NA()</f>
        <v>#N/A</v>
      </c>
      <c r="K50" s="164" t="e">
        <f>NA()</f>
        <v>#N/A</v>
      </c>
      <c r="L50" s="164">
        <f>IF(ISNUMBER('実質公債費比率（分子）の構造'!N$53),'実質公債費比率（分子）の構造'!N$53,NA())</f>
        <v>4809</v>
      </c>
      <c r="M50" s="164" t="e">
        <f>NA()</f>
        <v>#N/A</v>
      </c>
      <c r="N50" s="164" t="e">
        <f>NA()</f>
        <v>#N/A</v>
      </c>
      <c r="O50" s="164">
        <f>IF(ISNUMBER('実質公債費比率（分子）の構造'!O$53),'実質公債費比率（分子）の構造'!O$53,NA())</f>
        <v>3402</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197668</v>
      </c>
      <c r="E56" s="163"/>
      <c r="F56" s="163"/>
      <c r="G56" s="163">
        <f>'将来負担比率（分子）の構造'!J$52</f>
        <v>192979</v>
      </c>
      <c r="H56" s="163"/>
      <c r="I56" s="163"/>
      <c r="J56" s="163">
        <f>'将来負担比率（分子）の構造'!K$52</f>
        <v>185431</v>
      </c>
      <c r="K56" s="163"/>
      <c r="L56" s="163"/>
      <c r="M56" s="163">
        <f>'将来負担比率（分子）の構造'!L$52</f>
        <v>177501</v>
      </c>
      <c r="N56" s="163"/>
      <c r="O56" s="163"/>
      <c r="P56" s="163">
        <f>'将来負担比率（分子）の構造'!M$52</f>
        <v>167754</v>
      </c>
    </row>
    <row r="57" spans="1:16" x14ac:dyDescent="0.2">
      <c r="A57" s="163" t="s">
        <v>42</v>
      </c>
      <c r="B57" s="163"/>
      <c r="C57" s="163"/>
      <c r="D57" s="163">
        <f>'将来負担比率（分子）の構造'!I$51</f>
        <v>85791</v>
      </c>
      <c r="E57" s="163"/>
      <c r="F57" s="163"/>
      <c r="G57" s="163">
        <f>'将来負担比率（分子）の構造'!J$51</f>
        <v>84166</v>
      </c>
      <c r="H57" s="163"/>
      <c r="I57" s="163"/>
      <c r="J57" s="163">
        <f>'将来負担比率（分子）の構造'!K$51</f>
        <v>81836</v>
      </c>
      <c r="K57" s="163"/>
      <c r="L57" s="163"/>
      <c r="M57" s="163">
        <f>'将来負担比率（分子）の構造'!L$51</f>
        <v>80799</v>
      </c>
      <c r="N57" s="163"/>
      <c r="O57" s="163"/>
      <c r="P57" s="163">
        <f>'将来負担比率（分子）の構造'!M$51</f>
        <v>80686</v>
      </c>
    </row>
    <row r="58" spans="1:16" x14ac:dyDescent="0.2">
      <c r="A58" s="163" t="s">
        <v>41</v>
      </c>
      <c r="B58" s="163"/>
      <c r="C58" s="163"/>
      <c r="D58" s="163">
        <f>'将来負担比率（分子）の構造'!I$50</f>
        <v>33737</v>
      </c>
      <c r="E58" s="163"/>
      <c r="F58" s="163"/>
      <c r="G58" s="163">
        <f>'将来負担比率（分子）の構造'!J$50</f>
        <v>40210</v>
      </c>
      <c r="H58" s="163"/>
      <c r="I58" s="163"/>
      <c r="J58" s="163">
        <f>'将来負担比率（分子）の構造'!K$50</f>
        <v>46431</v>
      </c>
      <c r="K58" s="163"/>
      <c r="L58" s="163"/>
      <c r="M58" s="163">
        <f>'将来負担比率（分子）の構造'!L$50</f>
        <v>50942</v>
      </c>
      <c r="N58" s="163"/>
      <c r="O58" s="163"/>
      <c r="P58" s="163">
        <f>'将来負担比率（分子）の構造'!M$50</f>
        <v>57337</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1052</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14854</v>
      </c>
      <c r="C62" s="163"/>
      <c r="D62" s="163"/>
      <c r="E62" s="163">
        <f>'将来負担比率（分子）の構造'!J$45</f>
        <v>14191</v>
      </c>
      <c r="F62" s="163"/>
      <c r="G62" s="163"/>
      <c r="H62" s="163">
        <f>'将来負担比率（分子）の構造'!K$45</f>
        <v>14511</v>
      </c>
      <c r="I62" s="163"/>
      <c r="J62" s="163"/>
      <c r="K62" s="163">
        <f>'将来負担比率（分子）の構造'!L$45</f>
        <v>16508</v>
      </c>
      <c r="L62" s="163"/>
      <c r="M62" s="163"/>
      <c r="N62" s="163">
        <f>'将来負担比率（分子）の構造'!M$45</f>
        <v>17001</v>
      </c>
      <c r="O62" s="163"/>
      <c r="P62" s="163"/>
    </row>
    <row r="63" spans="1:16" x14ac:dyDescent="0.2">
      <c r="A63" s="163" t="s">
        <v>34</v>
      </c>
      <c r="B63" s="163">
        <f>'将来負担比率（分子）の構造'!I$44</f>
        <v>6498</v>
      </c>
      <c r="C63" s="163"/>
      <c r="D63" s="163"/>
      <c r="E63" s="163">
        <f>'将来負担比率（分子）の構造'!J$44</f>
        <v>5883</v>
      </c>
      <c r="F63" s="163"/>
      <c r="G63" s="163"/>
      <c r="H63" s="163">
        <f>'将来負担比率（分子）の構造'!K$44</f>
        <v>5289</v>
      </c>
      <c r="I63" s="163"/>
      <c r="J63" s="163"/>
      <c r="K63" s="163">
        <f>'将来負担比率（分子）の構造'!L$44</f>
        <v>4714</v>
      </c>
      <c r="L63" s="163"/>
      <c r="M63" s="163"/>
      <c r="N63" s="163">
        <f>'将来負担比率（分子）の構造'!M$44</f>
        <v>4567</v>
      </c>
      <c r="O63" s="163"/>
      <c r="P63" s="163"/>
    </row>
    <row r="64" spans="1:16" x14ac:dyDescent="0.2">
      <c r="A64" s="163" t="s">
        <v>33</v>
      </c>
      <c r="B64" s="163">
        <f>'将来負担比率（分子）の構造'!I$43</f>
        <v>89452</v>
      </c>
      <c r="C64" s="163"/>
      <c r="D64" s="163"/>
      <c r="E64" s="163">
        <f>'将来負担比率（分子）の構造'!J$43</f>
        <v>83830</v>
      </c>
      <c r="F64" s="163"/>
      <c r="G64" s="163"/>
      <c r="H64" s="163">
        <f>'将来負担比率（分子）の構造'!K$43</f>
        <v>78256</v>
      </c>
      <c r="I64" s="163"/>
      <c r="J64" s="163"/>
      <c r="K64" s="163">
        <f>'将来負担比率（分子）の構造'!L$43</f>
        <v>73139</v>
      </c>
      <c r="L64" s="163"/>
      <c r="M64" s="163"/>
      <c r="N64" s="163">
        <f>'将来負担比率（分子）の構造'!M$43</f>
        <v>67540</v>
      </c>
      <c r="O64" s="163"/>
      <c r="P64" s="163"/>
    </row>
    <row r="65" spans="1:16" x14ac:dyDescent="0.2">
      <c r="A65" s="163" t="s">
        <v>32</v>
      </c>
      <c r="B65" s="163">
        <f>'将来負担比率（分子）の構造'!I$42</f>
        <v>5456</v>
      </c>
      <c r="C65" s="163"/>
      <c r="D65" s="163"/>
      <c r="E65" s="163">
        <f>'将来負担比率（分子）の構造'!J$42</f>
        <v>4919</v>
      </c>
      <c r="F65" s="163"/>
      <c r="G65" s="163"/>
      <c r="H65" s="163">
        <f>'将来負担比率（分子）の構造'!K$42</f>
        <v>4811</v>
      </c>
      <c r="I65" s="163"/>
      <c r="J65" s="163"/>
      <c r="K65" s="163">
        <f>'将来負担比率（分子）の構造'!L$42</f>
        <v>4569</v>
      </c>
      <c r="L65" s="163"/>
      <c r="M65" s="163"/>
      <c r="N65" s="163">
        <f>'将来負担比率（分子）の構造'!M$42</f>
        <v>4160</v>
      </c>
      <c r="O65" s="163"/>
      <c r="P65" s="163"/>
    </row>
    <row r="66" spans="1:16" x14ac:dyDescent="0.2">
      <c r="A66" s="163" t="s">
        <v>31</v>
      </c>
      <c r="B66" s="163">
        <f>'将来負担比率（分子）の構造'!I$41</f>
        <v>193826</v>
      </c>
      <c r="C66" s="163"/>
      <c r="D66" s="163"/>
      <c r="E66" s="163">
        <f>'将来負担比率（分子）の構造'!J$41</f>
        <v>183967</v>
      </c>
      <c r="F66" s="163"/>
      <c r="G66" s="163"/>
      <c r="H66" s="163">
        <f>'将来負担比率（分子）の構造'!K$41</f>
        <v>174026</v>
      </c>
      <c r="I66" s="163"/>
      <c r="J66" s="163"/>
      <c r="K66" s="163">
        <f>'将来負担比率（分子）の構造'!L$41</f>
        <v>163387</v>
      </c>
      <c r="L66" s="163"/>
      <c r="M66" s="163"/>
      <c r="N66" s="163">
        <f>'将来負担比率（分子）の構造'!M$41</f>
        <v>155356</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20411</v>
      </c>
      <c r="C72" s="167">
        <f>基金残高に係る経年分析!G55</f>
        <v>19681</v>
      </c>
      <c r="D72" s="167">
        <f>基金残高に係る経年分析!H55</f>
        <v>21784</v>
      </c>
    </row>
    <row r="73" spans="1:16" x14ac:dyDescent="0.2">
      <c r="A73" s="166" t="s">
        <v>74</v>
      </c>
      <c r="B73" s="167">
        <f>基金残高に係る経年分析!F56</f>
        <v>5507</v>
      </c>
      <c r="C73" s="167">
        <f>基金残高に係る経年分析!G56</f>
        <v>7157</v>
      </c>
      <c r="D73" s="167">
        <f>基金残高に係る経年分析!H56</f>
        <v>8669</v>
      </c>
    </row>
    <row r="74" spans="1:16" x14ac:dyDescent="0.2">
      <c r="A74" s="166" t="s">
        <v>75</v>
      </c>
      <c r="B74" s="167">
        <f>基金残高に係る経年分析!F57</f>
        <v>12811</v>
      </c>
      <c r="C74" s="167">
        <f>基金残高に係る経年分析!G57</f>
        <v>15796</v>
      </c>
      <c r="D74" s="167">
        <f>基金残高に係る経年分析!H57</f>
        <v>19213</v>
      </c>
    </row>
  </sheetData>
  <sheetProtection algorithmName="SHA-512" hashValue="5jOtbqCHRbmtpYIC2NpOaq7E0YdZXkySyJfM0UsVgoy+zPQjlE6FTnXo7l+AOFe3Fi/eEtCGKlCcw0CBb35ERA==" saltValue="cMxoCX/I8e6+wVQ1HuMnQ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79434757</v>
      </c>
      <c r="S5" s="677"/>
      <c r="T5" s="677"/>
      <c r="U5" s="677"/>
      <c r="V5" s="677"/>
      <c r="W5" s="677"/>
      <c r="X5" s="677"/>
      <c r="Y5" s="702"/>
      <c r="Z5" s="715">
        <v>33.9</v>
      </c>
      <c r="AA5" s="715"/>
      <c r="AB5" s="715"/>
      <c r="AC5" s="715"/>
      <c r="AD5" s="716">
        <v>72338843</v>
      </c>
      <c r="AE5" s="716"/>
      <c r="AF5" s="716"/>
      <c r="AG5" s="716"/>
      <c r="AH5" s="716"/>
      <c r="AI5" s="716"/>
      <c r="AJ5" s="716"/>
      <c r="AK5" s="716"/>
      <c r="AL5" s="703">
        <v>59.9</v>
      </c>
      <c r="AM5" s="685"/>
      <c r="AN5" s="685"/>
      <c r="AO5" s="704"/>
      <c r="AP5" s="679" t="s">
        <v>216</v>
      </c>
      <c r="AQ5" s="680"/>
      <c r="AR5" s="680"/>
      <c r="AS5" s="680"/>
      <c r="AT5" s="680"/>
      <c r="AU5" s="680"/>
      <c r="AV5" s="680"/>
      <c r="AW5" s="680"/>
      <c r="AX5" s="680"/>
      <c r="AY5" s="680"/>
      <c r="AZ5" s="680"/>
      <c r="BA5" s="680"/>
      <c r="BB5" s="680"/>
      <c r="BC5" s="680"/>
      <c r="BD5" s="680"/>
      <c r="BE5" s="680"/>
      <c r="BF5" s="681"/>
      <c r="BG5" s="621">
        <v>69944163</v>
      </c>
      <c r="BH5" s="622"/>
      <c r="BI5" s="622"/>
      <c r="BJ5" s="622"/>
      <c r="BK5" s="622"/>
      <c r="BL5" s="622"/>
      <c r="BM5" s="622"/>
      <c r="BN5" s="623"/>
      <c r="BO5" s="659">
        <v>88.1</v>
      </c>
      <c r="BP5" s="659"/>
      <c r="BQ5" s="659"/>
      <c r="BR5" s="659"/>
      <c r="BS5" s="660">
        <v>1151388</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813885</v>
      </c>
      <c r="S6" s="622"/>
      <c r="T6" s="622"/>
      <c r="U6" s="622"/>
      <c r="V6" s="622"/>
      <c r="W6" s="622"/>
      <c r="X6" s="622"/>
      <c r="Y6" s="623"/>
      <c r="Z6" s="659">
        <v>0.3</v>
      </c>
      <c r="AA6" s="659"/>
      <c r="AB6" s="659"/>
      <c r="AC6" s="659"/>
      <c r="AD6" s="660">
        <v>813885</v>
      </c>
      <c r="AE6" s="660"/>
      <c r="AF6" s="660"/>
      <c r="AG6" s="660"/>
      <c r="AH6" s="660"/>
      <c r="AI6" s="660"/>
      <c r="AJ6" s="660"/>
      <c r="AK6" s="660"/>
      <c r="AL6" s="624">
        <v>0.7</v>
      </c>
      <c r="AM6" s="625"/>
      <c r="AN6" s="625"/>
      <c r="AO6" s="661"/>
      <c r="AP6" s="618" t="s">
        <v>221</v>
      </c>
      <c r="AQ6" s="619"/>
      <c r="AR6" s="619"/>
      <c r="AS6" s="619"/>
      <c r="AT6" s="619"/>
      <c r="AU6" s="619"/>
      <c r="AV6" s="619"/>
      <c r="AW6" s="619"/>
      <c r="AX6" s="619"/>
      <c r="AY6" s="619"/>
      <c r="AZ6" s="619"/>
      <c r="BA6" s="619"/>
      <c r="BB6" s="619"/>
      <c r="BC6" s="619"/>
      <c r="BD6" s="619"/>
      <c r="BE6" s="619"/>
      <c r="BF6" s="620"/>
      <c r="BG6" s="621">
        <v>69944163</v>
      </c>
      <c r="BH6" s="622"/>
      <c r="BI6" s="622"/>
      <c r="BJ6" s="622"/>
      <c r="BK6" s="622"/>
      <c r="BL6" s="622"/>
      <c r="BM6" s="622"/>
      <c r="BN6" s="623"/>
      <c r="BO6" s="659">
        <v>88.1</v>
      </c>
      <c r="BP6" s="659"/>
      <c r="BQ6" s="659"/>
      <c r="BR6" s="659"/>
      <c r="BS6" s="660">
        <v>1151388</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750472</v>
      </c>
      <c r="CS6" s="622"/>
      <c r="CT6" s="622"/>
      <c r="CU6" s="622"/>
      <c r="CV6" s="622"/>
      <c r="CW6" s="622"/>
      <c r="CX6" s="622"/>
      <c r="CY6" s="623"/>
      <c r="CZ6" s="703">
        <v>0.3</v>
      </c>
      <c r="DA6" s="685"/>
      <c r="DB6" s="685"/>
      <c r="DC6" s="705"/>
      <c r="DD6" s="627" t="s">
        <v>122</v>
      </c>
      <c r="DE6" s="622"/>
      <c r="DF6" s="622"/>
      <c r="DG6" s="622"/>
      <c r="DH6" s="622"/>
      <c r="DI6" s="622"/>
      <c r="DJ6" s="622"/>
      <c r="DK6" s="622"/>
      <c r="DL6" s="622"/>
      <c r="DM6" s="622"/>
      <c r="DN6" s="622"/>
      <c r="DO6" s="622"/>
      <c r="DP6" s="623"/>
      <c r="DQ6" s="627">
        <v>750472</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73724</v>
      </c>
      <c r="S7" s="622"/>
      <c r="T7" s="622"/>
      <c r="U7" s="622"/>
      <c r="V7" s="622"/>
      <c r="W7" s="622"/>
      <c r="X7" s="622"/>
      <c r="Y7" s="623"/>
      <c r="Z7" s="659">
        <v>0</v>
      </c>
      <c r="AA7" s="659"/>
      <c r="AB7" s="659"/>
      <c r="AC7" s="659"/>
      <c r="AD7" s="660">
        <v>73724</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30845352</v>
      </c>
      <c r="BH7" s="622"/>
      <c r="BI7" s="622"/>
      <c r="BJ7" s="622"/>
      <c r="BK7" s="622"/>
      <c r="BL7" s="622"/>
      <c r="BM7" s="622"/>
      <c r="BN7" s="623"/>
      <c r="BO7" s="659">
        <v>38.799999999999997</v>
      </c>
      <c r="BP7" s="659"/>
      <c r="BQ7" s="659"/>
      <c r="BR7" s="659"/>
      <c r="BS7" s="660">
        <v>1151388</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20390432</v>
      </c>
      <c r="CS7" s="622"/>
      <c r="CT7" s="622"/>
      <c r="CU7" s="622"/>
      <c r="CV7" s="622"/>
      <c r="CW7" s="622"/>
      <c r="CX7" s="622"/>
      <c r="CY7" s="623"/>
      <c r="CZ7" s="659">
        <v>8.9</v>
      </c>
      <c r="DA7" s="659"/>
      <c r="DB7" s="659"/>
      <c r="DC7" s="659"/>
      <c r="DD7" s="627">
        <v>494544</v>
      </c>
      <c r="DE7" s="622"/>
      <c r="DF7" s="622"/>
      <c r="DG7" s="622"/>
      <c r="DH7" s="622"/>
      <c r="DI7" s="622"/>
      <c r="DJ7" s="622"/>
      <c r="DK7" s="622"/>
      <c r="DL7" s="622"/>
      <c r="DM7" s="622"/>
      <c r="DN7" s="622"/>
      <c r="DO7" s="622"/>
      <c r="DP7" s="623"/>
      <c r="DQ7" s="627">
        <v>15426194</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816683</v>
      </c>
      <c r="S8" s="622"/>
      <c r="T8" s="622"/>
      <c r="U8" s="622"/>
      <c r="V8" s="622"/>
      <c r="W8" s="622"/>
      <c r="X8" s="622"/>
      <c r="Y8" s="623"/>
      <c r="Z8" s="659">
        <v>0.3</v>
      </c>
      <c r="AA8" s="659"/>
      <c r="AB8" s="659"/>
      <c r="AC8" s="659"/>
      <c r="AD8" s="660">
        <v>816683</v>
      </c>
      <c r="AE8" s="660"/>
      <c r="AF8" s="660"/>
      <c r="AG8" s="660"/>
      <c r="AH8" s="660"/>
      <c r="AI8" s="660"/>
      <c r="AJ8" s="660"/>
      <c r="AK8" s="660"/>
      <c r="AL8" s="624">
        <v>0.7</v>
      </c>
      <c r="AM8" s="625"/>
      <c r="AN8" s="625"/>
      <c r="AO8" s="661"/>
      <c r="AP8" s="618" t="s">
        <v>227</v>
      </c>
      <c r="AQ8" s="619"/>
      <c r="AR8" s="619"/>
      <c r="AS8" s="619"/>
      <c r="AT8" s="619"/>
      <c r="AU8" s="619"/>
      <c r="AV8" s="619"/>
      <c r="AW8" s="619"/>
      <c r="AX8" s="619"/>
      <c r="AY8" s="619"/>
      <c r="AZ8" s="619"/>
      <c r="BA8" s="619"/>
      <c r="BB8" s="619"/>
      <c r="BC8" s="619"/>
      <c r="BD8" s="619"/>
      <c r="BE8" s="619"/>
      <c r="BF8" s="620"/>
      <c r="BG8" s="621">
        <v>708974</v>
      </c>
      <c r="BH8" s="622"/>
      <c r="BI8" s="622"/>
      <c r="BJ8" s="622"/>
      <c r="BK8" s="622"/>
      <c r="BL8" s="622"/>
      <c r="BM8" s="622"/>
      <c r="BN8" s="623"/>
      <c r="BO8" s="659">
        <v>0.9</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124997013</v>
      </c>
      <c r="CS8" s="622"/>
      <c r="CT8" s="622"/>
      <c r="CU8" s="622"/>
      <c r="CV8" s="622"/>
      <c r="CW8" s="622"/>
      <c r="CX8" s="622"/>
      <c r="CY8" s="623"/>
      <c r="CZ8" s="659">
        <v>54.4</v>
      </c>
      <c r="DA8" s="659"/>
      <c r="DB8" s="659"/>
      <c r="DC8" s="659"/>
      <c r="DD8" s="627">
        <v>508351</v>
      </c>
      <c r="DE8" s="622"/>
      <c r="DF8" s="622"/>
      <c r="DG8" s="622"/>
      <c r="DH8" s="622"/>
      <c r="DI8" s="622"/>
      <c r="DJ8" s="622"/>
      <c r="DK8" s="622"/>
      <c r="DL8" s="622"/>
      <c r="DM8" s="622"/>
      <c r="DN8" s="622"/>
      <c r="DO8" s="622"/>
      <c r="DP8" s="623"/>
      <c r="DQ8" s="627">
        <v>57908189</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1073486</v>
      </c>
      <c r="S9" s="622"/>
      <c r="T9" s="622"/>
      <c r="U9" s="622"/>
      <c r="V9" s="622"/>
      <c r="W9" s="622"/>
      <c r="X9" s="622"/>
      <c r="Y9" s="623"/>
      <c r="Z9" s="659">
        <v>0.5</v>
      </c>
      <c r="AA9" s="659"/>
      <c r="AB9" s="659"/>
      <c r="AC9" s="659"/>
      <c r="AD9" s="660">
        <v>1073486</v>
      </c>
      <c r="AE9" s="660"/>
      <c r="AF9" s="660"/>
      <c r="AG9" s="660"/>
      <c r="AH9" s="660"/>
      <c r="AI9" s="660"/>
      <c r="AJ9" s="660"/>
      <c r="AK9" s="660"/>
      <c r="AL9" s="624">
        <v>0.9</v>
      </c>
      <c r="AM9" s="625"/>
      <c r="AN9" s="625"/>
      <c r="AO9" s="661"/>
      <c r="AP9" s="618" t="s">
        <v>230</v>
      </c>
      <c r="AQ9" s="619"/>
      <c r="AR9" s="619"/>
      <c r="AS9" s="619"/>
      <c r="AT9" s="619"/>
      <c r="AU9" s="619"/>
      <c r="AV9" s="619"/>
      <c r="AW9" s="619"/>
      <c r="AX9" s="619"/>
      <c r="AY9" s="619"/>
      <c r="AZ9" s="619"/>
      <c r="BA9" s="619"/>
      <c r="BB9" s="619"/>
      <c r="BC9" s="619"/>
      <c r="BD9" s="619"/>
      <c r="BE9" s="619"/>
      <c r="BF9" s="620"/>
      <c r="BG9" s="621">
        <v>24121741</v>
      </c>
      <c r="BH9" s="622"/>
      <c r="BI9" s="622"/>
      <c r="BJ9" s="622"/>
      <c r="BK9" s="622"/>
      <c r="BL9" s="622"/>
      <c r="BM9" s="622"/>
      <c r="BN9" s="623"/>
      <c r="BO9" s="659">
        <v>30.4</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14459553</v>
      </c>
      <c r="CS9" s="622"/>
      <c r="CT9" s="622"/>
      <c r="CU9" s="622"/>
      <c r="CV9" s="622"/>
      <c r="CW9" s="622"/>
      <c r="CX9" s="622"/>
      <c r="CY9" s="623"/>
      <c r="CZ9" s="659">
        <v>6.3</v>
      </c>
      <c r="DA9" s="659"/>
      <c r="DB9" s="659"/>
      <c r="DC9" s="659"/>
      <c r="DD9" s="627">
        <v>197975</v>
      </c>
      <c r="DE9" s="622"/>
      <c r="DF9" s="622"/>
      <c r="DG9" s="622"/>
      <c r="DH9" s="622"/>
      <c r="DI9" s="622"/>
      <c r="DJ9" s="622"/>
      <c r="DK9" s="622"/>
      <c r="DL9" s="622"/>
      <c r="DM9" s="622"/>
      <c r="DN9" s="622"/>
      <c r="DO9" s="622"/>
      <c r="DP9" s="623"/>
      <c r="DQ9" s="627">
        <v>12450843</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1622888</v>
      </c>
      <c r="BH10" s="622"/>
      <c r="BI10" s="622"/>
      <c r="BJ10" s="622"/>
      <c r="BK10" s="622"/>
      <c r="BL10" s="622"/>
      <c r="BM10" s="622"/>
      <c r="BN10" s="623"/>
      <c r="BO10" s="659">
        <v>2</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199846</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187578</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12514472</v>
      </c>
      <c r="S11" s="622"/>
      <c r="T11" s="622"/>
      <c r="U11" s="622"/>
      <c r="V11" s="622"/>
      <c r="W11" s="622"/>
      <c r="X11" s="622"/>
      <c r="Y11" s="623"/>
      <c r="Z11" s="624">
        <v>5.3</v>
      </c>
      <c r="AA11" s="625"/>
      <c r="AB11" s="625"/>
      <c r="AC11" s="626"/>
      <c r="AD11" s="627">
        <v>12514472</v>
      </c>
      <c r="AE11" s="622"/>
      <c r="AF11" s="622"/>
      <c r="AG11" s="622"/>
      <c r="AH11" s="622"/>
      <c r="AI11" s="622"/>
      <c r="AJ11" s="622"/>
      <c r="AK11" s="623"/>
      <c r="AL11" s="624">
        <v>10.4</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4391749</v>
      </c>
      <c r="BH11" s="622"/>
      <c r="BI11" s="622"/>
      <c r="BJ11" s="622"/>
      <c r="BK11" s="622"/>
      <c r="BL11" s="622"/>
      <c r="BM11" s="622"/>
      <c r="BN11" s="623"/>
      <c r="BO11" s="659">
        <v>5.5</v>
      </c>
      <c r="BP11" s="659"/>
      <c r="BQ11" s="659"/>
      <c r="BR11" s="659"/>
      <c r="BS11" s="660">
        <v>1151388</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162640</v>
      </c>
      <c r="CS11" s="622"/>
      <c r="CT11" s="622"/>
      <c r="CU11" s="622"/>
      <c r="CV11" s="622"/>
      <c r="CW11" s="622"/>
      <c r="CX11" s="622"/>
      <c r="CY11" s="623"/>
      <c r="CZ11" s="659">
        <v>0.1</v>
      </c>
      <c r="DA11" s="659"/>
      <c r="DB11" s="659"/>
      <c r="DC11" s="659"/>
      <c r="DD11" s="627">
        <v>28854</v>
      </c>
      <c r="DE11" s="622"/>
      <c r="DF11" s="622"/>
      <c r="DG11" s="622"/>
      <c r="DH11" s="622"/>
      <c r="DI11" s="622"/>
      <c r="DJ11" s="622"/>
      <c r="DK11" s="622"/>
      <c r="DL11" s="622"/>
      <c r="DM11" s="622"/>
      <c r="DN11" s="622"/>
      <c r="DO11" s="622"/>
      <c r="DP11" s="623"/>
      <c r="DQ11" s="627">
        <v>123808</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33773623</v>
      </c>
      <c r="BH12" s="622"/>
      <c r="BI12" s="622"/>
      <c r="BJ12" s="622"/>
      <c r="BK12" s="622"/>
      <c r="BL12" s="622"/>
      <c r="BM12" s="622"/>
      <c r="BN12" s="623"/>
      <c r="BO12" s="659">
        <v>42.5</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1601848</v>
      </c>
      <c r="CS12" s="622"/>
      <c r="CT12" s="622"/>
      <c r="CU12" s="622"/>
      <c r="CV12" s="622"/>
      <c r="CW12" s="622"/>
      <c r="CX12" s="622"/>
      <c r="CY12" s="623"/>
      <c r="CZ12" s="659">
        <v>0.7</v>
      </c>
      <c r="DA12" s="659"/>
      <c r="DB12" s="659"/>
      <c r="DC12" s="659"/>
      <c r="DD12" s="627">
        <v>66985</v>
      </c>
      <c r="DE12" s="622"/>
      <c r="DF12" s="622"/>
      <c r="DG12" s="622"/>
      <c r="DH12" s="622"/>
      <c r="DI12" s="622"/>
      <c r="DJ12" s="622"/>
      <c r="DK12" s="622"/>
      <c r="DL12" s="622"/>
      <c r="DM12" s="622"/>
      <c r="DN12" s="622"/>
      <c r="DO12" s="622"/>
      <c r="DP12" s="623"/>
      <c r="DQ12" s="627">
        <v>980231</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33463904</v>
      </c>
      <c r="BH13" s="622"/>
      <c r="BI13" s="622"/>
      <c r="BJ13" s="622"/>
      <c r="BK13" s="622"/>
      <c r="BL13" s="622"/>
      <c r="BM13" s="622"/>
      <c r="BN13" s="623"/>
      <c r="BO13" s="659">
        <v>42.1</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20682512</v>
      </c>
      <c r="CS13" s="622"/>
      <c r="CT13" s="622"/>
      <c r="CU13" s="622"/>
      <c r="CV13" s="622"/>
      <c r="CW13" s="622"/>
      <c r="CX13" s="622"/>
      <c r="CY13" s="623"/>
      <c r="CZ13" s="659">
        <v>9</v>
      </c>
      <c r="DA13" s="659"/>
      <c r="DB13" s="659"/>
      <c r="DC13" s="659"/>
      <c r="DD13" s="627">
        <v>6857905</v>
      </c>
      <c r="DE13" s="622"/>
      <c r="DF13" s="622"/>
      <c r="DG13" s="622"/>
      <c r="DH13" s="622"/>
      <c r="DI13" s="622"/>
      <c r="DJ13" s="622"/>
      <c r="DK13" s="622"/>
      <c r="DL13" s="622"/>
      <c r="DM13" s="622"/>
      <c r="DN13" s="622"/>
      <c r="DO13" s="622"/>
      <c r="DP13" s="623"/>
      <c r="DQ13" s="627">
        <v>13269658</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769321</v>
      </c>
      <c r="BH14" s="622"/>
      <c r="BI14" s="622"/>
      <c r="BJ14" s="622"/>
      <c r="BK14" s="622"/>
      <c r="BL14" s="622"/>
      <c r="BM14" s="622"/>
      <c r="BN14" s="623"/>
      <c r="BO14" s="659">
        <v>1</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6256172</v>
      </c>
      <c r="CS14" s="622"/>
      <c r="CT14" s="622"/>
      <c r="CU14" s="622"/>
      <c r="CV14" s="622"/>
      <c r="CW14" s="622"/>
      <c r="CX14" s="622"/>
      <c r="CY14" s="623"/>
      <c r="CZ14" s="659">
        <v>2.7</v>
      </c>
      <c r="DA14" s="659"/>
      <c r="DB14" s="659"/>
      <c r="DC14" s="659"/>
      <c r="DD14" s="627">
        <v>759204</v>
      </c>
      <c r="DE14" s="622"/>
      <c r="DF14" s="622"/>
      <c r="DG14" s="622"/>
      <c r="DH14" s="622"/>
      <c r="DI14" s="622"/>
      <c r="DJ14" s="622"/>
      <c r="DK14" s="622"/>
      <c r="DL14" s="622"/>
      <c r="DM14" s="622"/>
      <c r="DN14" s="622"/>
      <c r="DO14" s="622"/>
      <c r="DP14" s="623"/>
      <c r="DQ14" s="627">
        <v>5820949</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220409</v>
      </c>
      <c r="S15" s="622"/>
      <c r="T15" s="622"/>
      <c r="U15" s="622"/>
      <c r="V15" s="622"/>
      <c r="W15" s="622"/>
      <c r="X15" s="622"/>
      <c r="Y15" s="623"/>
      <c r="Z15" s="659">
        <v>0.1</v>
      </c>
      <c r="AA15" s="659"/>
      <c r="AB15" s="659"/>
      <c r="AC15" s="659"/>
      <c r="AD15" s="660">
        <v>220409</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4555867</v>
      </c>
      <c r="BH15" s="622"/>
      <c r="BI15" s="622"/>
      <c r="BJ15" s="622"/>
      <c r="BK15" s="622"/>
      <c r="BL15" s="622"/>
      <c r="BM15" s="622"/>
      <c r="BN15" s="623"/>
      <c r="BO15" s="659">
        <v>5.7</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22590197</v>
      </c>
      <c r="CS15" s="622"/>
      <c r="CT15" s="622"/>
      <c r="CU15" s="622"/>
      <c r="CV15" s="622"/>
      <c r="CW15" s="622"/>
      <c r="CX15" s="622"/>
      <c r="CY15" s="623"/>
      <c r="CZ15" s="659">
        <v>9.8000000000000007</v>
      </c>
      <c r="DA15" s="659"/>
      <c r="DB15" s="659"/>
      <c r="DC15" s="659"/>
      <c r="DD15" s="627">
        <v>5616212</v>
      </c>
      <c r="DE15" s="622"/>
      <c r="DF15" s="622"/>
      <c r="DG15" s="622"/>
      <c r="DH15" s="622"/>
      <c r="DI15" s="622"/>
      <c r="DJ15" s="622"/>
      <c r="DK15" s="622"/>
      <c r="DL15" s="622"/>
      <c r="DM15" s="622"/>
      <c r="DN15" s="622"/>
      <c r="DO15" s="622"/>
      <c r="DP15" s="623"/>
      <c r="DQ15" s="627">
        <v>17056847</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1840135</v>
      </c>
      <c r="S16" s="622"/>
      <c r="T16" s="622"/>
      <c r="U16" s="622"/>
      <c r="V16" s="622"/>
      <c r="W16" s="622"/>
      <c r="X16" s="622"/>
      <c r="Y16" s="623"/>
      <c r="Z16" s="659">
        <v>0.8</v>
      </c>
      <c r="AA16" s="659"/>
      <c r="AB16" s="659"/>
      <c r="AC16" s="659"/>
      <c r="AD16" s="660">
        <v>1840135</v>
      </c>
      <c r="AE16" s="660"/>
      <c r="AF16" s="660"/>
      <c r="AG16" s="660"/>
      <c r="AH16" s="660"/>
      <c r="AI16" s="660"/>
      <c r="AJ16" s="660"/>
      <c r="AK16" s="660"/>
      <c r="AL16" s="624">
        <v>1.5</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2486731</v>
      </c>
      <c r="S17" s="622"/>
      <c r="T17" s="622"/>
      <c r="U17" s="622"/>
      <c r="V17" s="622"/>
      <c r="W17" s="622"/>
      <c r="X17" s="622"/>
      <c r="Y17" s="623"/>
      <c r="Z17" s="659">
        <v>1.1000000000000001</v>
      </c>
      <c r="AA17" s="659"/>
      <c r="AB17" s="659"/>
      <c r="AC17" s="659"/>
      <c r="AD17" s="660">
        <v>2486731</v>
      </c>
      <c r="AE17" s="660"/>
      <c r="AF17" s="660"/>
      <c r="AG17" s="660"/>
      <c r="AH17" s="660"/>
      <c r="AI17" s="660"/>
      <c r="AJ17" s="660"/>
      <c r="AK17" s="660"/>
      <c r="AL17" s="624">
        <v>2.1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17660106</v>
      </c>
      <c r="CS17" s="622"/>
      <c r="CT17" s="622"/>
      <c r="CU17" s="622"/>
      <c r="CV17" s="622"/>
      <c r="CW17" s="622"/>
      <c r="CX17" s="622"/>
      <c r="CY17" s="623"/>
      <c r="CZ17" s="659">
        <v>7.7</v>
      </c>
      <c r="DA17" s="659"/>
      <c r="DB17" s="659"/>
      <c r="DC17" s="659"/>
      <c r="DD17" s="627" t="s">
        <v>122</v>
      </c>
      <c r="DE17" s="622"/>
      <c r="DF17" s="622"/>
      <c r="DG17" s="622"/>
      <c r="DH17" s="622"/>
      <c r="DI17" s="622"/>
      <c r="DJ17" s="622"/>
      <c r="DK17" s="622"/>
      <c r="DL17" s="622"/>
      <c r="DM17" s="622"/>
      <c r="DN17" s="622"/>
      <c r="DO17" s="622"/>
      <c r="DP17" s="623"/>
      <c r="DQ17" s="627">
        <v>17660106</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434411</v>
      </c>
      <c r="S18" s="622"/>
      <c r="T18" s="622"/>
      <c r="U18" s="622"/>
      <c r="V18" s="622"/>
      <c r="W18" s="622"/>
      <c r="X18" s="622"/>
      <c r="Y18" s="623"/>
      <c r="Z18" s="659">
        <v>0.2</v>
      </c>
      <c r="AA18" s="659"/>
      <c r="AB18" s="659"/>
      <c r="AC18" s="659"/>
      <c r="AD18" s="660">
        <v>434411</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1974249</v>
      </c>
      <c r="S19" s="622"/>
      <c r="T19" s="622"/>
      <c r="U19" s="622"/>
      <c r="V19" s="622"/>
      <c r="W19" s="622"/>
      <c r="X19" s="622"/>
      <c r="Y19" s="623"/>
      <c r="Z19" s="659">
        <v>0.8</v>
      </c>
      <c r="AA19" s="659"/>
      <c r="AB19" s="659"/>
      <c r="AC19" s="659"/>
      <c r="AD19" s="660">
        <v>1974249</v>
      </c>
      <c r="AE19" s="660"/>
      <c r="AF19" s="660"/>
      <c r="AG19" s="660"/>
      <c r="AH19" s="660"/>
      <c r="AI19" s="660"/>
      <c r="AJ19" s="660"/>
      <c r="AK19" s="660"/>
      <c r="AL19" s="624">
        <v>1.6</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9490594</v>
      </c>
      <c r="BH19" s="622"/>
      <c r="BI19" s="622"/>
      <c r="BJ19" s="622"/>
      <c r="BK19" s="622"/>
      <c r="BL19" s="622"/>
      <c r="BM19" s="622"/>
      <c r="BN19" s="623"/>
      <c r="BO19" s="659">
        <v>11.9</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78071</v>
      </c>
      <c r="S20" s="622"/>
      <c r="T20" s="622"/>
      <c r="U20" s="622"/>
      <c r="V20" s="622"/>
      <c r="W20" s="622"/>
      <c r="X20" s="622"/>
      <c r="Y20" s="623"/>
      <c r="Z20" s="659">
        <v>0</v>
      </c>
      <c r="AA20" s="659"/>
      <c r="AB20" s="659"/>
      <c r="AC20" s="659"/>
      <c r="AD20" s="660">
        <v>78071</v>
      </c>
      <c r="AE20" s="660"/>
      <c r="AF20" s="660"/>
      <c r="AG20" s="660"/>
      <c r="AH20" s="660"/>
      <c r="AI20" s="660"/>
      <c r="AJ20" s="660"/>
      <c r="AK20" s="660"/>
      <c r="AL20" s="624">
        <v>0.1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9490594</v>
      </c>
      <c r="BH20" s="622"/>
      <c r="BI20" s="622"/>
      <c r="BJ20" s="622"/>
      <c r="BK20" s="622"/>
      <c r="BL20" s="622"/>
      <c r="BM20" s="622"/>
      <c r="BN20" s="623"/>
      <c r="BO20" s="659">
        <v>11.9</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229750791</v>
      </c>
      <c r="CS20" s="622"/>
      <c r="CT20" s="622"/>
      <c r="CU20" s="622"/>
      <c r="CV20" s="622"/>
      <c r="CW20" s="622"/>
      <c r="CX20" s="622"/>
      <c r="CY20" s="623"/>
      <c r="CZ20" s="659">
        <v>100</v>
      </c>
      <c r="DA20" s="659"/>
      <c r="DB20" s="659"/>
      <c r="DC20" s="659"/>
      <c r="DD20" s="627">
        <v>14530030</v>
      </c>
      <c r="DE20" s="622"/>
      <c r="DF20" s="622"/>
      <c r="DG20" s="622"/>
      <c r="DH20" s="622"/>
      <c r="DI20" s="622"/>
      <c r="DJ20" s="622"/>
      <c r="DK20" s="622"/>
      <c r="DL20" s="622"/>
      <c r="DM20" s="622"/>
      <c r="DN20" s="622"/>
      <c r="DO20" s="622"/>
      <c r="DP20" s="623"/>
      <c r="DQ20" s="627">
        <v>141634875</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28358069</v>
      </c>
      <c r="S21" s="622"/>
      <c r="T21" s="622"/>
      <c r="U21" s="622"/>
      <c r="V21" s="622"/>
      <c r="W21" s="622"/>
      <c r="X21" s="622"/>
      <c r="Y21" s="623"/>
      <c r="Z21" s="659">
        <v>12.1</v>
      </c>
      <c r="AA21" s="659"/>
      <c r="AB21" s="659"/>
      <c r="AC21" s="659"/>
      <c r="AD21" s="660">
        <v>27605801</v>
      </c>
      <c r="AE21" s="660"/>
      <c r="AF21" s="660"/>
      <c r="AG21" s="660"/>
      <c r="AH21" s="660"/>
      <c r="AI21" s="660"/>
      <c r="AJ21" s="660"/>
      <c r="AK21" s="660"/>
      <c r="AL21" s="624">
        <v>22.8</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6326</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27605801</v>
      </c>
      <c r="S22" s="622"/>
      <c r="T22" s="622"/>
      <c r="U22" s="622"/>
      <c r="V22" s="622"/>
      <c r="W22" s="622"/>
      <c r="X22" s="622"/>
      <c r="Y22" s="623"/>
      <c r="Z22" s="659">
        <v>11.8</v>
      </c>
      <c r="AA22" s="659"/>
      <c r="AB22" s="659"/>
      <c r="AC22" s="659"/>
      <c r="AD22" s="660">
        <v>27605801</v>
      </c>
      <c r="AE22" s="660"/>
      <c r="AF22" s="660"/>
      <c r="AG22" s="660"/>
      <c r="AH22" s="660"/>
      <c r="AI22" s="660"/>
      <c r="AJ22" s="660"/>
      <c r="AK22" s="660"/>
      <c r="AL22" s="624">
        <v>22.8</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v>2388354</v>
      </c>
      <c r="BH22" s="622"/>
      <c r="BI22" s="622"/>
      <c r="BJ22" s="622"/>
      <c r="BK22" s="622"/>
      <c r="BL22" s="622"/>
      <c r="BM22" s="622"/>
      <c r="BN22" s="623"/>
      <c r="BO22" s="659">
        <v>3</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752268</v>
      </c>
      <c r="S23" s="622"/>
      <c r="T23" s="622"/>
      <c r="U23" s="622"/>
      <c r="V23" s="622"/>
      <c r="W23" s="622"/>
      <c r="X23" s="622"/>
      <c r="Y23" s="623"/>
      <c r="Z23" s="659">
        <v>0.3</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7095914</v>
      </c>
      <c r="BH23" s="622"/>
      <c r="BI23" s="622"/>
      <c r="BJ23" s="622"/>
      <c r="BK23" s="622"/>
      <c r="BL23" s="622"/>
      <c r="BM23" s="622"/>
      <c r="BN23" s="623"/>
      <c r="BO23" s="659">
        <v>8.9</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137290207</v>
      </c>
      <c r="CS24" s="677"/>
      <c r="CT24" s="677"/>
      <c r="CU24" s="677"/>
      <c r="CV24" s="677"/>
      <c r="CW24" s="677"/>
      <c r="CX24" s="677"/>
      <c r="CY24" s="702"/>
      <c r="CZ24" s="703">
        <v>59.8</v>
      </c>
      <c r="DA24" s="685"/>
      <c r="DB24" s="685"/>
      <c r="DC24" s="705"/>
      <c r="DD24" s="701">
        <v>75936861</v>
      </c>
      <c r="DE24" s="677"/>
      <c r="DF24" s="677"/>
      <c r="DG24" s="677"/>
      <c r="DH24" s="677"/>
      <c r="DI24" s="677"/>
      <c r="DJ24" s="677"/>
      <c r="DK24" s="702"/>
      <c r="DL24" s="701">
        <v>68886834</v>
      </c>
      <c r="DM24" s="677"/>
      <c r="DN24" s="677"/>
      <c r="DO24" s="677"/>
      <c r="DP24" s="677"/>
      <c r="DQ24" s="677"/>
      <c r="DR24" s="677"/>
      <c r="DS24" s="677"/>
      <c r="DT24" s="677"/>
      <c r="DU24" s="677"/>
      <c r="DV24" s="702"/>
      <c r="DW24" s="703">
        <v>56.4</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127632351</v>
      </c>
      <c r="S25" s="622"/>
      <c r="T25" s="622"/>
      <c r="U25" s="622"/>
      <c r="V25" s="622"/>
      <c r="W25" s="622"/>
      <c r="X25" s="622"/>
      <c r="Y25" s="623"/>
      <c r="Z25" s="659">
        <v>54.4</v>
      </c>
      <c r="AA25" s="659"/>
      <c r="AB25" s="659"/>
      <c r="AC25" s="659"/>
      <c r="AD25" s="660">
        <v>119784169</v>
      </c>
      <c r="AE25" s="660"/>
      <c r="AF25" s="660"/>
      <c r="AG25" s="660"/>
      <c r="AH25" s="660"/>
      <c r="AI25" s="660"/>
      <c r="AJ25" s="660"/>
      <c r="AK25" s="660"/>
      <c r="AL25" s="624">
        <v>99.1</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29635791</v>
      </c>
      <c r="CS25" s="634"/>
      <c r="CT25" s="634"/>
      <c r="CU25" s="634"/>
      <c r="CV25" s="634"/>
      <c r="CW25" s="634"/>
      <c r="CX25" s="634"/>
      <c r="CY25" s="635"/>
      <c r="CZ25" s="624">
        <v>12.9</v>
      </c>
      <c r="DA25" s="636"/>
      <c r="DB25" s="636"/>
      <c r="DC25" s="637"/>
      <c r="DD25" s="627">
        <v>27998356</v>
      </c>
      <c r="DE25" s="634"/>
      <c r="DF25" s="634"/>
      <c r="DG25" s="634"/>
      <c r="DH25" s="634"/>
      <c r="DI25" s="634"/>
      <c r="DJ25" s="634"/>
      <c r="DK25" s="635"/>
      <c r="DL25" s="627">
        <v>27556037</v>
      </c>
      <c r="DM25" s="634"/>
      <c r="DN25" s="634"/>
      <c r="DO25" s="634"/>
      <c r="DP25" s="634"/>
      <c r="DQ25" s="634"/>
      <c r="DR25" s="634"/>
      <c r="DS25" s="634"/>
      <c r="DT25" s="634"/>
      <c r="DU25" s="634"/>
      <c r="DV25" s="635"/>
      <c r="DW25" s="624">
        <v>22.6</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58495</v>
      </c>
      <c r="S26" s="622"/>
      <c r="T26" s="622"/>
      <c r="U26" s="622"/>
      <c r="V26" s="622"/>
      <c r="W26" s="622"/>
      <c r="X26" s="622"/>
      <c r="Y26" s="623"/>
      <c r="Z26" s="659">
        <v>0</v>
      </c>
      <c r="AA26" s="659"/>
      <c r="AB26" s="659"/>
      <c r="AC26" s="659"/>
      <c r="AD26" s="660">
        <v>58495</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20429193</v>
      </c>
      <c r="CS26" s="622"/>
      <c r="CT26" s="622"/>
      <c r="CU26" s="622"/>
      <c r="CV26" s="622"/>
      <c r="CW26" s="622"/>
      <c r="CX26" s="622"/>
      <c r="CY26" s="623"/>
      <c r="CZ26" s="624">
        <v>8.9</v>
      </c>
      <c r="DA26" s="636"/>
      <c r="DB26" s="636"/>
      <c r="DC26" s="637"/>
      <c r="DD26" s="627">
        <v>19107819</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1351118</v>
      </c>
      <c r="S27" s="622"/>
      <c r="T27" s="622"/>
      <c r="U27" s="622"/>
      <c r="V27" s="622"/>
      <c r="W27" s="622"/>
      <c r="X27" s="622"/>
      <c r="Y27" s="623"/>
      <c r="Z27" s="659">
        <v>0.6</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79434757</v>
      </c>
      <c r="BH27" s="622"/>
      <c r="BI27" s="622"/>
      <c r="BJ27" s="622"/>
      <c r="BK27" s="622"/>
      <c r="BL27" s="622"/>
      <c r="BM27" s="622"/>
      <c r="BN27" s="623"/>
      <c r="BO27" s="659">
        <v>100</v>
      </c>
      <c r="BP27" s="659"/>
      <c r="BQ27" s="659"/>
      <c r="BR27" s="659"/>
      <c r="BS27" s="660">
        <v>1151388</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89994310</v>
      </c>
      <c r="CS27" s="634"/>
      <c r="CT27" s="634"/>
      <c r="CU27" s="634"/>
      <c r="CV27" s="634"/>
      <c r="CW27" s="634"/>
      <c r="CX27" s="634"/>
      <c r="CY27" s="635"/>
      <c r="CZ27" s="624">
        <v>39.200000000000003</v>
      </c>
      <c r="DA27" s="636"/>
      <c r="DB27" s="636"/>
      <c r="DC27" s="637"/>
      <c r="DD27" s="627">
        <v>30278399</v>
      </c>
      <c r="DE27" s="634"/>
      <c r="DF27" s="634"/>
      <c r="DG27" s="634"/>
      <c r="DH27" s="634"/>
      <c r="DI27" s="634"/>
      <c r="DJ27" s="634"/>
      <c r="DK27" s="635"/>
      <c r="DL27" s="627">
        <v>23694685</v>
      </c>
      <c r="DM27" s="634"/>
      <c r="DN27" s="634"/>
      <c r="DO27" s="634"/>
      <c r="DP27" s="634"/>
      <c r="DQ27" s="634"/>
      <c r="DR27" s="634"/>
      <c r="DS27" s="634"/>
      <c r="DT27" s="634"/>
      <c r="DU27" s="634"/>
      <c r="DV27" s="635"/>
      <c r="DW27" s="624">
        <v>19.399999999999999</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1812375</v>
      </c>
      <c r="S28" s="622"/>
      <c r="T28" s="622"/>
      <c r="U28" s="622"/>
      <c r="V28" s="622"/>
      <c r="W28" s="622"/>
      <c r="X28" s="622"/>
      <c r="Y28" s="623"/>
      <c r="Z28" s="659">
        <v>0.8</v>
      </c>
      <c r="AA28" s="659"/>
      <c r="AB28" s="659"/>
      <c r="AC28" s="659"/>
      <c r="AD28" s="660">
        <v>617860</v>
      </c>
      <c r="AE28" s="660"/>
      <c r="AF28" s="660"/>
      <c r="AG28" s="660"/>
      <c r="AH28" s="660"/>
      <c r="AI28" s="660"/>
      <c r="AJ28" s="660"/>
      <c r="AK28" s="660"/>
      <c r="AL28" s="624">
        <v>0.5</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17660106</v>
      </c>
      <c r="CS28" s="622"/>
      <c r="CT28" s="622"/>
      <c r="CU28" s="622"/>
      <c r="CV28" s="622"/>
      <c r="CW28" s="622"/>
      <c r="CX28" s="622"/>
      <c r="CY28" s="623"/>
      <c r="CZ28" s="624">
        <v>7.7</v>
      </c>
      <c r="DA28" s="636"/>
      <c r="DB28" s="636"/>
      <c r="DC28" s="637"/>
      <c r="DD28" s="627">
        <v>17660106</v>
      </c>
      <c r="DE28" s="622"/>
      <c r="DF28" s="622"/>
      <c r="DG28" s="622"/>
      <c r="DH28" s="622"/>
      <c r="DI28" s="622"/>
      <c r="DJ28" s="622"/>
      <c r="DK28" s="623"/>
      <c r="DL28" s="627">
        <v>17636112</v>
      </c>
      <c r="DM28" s="622"/>
      <c r="DN28" s="622"/>
      <c r="DO28" s="622"/>
      <c r="DP28" s="622"/>
      <c r="DQ28" s="622"/>
      <c r="DR28" s="622"/>
      <c r="DS28" s="622"/>
      <c r="DT28" s="622"/>
      <c r="DU28" s="622"/>
      <c r="DV28" s="623"/>
      <c r="DW28" s="624">
        <v>14.4</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333479</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17658968</v>
      </c>
      <c r="CS29" s="634"/>
      <c r="CT29" s="634"/>
      <c r="CU29" s="634"/>
      <c r="CV29" s="634"/>
      <c r="CW29" s="634"/>
      <c r="CX29" s="634"/>
      <c r="CY29" s="635"/>
      <c r="CZ29" s="624">
        <v>7.7</v>
      </c>
      <c r="DA29" s="636"/>
      <c r="DB29" s="636"/>
      <c r="DC29" s="637"/>
      <c r="DD29" s="627">
        <v>17658968</v>
      </c>
      <c r="DE29" s="634"/>
      <c r="DF29" s="634"/>
      <c r="DG29" s="634"/>
      <c r="DH29" s="634"/>
      <c r="DI29" s="634"/>
      <c r="DJ29" s="634"/>
      <c r="DK29" s="635"/>
      <c r="DL29" s="627">
        <v>17634974</v>
      </c>
      <c r="DM29" s="634"/>
      <c r="DN29" s="634"/>
      <c r="DO29" s="634"/>
      <c r="DP29" s="634"/>
      <c r="DQ29" s="634"/>
      <c r="DR29" s="634"/>
      <c r="DS29" s="634"/>
      <c r="DT29" s="634"/>
      <c r="DU29" s="634"/>
      <c r="DV29" s="635"/>
      <c r="DW29" s="624">
        <v>14.4</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63768487</v>
      </c>
      <c r="S30" s="622"/>
      <c r="T30" s="622"/>
      <c r="U30" s="622"/>
      <c r="V30" s="622"/>
      <c r="W30" s="622"/>
      <c r="X30" s="622"/>
      <c r="Y30" s="623"/>
      <c r="Z30" s="659">
        <v>27.2</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17214365</v>
      </c>
      <c r="CS30" s="622"/>
      <c r="CT30" s="622"/>
      <c r="CU30" s="622"/>
      <c r="CV30" s="622"/>
      <c r="CW30" s="622"/>
      <c r="CX30" s="622"/>
      <c r="CY30" s="623"/>
      <c r="CZ30" s="624">
        <v>7.5</v>
      </c>
      <c r="DA30" s="636"/>
      <c r="DB30" s="636"/>
      <c r="DC30" s="637"/>
      <c r="DD30" s="627">
        <v>17214365</v>
      </c>
      <c r="DE30" s="622"/>
      <c r="DF30" s="622"/>
      <c r="DG30" s="622"/>
      <c r="DH30" s="622"/>
      <c r="DI30" s="622"/>
      <c r="DJ30" s="622"/>
      <c r="DK30" s="623"/>
      <c r="DL30" s="627">
        <v>17191619</v>
      </c>
      <c r="DM30" s="622"/>
      <c r="DN30" s="622"/>
      <c r="DO30" s="622"/>
      <c r="DP30" s="622"/>
      <c r="DQ30" s="622"/>
      <c r="DR30" s="622"/>
      <c r="DS30" s="622"/>
      <c r="DT30" s="622"/>
      <c r="DU30" s="622"/>
      <c r="DV30" s="623"/>
      <c r="DW30" s="624">
        <v>14.1</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298</v>
      </c>
      <c r="AQ31" s="692"/>
      <c r="AR31" s="692"/>
      <c r="AS31" s="692"/>
      <c r="AT31" s="693" t="s">
        <v>299</v>
      </c>
      <c r="AU31" s="206"/>
      <c r="AV31" s="206"/>
      <c r="AW31" s="206"/>
      <c r="AX31" s="679" t="s">
        <v>177</v>
      </c>
      <c r="AY31" s="680"/>
      <c r="AZ31" s="680"/>
      <c r="BA31" s="680"/>
      <c r="BB31" s="680"/>
      <c r="BC31" s="680"/>
      <c r="BD31" s="680"/>
      <c r="BE31" s="680"/>
      <c r="BF31" s="681"/>
      <c r="BG31" s="683">
        <v>99.5</v>
      </c>
      <c r="BH31" s="684"/>
      <c r="BI31" s="684"/>
      <c r="BJ31" s="684"/>
      <c r="BK31" s="684"/>
      <c r="BL31" s="684"/>
      <c r="BM31" s="685">
        <v>98.8</v>
      </c>
      <c r="BN31" s="684"/>
      <c r="BO31" s="684"/>
      <c r="BP31" s="684"/>
      <c r="BQ31" s="686"/>
      <c r="BR31" s="683">
        <v>99.5</v>
      </c>
      <c r="BS31" s="684"/>
      <c r="BT31" s="684"/>
      <c r="BU31" s="684"/>
      <c r="BV31" s="684"/>
      <c r="BW31" s="684"/>
      <c r="BX31" s="685">
        <v>98.8</v>
      </c>
      <c r="BY31" s="684"/>
      <c r="BZ31" s="684"/>
      <c r="CA31" s="684"/>
      <c r="CB31" s="686"/>
      <c r="CD31" s="642"/>
      <c r="CE31" s="643"/>
      <c r="CF31" s="618" t="s">
        <v>300</v>
      </c>
      <c r="CG31" s="619"/>
      <c r="CH31" s="619"/>
      <c r="CI31" s="619"/>
      <c r="CJ31" s="619"/>
      <c r="CK31" s="619"/>
      <c r="CL31" s="619"/>
      <c r="CM31" s="619"/>
      <c r="CN31" s="619"/>
      <c r="CO31" s="619"/>
      <c r="CP31" s="619"/>
      <c r="CQ31" s="620"/>
      <c r="CR31" s="621">
        <v>444603</v>
      </c>
      <c r="CS31" s="634"/>
      <c r="CT31" s="634"/>
      <c r="CU31" s="634"/>
      <c r="CV31" s="634"/>
      <c r="CW31" s="634"/>
      <c r="CX31" s="634"/>
      <c r="CY31" s="635"/>
      <c r="CZ31" s="624">
        <v>0.2</v>
      </c>
      <c r="DA31" s="636"/>
      <c r="DB31" s="636"/>
      <c r="DC31" s="637"/>
      <c r="DD31" s="627">
        <v>444603</v>
      </c>
      <c r="DE31" s="634"/>
      <c r="DF31" s="634"/>
      <c r="DG31" s="634"/>
      <c r="DH31" s="634"/>
      <c r="DI31" s="634"/>
      <c r="DJ31" s="634"/>
      <c r="DK31" s="635"/>
      <c r="DL31" s="627">
        <v>443355</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17779532</v>
      </c>
      <c r="S32" s="622"/>
      <c r="T32" s="622"/>
      <c r="U32" s="622"/>
      <c r="V32" s="622"/>
      <c r="W32" s="622"/>
      <c r="X32" s="622"/>
      <c r="Y32" s="623"/>
      <c r="Z32" s="659">
        <v>7.6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302</v>
      </c>
      <c r="AX32" s="618" t="s">
        <v>303</v>
      </c>
      <c r="AY32" s="619"/>
      <c r="AZ32" s="619"/>
      <c r="BA32" s="619"/>
      <c r="BB32" s="619"/>
      <c r="BC32" s="619"/>
      <c r="BD32" s="619"/>
      <c r="BE32" s="619"/>
      <c r="BF32" s="620"/>
      <c r="BG32" s="687">
        <v>99.2</v>
      </c>
      <c r="BH32" s="634"/>
      <c r="BI32" s="634"/>
      <c r="BJ32" s="634"/>
      <c r="BK32" s="634"/>
      <c r="BL32" s="634"/>
      <c r="BM32" s="625">
        <v>98</v>
      </c>
      <c r="BN32" s="634"/>
      <c r="BO32" s="634"/>
      <c r="BP32" s="634"/>
      <c r="BQ32" s="657"/>
      <c r="BR32" s="687">
        <v>99.1</v>
      </c>
      <c r="BS32" s="634"/>
      <c r="BT32" s="634"/>
      <c r="BU32" s="634"/>
      <c r="BV32" s="634"/>
      <c r="BW32" s="634"/>
      <c r="BX32" s="625">
        <v>98.1</v>
      </c>
      <c r="BY32" s="634"/>
      <c r="BZ32" s="634"/>
      <c r="CA32" s="634"/>
      <c r="CB32" s="657"/>
      <c r="CD32" s="644"/>
      <c r="CE32" s="645"/>
      <c r="CF32" s="618" t="s">
        <v>304</v>
      </c>
      <c r="CG32" s="619"/>
      <c r="CH32" s="619"/>
      <c r="CI32" s="619"/>
      <c r="CJ32" s="619"/>
      <c r="CK32" s="619"/>
      <c r="CL32" s="619"/>
      <c r="CM32" s="619"/>
      <c r="CN32" s="619"/>
      <c r="CO32" s="619"/>
      <c r="CP32" s="619"/>
      <c r="CQ32" s="620"/>
      <c r="CR32" s="621">
        <v>1138</v>
      </c>
      <c r="CS32" s="622"/>
      <c r="CT32" s="622"/>
      <c r="CU32" s="622"/>
      <c r="CV32" s="622"/>
      <c r="CW32" s="622"/>
      <c r="CX32" s="622"/>
      <c r="CY32" s="623"/>
      <c r="CZ32" s="624">
        <v>0</v>
      </c>
      <c r="DA32" s="636"/>
      <c r="DB32" s="636"/>
      <c r="DC32" s="637"/>
      <c r="DD32" s="627">
        <v>1138</v>
      </c>
      <c r="DE32" s="622"/>
      <c r="DF32" s="622"/>
      <c r="DG32" s="622"/>
      <c r="DH32" s="622"/>
      <c r="DI32" s="622"/>
      <c r="DJ32" s="622"/>
      <c r="DK32" s="623"/>
      <c r="DL32" s="627">
        <v>1138</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3020974</v>
      </c>
      <c r="S33" s="622"/>
      <c r="T33" s="622"/>
      <c r="U33" s="622"/>
      <c r="V33" s="622"/>
      <c r="W33" s="622"/>
      <c r="X33" s="622"/>
      <c r="Y33" s="623"/>
      <c r="Z33" s="659">
        <v>1.3</v>
      </c>
      <c r="AA33" s="659"/>
      <c r="AB33" s="659"/>
      <c r="AC33" s="659"/>
      <c r="AD33" s="660">
        <v>305562</v>
      </c>
      <c r="AE33" s="660"/>
      <c r="AF33" s="660"/>
      <c r="AG33" s="660"/>
      <c r="AH33" s="660"/>
      <c r="AI33" s="660"/>
      <c r="AJ33" s="660"/>
      <c r="AK33" s="660"/>
      <c r="AL33" s="624">
        <v>0.3</v>
      </c>
      <c r="AM33" s="625"/>
      <c r="AN33" s="625"/>
      <c r="AO33" s="661"/>
      <c r="AP33" s="664"/>
      <c r="AQ33" s="665"/>
      <c r="AR33" s="665"/>
      <c r="AS33" s="665"/>
      <c r="AT33" s="695"/>
      <c r="AU33" s="207"/>
      <c r="AV33" s="207"/>
      <c r="AW33" s="207"/>
      <c r="AX33" s="602" t="s">
        <v>306</v>
      </c>
      <c r="AY33" s="603"/>
      <c r="AZ33" s="603"/>
      <c r="BA33" s="603"/>
      <c r="BB33" s="603"/>
      <c r="BC33" s="603"/>
      <c r="BD33" s="603"/>
      <c r="BE33" s="603"/>
      <c r="BF33" s="604"/>
      <c r="BG33" s="682">
        <v>99.7</v>
      </c>
      <c r="BH33" s="606"/>
      <c r="BI33" s="606"/>
      <c r="BJ33" s="606"/>
      <c r="BK33" s="606"/>
      <c r="BL33" s="606"/>
      <c r="BM33" s="652">
        <v>99.4</v>
      </c>
      <c r="BN33" s="606"/>
      <c r="BO33" s="606"/>
      <c r="BP33" s="606"/>
      <c r="BQ33" s="669"/>
      <c r="BR33" s="682">
        <v>99.7</v>
      </c>
      <c r="BS33" s="606"/>
      <c r="BT33" s="606"/>
      <c r="BU33" s="606"/>
      <c r="BV33" s="606"/>
      <c r="BW33" s="606"/>
      <c r="BX33" s="652">
        <v>99.3</v>
      </c>
      <c r="BY33" s="606"/>
      <c r="BZ33" s="606"/>
      <c r="CA33" s="606"/>
      <c r="CB33" s="669"/>
      <c r="CD33" s="618" t="s">
        <v>307</v>
      </c>
      <c r="CE33" s="619"/>
      <c r="CF33" s="619"/>
      <c r="CG33" s="619"/>
      <c r="CH33" s="619"/>
      <c r="CI33" s="619"/>
      <c r="CJ33" s="619"/>
      <c r="CK33" s="619"/>
      <c r="CL33" s="619"/>
      <c r="CM33" s="619"/>
      <c r="CN33" s="619"/>
      <c r="CO33" s="619"/>
      <c r="CP33" s="619"/>
      <c r="CQ33" s="620"/>
      <c r="CR33" s="621">
        <v>77930554</v>
      </c>
      <c r="CS33" s="634"/>
      <c r="CT33" s="634"/>
      <c r="CU33" s="634"/>
      <c r="CV33" s="634"/>
      <c r="CW33" s="634"/>
      <c r="CX33" s="634"/>
      <c r="CY33" s="635"/>
      <c r="CZ33" s="624">
        <v>33.9</v>
      </c>
      <c r="DA33" s="636"/>
      <c r="DB33" s="636"/>
      <c r="DC33" s="637"/>
      <c r="DD33" s="627">
        <v>62784312</v>
      </c>
      <c r="DE33" s="634"/>
      <c r="DF33" s="634"/>
      <c r="DG33" s="634"/>
      <c r="DH33" s="634"/>
      <c r="DI33" s="634"/>
      <c r="DJ33" s="634"/>
      <c r="DK33" s="635"/>
      <c r="DL33" s="627">
        <v>47444764</v>
      </c>
      <c r="DM33" s="634"/>
      <c r="DN33" s="634"/>
      <c r="DO33" s="634"/>
      <c r="DP33" s="634"/>
      <c r="DQ33" s="634"/>
      <c r="DR33" s="634"/>
      <c r="DS33" s="634"/>
      <c r="DT33" s="634"/>
      <c r="DU33" s="634"/>
      <c r="DV33" s="635"/>
      <c r="DW33" s="624">
        <v>38.799999999999997</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538791</v>
      </c>
      <c r="S34" s="622"/>
      <c r="T34" s="622"/>
      <c r="U34" s="622"/>
      <c r="V34" s="622"/>
      <c r="W34" s="622"/>
      <c r="X34" s="622"/>
      <c r="Y34" s="623"/>
      <c r="Z34" s="659">
        <v>0.2</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23755580</v>
      </c>
      <c r="CS34" s="622"/>
      <c r="CT34" s="622"/>
      <c r="CU34" s="622"/>
      <c r="CV34" s="622"/>
      <c r="CW34" s="622"/>
      <c r="CX34" s="622"/>
      <c r="CY34" s="623"/>
      <c r="CZ34" s="624">
        <v>10.3</v>
      </c>
      <c r="DA34" s="636"/>
      <c r="DB34" s="636"/>
      <c r="DC34" s="637"/>
      <c r="DD34" s="627">
        <v>18302280</v>
      </c>
      <c r="DE34" s="622"/>
      <c r="DF34" s="622"/>
      <c r="DG34" s="622"/>
      <c r="DH34" s="622"/>
      <c r="DI34" s="622"/>
      <c r="DJ34" s="622"/>
      <c r="DK34" s="623"/>
      <c r="DL34" s="627">
        <v>15739369</v>
      </c>
      <c r="DM34" s="622"/>
      <c r="DN34" s="622"/>
      <c r="DO34" s="622"/>
      <c r="DP34" s="622"/>
      <c r="DQ34" s="622"/>
      <c r="DR34" s="622"/>
      <c r="DS34" s="622"/>
      <c r="DT34" s="622"/>
      <c r="DU34" s="622"/>
      <c r="DV34" s="623"/>
      <c r="DW34" s="624">
        <v>12.9</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2063068</v>
      </c>
      <c r="S35" s="622"/>
      <c r="T35" s="622"/>
      <c r="U35" s="622"/>
      <c r="V35" s="622"/>
      <c r="W35" s="622"/>
      <c r="X35" s="622"/>
      <c r="Y35" s="623"/>
      <c r="Z35" s="659">
        <v>0.9</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1521701</v>
      </c>
      <c r="CS35" s="634"/>
      <c r="CT35" s="634"/>
      <c r="CU35" s="634"/>
      <c r="CV35" s="634"/>
      <c r="CW35" s="634"/>
      <c r="CX35" s="634"/>
      <c r="CY35" s="635"/>
      <c r="CZ35" s="624">
        <v>0.7</v>
      </c>
      <c r="DA35" s="636"/>
      <c r="DB35" s="636"/>
      <c r="DC35" s="637"/>
      <c r="DD35" s="627">
        <v>1373924</v>
      </c>
      <c r="DE35" s="634"/>
      <c r="DF35" s="634"/>
      <c r="DG35" s="634"/>
      <c r="DH35" s="634"/>
      <c r="DI35" s="634"/>
      <c r="DJ35" s="634"/>
      <c r="DK35" s="635"/>
      <c r="DL35" s="627">
        <v>1334993</v>
      </c>
      <c r="DM35" s="634"/>
      <c r="DN35" s="634"/>
      <c r="DO35" s="634"/>
      <c r="DP35" s="634"/>
      <c r="DQ35" s="634"/>
      <c r="DR35" s="634"/>
      <c r="DS35" s="634"/>
      <c r="DT35" s="634"/>
      <c r="DU35" s="634"/>
      <c r="DV35" s="635"/>
      <c r="DW35" s="624">
        <v>1.1000000000000001</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4477924</v>
      </c>
      <c r="S36" s="622"/>
      <c r="T36" s="622"/>
      <c r="U36" s="622"/>
      <c r="V36" s="622"/>
      <c r="W36" s="622"/>
      <c r="X36" s="622"/>
      <c r="Y36" s="623"/>
      <c r="Z36" s="659">
        <v>1.9</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31092907</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579733</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19337127</v>
      </c>
      <c r="CS36" s="622"/>
      <c r="CT36" s="622"/>
      <c r="CU36" s="622"/>
      <c r="CV36" s="622"/>
      <c r="CW36" s="622"/>
      <c r="CX36" s="622"/>
      <c r="CY36" s="623"/>
      <c r="CZ36" s="624">
        <v>8.4</v>
      </c>
      <c r="DA36" s="636"/>
      <c r="DB36" s="636"/>
      <c r="DC36" s="637"/>
      <c r="DD36" s="627">
        <v>18229590</v>
      </c>
      <c r="DE36" s="622"/>
      <c r="DF36" s="622"/>
      <c r="DG36" s="622"/>
      <c r="DH36" s="622"/>
      <c r="DI36" s="622"/>
      <c r="DJ36" s="622"/>
      <c r="DK36" s="623"/>
      <c r="DL36" s="627">
        <v>14927445</v>
      </c>
      <c r="DM36" s="622"/>
      <c r="DN36" s="622"/>
      <c r="DO36" s="622"/>
      <c r="DP36" s="622"/>
      <c r="DQ36" s="622"/>
      <c r="DR36" s="622"/>
      <c r="DS36" s="622"/>
      <c r="DT36" s="622"/>
      <c r="DU36" s="622"/>
      <c r="DV36" s="623"/>
      <c r="DW36" s="624">
        <v>12.2</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2541907</v>
      </c>
      <c r="S37" s="622"/>
      <c r="T37" s="622"/>
      <c r="U37" s="622"/>
      <c r="V37" s="622"/>
      <c r="W37" s="622"/>
      <c r="X37" s="622"/>
      <c r="Y37" s="623"/>
      <c r="Z37" s="659">
        <v>1.1000000000000001</v>
      </c>
      <c r="AA37" s="659"/>
      <c r="AB37" s="659"/>
      <c r="AC37" s="659"/>
      <c r="AD37" s="660">
        <v>83229</v>
      </c>
      <c r="AE37" s="660"/>
      <c r="AF37" s="660"/>
      <c r="AG37" s="660"/>
      <c r="AH37" s="660"/>
      <c r="AI37" s="660"/>
      <c r="AJ37" s="660"/>
      <c r="AK37" s="660"/>
      <c r="AL37" s="624">
        <v>0.1</v>
      </c>
      <c r="AM37" s="625"/>
      <c r="AN37" s="625"/>
      <c r="AO37" s="661"/>
      <c r="AQ37" s="654" t="s">
        <v>319</v>
      </c>
      <c r="AR37" s="655"/>
      <c r="AS37" s="655"/>
      <c r="AT37" s="655"/>
      <c r="AU37" s="655"/>
      <c r="AV37" s="655"/>
      <c r="AW37" s="655"/>
      <c r="AX37" s="655"/>
      <c r="AY37" s="656"/>
      <c r="AZ37" s="621">
        <v>8458866</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-312131</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2102219</v>
      </c>
      <c r="CS37" s="634"/>
      <c r="CT37" s="634"/>
      <c r="CU37" s="634"/>
      <c r="CV37" s="634"/>
      <c r="CW37" s="634"/>
      <c r="CX37" s="634"/>
      <c r="CY37" s="635"/>
      <c r="CZ37" s="624">
        <v>0.9</v>
      </c>
      <c r="DA37" s="636"/>
      <c r="DB37" s="636"/>
      <c r="DC37" s="637"/>
      <c r="DD37" s="627">
        <v>2102219</v>
      </c>
      <c r="DE37" s="634"/>
      <c r="DF37" s="634"/>
      <c r="DG37" s="634"/>
      <c r="DH37" s="634"/>
      <c r="DI37" s="634"/>
      <c r="DJ37" s="634"/>
      <c r="DK37" s="635"/>
      <c r="DL37" s="627">
        <v>1691761</v>
      </c>
      <c r="DM37" s="634"/>
      <c r="DN37" s="634"/>
      <c r="DO37" s="634"/>
      <c r="DP37" s="634"/>
      <c r="DQ37" s="634"/>
      <c r="DR37" s="634"/>
      <c r="DS37" s="634"/>
      <c r="DT37" s="634"/>
      <c r="DU37" s="634"/>
      <c r="DV37" s="635"/>
      <c r="DW37" s="624">
        <v>1.4</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9024800</v>
      </c>
      <c r="S38" s="622"/>
      <c r="T38" s="622"/>
      <c r="U38" s="622"/>
      <c r="V38" s="622"/>
      <c r="W38" s="622"/>
      <c r="X38" s="622"/>
      <c r="Y38" s="623"/>
      <c r="Z38" s="659">
        <v>3.9</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69330</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61334</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22564711</v>
      </c>
      <c r="CS38" s="622"/>
      <c r="CT38" s="622"/>
      <c r="CU38" s="622"/>
      <c r="CV38" s="622"/>
      <c r="CW38" s="622"/>
      <c r="CX38" s="622"/>
      <c r="CY38" s="623"/>
      <c r="CZ38" s="624">
        <v>9.8000000000000007</v>
      </c>
      <c r="DA38" s="636"/>
      <c r="DB38" s="636"/>
      <c r="DC38" s="637"/>
      <c r="DD38" s="627">
        <v>17340929</v>
      </c>
      <c r="DE38" s="622"/>
      <c r="DF38" s="622"/>
      <c r="DG38" s="622"/>
      <c r="DH38" s="622"/>
      <c r="DI38" s="622"/>
      <c r="DJ38" s="622"/>
      <c r="DK38" s="623"/>
      <c r="DL38" s="627">
        <v>15436519</v>
      </c>
      <c r="DM38" s="622"/>
      <c r="DN38" s="622"/>
      <c r="DO38" s="622"/>
      <c r="DP38" s="622"/>
      <c r="DQ38" s="622"/>
      <c r="DR38" s="622"/>
      <c r="DS38" s="622"/>
      <c r="DT38" s="622"/>
      <c r="DU38" s="622"/>
      <c r="DV38" s="623"/>
      <c r="DW38" s="624">
        <v>12.6</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86481</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8880257</v>
      </c>
      <c r="CS39" s="634"/>
      <c r="CT39" s="634"/>
      <c r="CU39" s="634"/>
      <c r="CV39" s="634"/>
      <c r="CW39" s="634"/>
      <c r="CX39" s="634"/>
      <c r="CY39" s="635"/>
      <c r="CZ39" s="624">
        <v>3.9</v>
      </c>
      <c r="DA39" s="636"/>
      <c r="DB39" s="636"/>
      <c r="DC39" s="637"/>
      <c r="DD39" s="627">
        <v>6232870</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1328000</v>
      </c>
      <c r="S40" s="622"/>
      <c r="T40" s="622"/>
      <c r="U40" s="622"/>
      <c r="V40" s="622"/>
      <c r="W40" s="622"/>
      <c r="X40" s="622"/>
      <c r="Y40" s="623"/>
      <c r="Z40" s="659">
        <v>0.6</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109</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1871178</v>
      </c>
      <c r="CS40" s="622"/>
      <c r="CT40" s="622"/>
      <c r="CU40" s="622"/>
      <c r="CV40" s="622"/>
      <c r="CW40" s="622"/>
      <c r="CX40" s="622"/>
      <c r="CY40" s="623"/>
      <c r="CZ40" s="624">
        <v>0.8</v>
      </c>
      <c r="DA40" s="636"/>
      <c r="DB40" s="636"/>
      <c r="DC40" s="637"/>
      <c r="DD40" s="627">
        <v>1304719</v>
      </c>
      <c r="DE40" s="622"/>
      <c r="DF40" s="622"/>
      <c r="DG40" s="622"/>
      <c r="DH40" s="622"/>
      <c r="DI40" s="622"/>
      <c r="DJ40" s="622"/>
      <c r="DK40" s="623"/>
      <c r="DL40" s="627">
        <v>6438</v>
      </c>
      <c r="DM40" s="622"/>
      <c r="DN40" s="622"/>
      <c r="DO40" s="622"/>
      <c r="DP40" s="622"/>
      <c r="DQ40" s="622"/>
      <c r="DR40" s="622"/>
      <c r="DS40" s="622"/>
      <c r="DT40" s="622"/>
      <c r="DU40" s="622"/>
      <c r="DV40" s="623"/>
      <c r="DW40" s="624">
        <v>0</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234403301</v>
      </c>
      <c r="S41" s="646"/>
      <c r="T41" s="646"/>
      <c r="U41" s="646"/>
      <c r="V41" s="646"/>
      <c r="W41" s="646"/>
      <c r="X41" s="646"/>
      <c r="Y41" s="649"/>
      <c r="Z41" s="650">
        <v>100</v>
      </c>
      <c r="AA41" s="650"/>
      <c r="AB41" s="650"/>
      <c r="AC41" s="650"/>
      <c r="AD41" s="651">
        <v>120849315</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6160020</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16404691</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394</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14530030</v>
      </c>
      <c r="CS42" s="634"/>
      <c r="CT42" s="634"/>
      <c r="CU42" s="634"/>
      <c r="CV42" s="634"/>
      <c r="CW42" s="634"/>
      <c r="CX42" s="634"/>
      <c r="CY42" s="635"/>
      <c r="CZ42" s="624">
        <v>6.3</v>
      </c>
      <c r="DA42" s="636"/>
      <c r="DB42" s="636"/>
      <c r="DC42" s="637"/>
      <c r="DD42" s="627">
        <v>2913702</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140050</v>
      </c>
      <c r="CS43" s="634"/>
      <c r="CT43" s="634"/>
      <c r="CU43" s="634"/>
      <c r="CV43" s="634"/>
      <c r="CW43" s="634"/>
      <c r="CX43" s="634"/>
      <c r="CY43" s="635"/>
      <c r="CZ43" s="624">
        <v>0.1</v>
      </c>
      <c r="DA43" s="636"/>
      <c r="DB43" s="636"/>
      <c r="DC43" s="637"/>
      <c r="DD43" s="627">
        <v>140050</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14530030</v>
      </c>
      <c r="CS44" s="622"/>
      <c r="CT44" s="622"/>
      <c r="CU44" s="622"/>
      <c r="CV44" s="622"/>
      <c r="CW44" s="622"/>
      <c r="CX44" s="622"/>
      <c r="CY44" s="623"/>
      <c r="CZ44" s="624">
        <v>6.3</v>
      </c>
      <c r="DA44" s="625"/>
      <c r="DB44" s="625"/>
      <c r="DC44" s="626"/>
      <c r="DD44" s="627">
        <v>2913702</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5501676</v>
      </c>
      <c r="CS45" s="634"/>
      <c r="CT45" s="634"/>
      <c r="CU45" s="634"/>
      <c r="CV45" s="634"/>
      <c r="CW45" s="634"/>
      <c r="CX45" s="634"/>
      <c r="CY45" s="635"/>
      <c r="CZ45" s="624">
        <v>2.4</v>
      </c>
      <c r="DA45" s="636"/>
      <c r="DB45" s="636"/>
      <c r="DC45" s="637"/>
      <c r="DD45" s="627">
        <v>94827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8997350</v>
      </c>
      <c r="CS46" s="622"/>
      <c r="CT46" s="622"/>
      <c r="CU46" s="622"/>
      <c r="CV46" s="622"/>
      <c r="CW46" s="622"/>
      <c r="CX46" s="622"/>
      <c r="CY46" s="623"/>
      <c r="CZ46" s="624">
        <v>3.9</v>
      </c>
      <c r="DA46" s="625"/>
      <c r="DB46" s="625"/>
      <c r="DC46" s="626"/>
      <c r="DD46" s="627">
        <v>2815071</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229750791</v>
      </c>
      <c r="CS49" s="606"/>
      <c r="CT49" s="606"/>
      <c r="CU49" s="606"/>
      <c r="CV49" s="606"/>
      <c r="CW49" s="606"/>
      <c r="CX49" s="606"/>
      <c r="CY49" s="607"/>
      <c r="CZ49" s="608">
        <v>100</v>
      </c>
      <c r="DA49" s="609"/>
      <c r="DB49" s="609"/>
      <c r="DC49" s="610"/>
      <c r="DD49" s="611">
        <v>141634875</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Wr7SwUS8DPhTDbjc5ypNKSMWJP8Op1hIvIh9bvT0Ctc32+MlDpdd82SQksyZZGst25vG+5Tb8SRnL2WoFNWwRQ==" saltValue="dAuruZwY+GDHa1N7pROHP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101" t="s">
        <v>352</v>
      </c>
      <c r="B2" s="1101"/>
      <c r="C2" s="1101"/>
      <c r="D2" s="1101"/>
      <c r="E2" s="1101"/>
      <c r="F2" s="1101"/>
      <c r="G2" s="1101"/>
      <c r="H2" s="1101"/>
      <c r="I2" s="1101"/>
      <c r="J2" s="1101"/>
      <c r="K2" s="1101"/>
      <c r="L2" s="1101"/>
      <c r="M2" s="1101"/>
      <c r="N2" s="1101"/>
      <c r="O2" s="1101"/>
      <c r="P2" s="1101"/>
      <c r="Q2" s="1101"/>
      <c r="R2" s="1101"/>
      <c r="S2" s="1101"/>
      <c r="T2" s="1101"/>
      <c r="U2" s="1101"/>
      <c r="V2" s="1101"/>
      <c r="W2" s="1101"/>
      <c r="X2" s="1101"/>
      <c r="Y2" s="1101"/>
      <c r="Z2" s="1101"/>
      <c r="AA2" s="1101"/>
      <c r="AB2" s="1101"/>
      <c r="AC2" s="1101"/>
      <c r="AD2" s="1101"/>
      <c r="AE2" s="1101"/>
      <c r="AF2" s="1101"/>
      <c r="AG2" s="1101"/>
      <c r="AH2" s="1101"/>
      <c r="AI2" s="1101"/>
      <c r="AJ2" s="1101"/>
      <c r="AK2" s="1101"/>
      <c r="AL2" s="1101"/>
      <c r="AM2" s="1101"/>
      <c r="AN2" s="1101"/>
      <c r="AO2" s="1101"/>
      <c r="AP2" s="1101"/>
      <c r="AQ2" s="1101"/>
      <c r="AR2" s="1101"/>
      <c r="AS2" s="1101"/>
      <c r="AT2" s="1101"/>
      <c r="AU2" s="1101"/>
      <c r="AV2" s="1101"/>
      <c r="AW2" s="1101"/>
      <c r="AX2" s="1101"/>
      <c r="AY2" s="1101"/>
      <c r="AZ2" s="1101"/>
      <c r="BA2" s="1101"/>
      <c r="BB2" s="1101"/>
      <c r="BC2" s="1101"/>
      <c r="BD2" s="1101"/>
      <c r="BE2" s="1101"/>
      <c r="BF2" s="1101"/>
      <c r="BG2" s="1101"/>
      <c r="BH2" s="1101"/>
      <c r="BI2" s="110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102" t="s">
        <v>353</v>
      </c>
      <c r="DK2" s="1103"/>
      <c r="DL2" s="1103"/>
      <c r="DM2" s="1103"/>
      <c r="DN2" s="1103"/>
      <c r="DO2" s="1104"/>
      <c r="DP2" s="216"/>
      <c r="DQ2" s="1102" t="s">
        <v>354</v>
      </c>
      <c r="DR2" s="1103"/>
      <c r="DS2" s="1103"/>
      <c r="DT2" s="1103"/>
      <c r="DU2" s="1103"/>
      <c r="DV2" s="1103"/>
      <c r="DW2" s="1103"/>
      <c r="DX2" s="1103"/>
      <c r="DY2" s="1103"/>
      <c r="DZ2" s="110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105"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95" t="s">
        <v>371</v>
      </c>
      <c r="DH5" s="1096"/>
      <c r="DI5" s="1096"/>
      <c r="DJ5" s="1096"/>
      <c r="DK5" s="1097"/>
      <c r="DL5" s="1095" t="s">
        <v>372</v>
      </c>
      <c r="DM5" s="1096"/>
      <c r="DN5" s="1096"/>
      <c r="DO5" s="1096"/>
      <c r="DP5" s="1097"/>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106"/>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98"/>
      <c r="DH6" s="1099"/>
      <c r="DI6" s="1099"/>
      <c r="DJ6" s="1099"/>
      <c r="DK6" s="1100"/>
      <c r="DL6" s="1098"/>
      <c r="DM6" s="1099"/>
      <c r="DN6" s="1099"/>
      <c r="DO6" s="1099"/>
      <c r="DP6" s="1100"/>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11">
        <v>233897</v>
      </c>
      <c r="R7" s="1112"/>
      <c r="S7" s="1112"/>
      <c r="T7" s="1112"/>
      <c r="U7" s="1112"/>
      <c r="V7" s="1112">
        <v>229860</v>
      </c>
      <c r="W7" s="1112"/>
      <c r="X7" s="1112"/>
      <c r="Y7" s="1112"/>
      <c r="Z7" s="1112"/>
      <c r="AA7" s="1112">
        <f>Q7-V7</f>
        <v>4037</v>
      </c>
      <c r="AB7" s="1112"/>
      <c r="AC7" s="1112"/>
      <c r="AD7" s="1112"/>
      <c r="AE7" s="1113"/>
      <c r="AF7" s="1085">
        <v>3767</v>
      </c>
      <c r="AG7" s="1086"/>
      <c r="AH7" s="1086"/>
      <c r="AI7" s="1086"/>
      <c r="AJ7" s="1087"/>
      <c r="AK7" s="1088">
        <v>2968</v>
      </c>
      <c r="AL7" s="1089"/>
      <c r="AM7" s="1089"/>
      <c r="AN7" s="1089"/>
      <c r="AO7" s="1089"/>
      <c r="AP7" s="1089">
        <v>145835</v>
      </c>
      <c r="AQ7" s="1089"/>
      <c r="AR7" s="1089"/>
      <c r="AS7" s="1089"/>
      <c r="AT7" s="1089"/>
      <c r="AU7" s="1090"/>
      <c r="AV7" s="1090"/>
      <c r="AW7" s="1090"/>
      <c r="AX7" s="1090"/>
      <c r="AY7" s="1091"/>
      <c r="AZ7" s="220"/>
      <c r="BA7" s="220"/>
      <c r="BB7" s="220"/>
      <c r="BC7" s="220"/>
      <c r="BD7" s="220"/>
      <c r="BE7" s="221"/>
      <c r="BF7" s="221"/>
      <c r="BG7" s="221"/>
      <c r="BH7" s="221"/>
      <c r="BI7" s="221"/>
      <c r="BJ7" s="221"/>
      <c r="BK7" s="221"/>
      <c r="BL7" s="221"/>
      <c r="BM7" s="221"/>
      <c r="BN7" s="221"/>
      <c r="BO7" s="221"/>
      <c r="BP7" s="221"/>
      <c r="BQ7" s="224">
        <v>1</v>
      </c>
      <c r="BR7" s="225"/>
      <c r="BS7" s="1092" t="s">
        <v>562</v>
      </c>
      <c r="BT7" s="1093"/>
      <c r="BU7" s="1093"/>
      <c r="BV7" s="1093"/>
      <c r="BW7" s="1093"/>
      <c r="BX7" s="1093"/>
      <c r="BY7" s="1093"/>
      <c r="BZ7" s="1093"/>
      <c r="CA7" s="1093"/>
      <c r="CB7" s="1093"/>
      <c r="CC7" s="1093"/>
      <c r="CD7" s="1093"/>
      <c r="CE7" s="1093"/>
      <c r="CF7" s="1093"/>
      <c r="CG7" s="1094"/>
      <c r="CH7" s="1107">
        <v>-2</v>
      </c>
      <c r="CI7" s="1108"/>
      <c r="CJ7" s="1108"/>
      <c r="CK7" s="1108"/>
      <c r="CL7" s="1109"/>
      <c r="CM7" s="1107">
        <v>23</v>
      </c>
      <c r="CN7" s="1108"/>
      <c r="CO7" s="1108"/>
      <c r="CP7" s="1108"/>
      <c r="CQ7" s="1109"/>
      <c r="CR7" s="1107">
        <v>1</v>
      </c>
      <c r="CS7" s="1108"/>
      <c r="CT7" s="1108"/>
      <c r="CU7" s="1108"/>
      <c r="CV7" s="1109"/>
      <c r="CW7" s="1107">
        <v>0</v>
      </c>
      <c r="CX7" s="1108"/>
      <c r="CY7" s="1108"/>
      <c r="CZ7" s="1108"/>
      <c r="DA7" s="1109"/>
      <c r="DB7" s="1107" t="s">
        <v>552</v>
      </c>
      <c r="DC7" s="1108"/>
      <c r="DD7" s="1108"/>
      <c r="DE7" s="1108"/>
      <c r="DF7" s="1109"/>
      <c r="DG7" s="1107" t="s">
        <v>552</v>
      </c>
      <c r="DH7" s="1108"/>
      <c r="DI7" s="1108"/>
      <c r="DJ7" s="1108"/>
      <c r="DK7" s="1109"/>
      <c r="DL7" s="1107" t="s">
        <v>552</v>
      </c>
      <c r="DM7" s="1108"/>
      <c r="DN7" s="1108"/>
      <c r="DO7" s="1108"/>
      <c r="DP7" s="1109"/>
      <c r="DQ7" s="1107" t="s">
        <v>552</v>
      </c>
      <c r="DR7" s="1108"/>
      <c r="DS7" s="1108"/>
      <c r="DT7" s="1108"/>
      <c r="DU7" s="1109"/>
      <c r="DV7" s="1092"/>
      <c r="DW7" s="1093"/>
      <c r="DX7" s="1093"/>
      <c r="DY7" s="1093"/>
      <c r="DZ7" s="1110"/>
      <c r="EA7" s="222"/>
    </row>
    <row r="8" spans="1:131" s="223" customFormat="1" ht="26.25" customHeight="1" x14ac:dyDescent="0.2">
      <c r="A8" s="226">
        <v>2</v>
      </c>
      <c r="B8" s="1030" t="s">
        <v>375</v>
      </c>
      <c r="C8" s="1031"/>
      <c r="D8" s="1031"/>
      <c r="E8" s="1031"/>
      <c r="F8" s="1031"/>
      <c r="G8" s="1031"/>
      <c r="H8" s="1031"/>
      <c r="I8" s="1031"/>
      <c r="J8" s="1031"/>
      <c r="K8" s="1031"/>
      <c r="L8" s="1031"/>
      <c r="M8" s="1031"/>
      <c r="N8" s="1031"/>
      <c r="O8" s="1031"/>
      <c r="P8" s="1032"/>
      <c r="Q8" s="1038">
        <v>172</v>
      </c>
      <c r="R8" s="1039"/>
      <c r="S8" s="1039"/>
      <c r="T8" s="1039"/>
      <c r="U8" s="1039"/>
      <c r="V8" s="1039">
        <v>39</v>
      </c>
      <c r="W8" s="1039"/>
      <c r="X8" s="1039"/>
      <c r="Y8" s="1039"/>
      <c r="Z8" s="1039"/>
      <c r="AA8" s="1039">
        <f t="shared" ref="AA8:AA11" si="0">Q8-V8</f>
        <v>133</v>
      </c>
      <c r="AB8" s="1039"/>
      <c r="AC8" s="1039"/>
      <c r="AD8" s="1039"/>
      <c r="AE8" s="1040"/>
      <c r="AF8" s="1035">
        <v>133</v>
      </c>
      <c r="AG8" s="1036"/>
      <c r="AH8" s="1036"/>
      <c r="AI8" s="1036"/>
      <c r="AJ8" s="1037"/>
      <c r="AK8" s="1080" t="s">
        <v>552</v>
      </c>
      <c r="AL8" s="1081"/>
      <c r="AM8" s="1081"/>
      <c r="AN8" s="1081"/>
      <c r="AO8" s="1081"/>
      <c r="AP8" s="1081" t="s">
        <v>552</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563</v>
      </c>
      <c r="BT8" s="993"/>
      <c r="BU8" s="993"/>
      <c r="BV8" s="993"/>
      <c r="BW8" s="993"/>
      <c r="BX8" s="993"/>
      <c r="BY8" s="993"/>
      <c r="BZ8" s="993"/>
      <c r="CA8" s="993"/>
      <c r="CB8" s="993"/>
      <c r="CC8" s="993"/>
      <c r="CD8" s="993"/>
      <c r="CE8" s="993"/>
      <c r="CF8" s="993"/>
      <c r="CG8" s="1014"/>
      <c r="CH8" s="989">
        <v>3</v>
      </c>
      <c r="CI8" s="990"/>
      <c r="CJ8" s="990"/>
      <c r="CK8" s="990"/>
      <c r="CL8" s="991"/>
      <c r="CM8" s="989">
        <v>34</v>
      </c>
      <c r="CN8" s="990"/>
      <c r="CO8" s="990"/>
      <c r="CP8" s="990"/>
      <c r="CQ8" s="991"/>
      <c r="CR8" s="989">
        <v>3</v>
      </c>
      <c r="CS8" s="990"/>
      <c r="CT8" s="990"/>
      <c r="CU8" s="990"/>
      <c r="CV8" s="991"/>
      <c r="CW8" s="989">
        <v>24</v>
      </c>
      <c r="CX8" s="990"/>
      <c r="CY8" s="990"/>
      <c r="CZ8" s="990"/>
      <c r="DA8" s="991"/>
      <c r="DB8" s="989" t="s">
        <v>552</v>
      </c>
      <c r="DC8" s="990"/>
      <c r="DD8" s="990"/>
      <c r="DE8" s="990"/>
      <c r="DF8" s="991"/>
      <c r="DG8" s="1084" t="s">
        <v>552</v>
      </c>
      <c r="DH8" s="990"/>
      <c r="DI8" s="990"/>
      <c r="DJ8" s="990"/>
      <c r="DK8" s="991"/>
      <c r="DL8" s="989" t="s">
        <v>552</v>
      </c>
      <c r="DM8" s="990"/>
      <c r="DN8" s="990"/>
      <c r="DO8" s="990"/>
      <c r="DP8" s="991"/>
      <c r="DQ8" s="989" t="s">
        <v>552</v>
      </c>
      <c r="DR8" s="990"/>
      <c r="DS8" s="990"/>
      <c r="DT8" s="990"/>
      <c r="DU8" s="991"/>
      <c r="DV8" s="992"/>
      <c r="DW8" s="993"/>
      <c r="DX8" s="993"/>
      <c r="DY8" s="993"/>
      <c r="DZ8" s="994"/>
      <c r="EA8" s="222"/>
    </row>
    <row r="9" spans="1:131" s="223" customFormat="1" ht="26.25" customHeight="1" x14ac:dyDescent="0.2">
      <c r="A9" s="226">
        <v>3</v>
      </c>
      <c r="B9" s="1030" t="s">
        <v>376</v>
      </c>
      <c r="C9" s="1031"/>
      <c r="D9" s="1031"/>
      <c r="E9" s="1031"/>
      <c r="F9" s="1031"/>
      <c r="G9" s="1031"/>
      <c r="H9" s="1031"/>
      <c r="I9" s="1031"/>
      <c r="J9" s="1031"/>
      <c r="K9" s="1031"/>
      <c r="L9" s="1031"/>
      <c r="M9" s="1031"/>
      <c r="N9" s="1031"/>
      <c r="O9" s="1031"/>
      <c r="P9" s="1032"/>
      <c r="Q9" s="1038">
        <v>3617</v>
      </c>
      <c r="R9" s="1039"/>
      <c r="S9" s="1039"/>
      <c r="T9" s="1039"/>
      <c r="U9" s="1039"/>
      <c r="V9" s="1039">
        <v>3526</v>
      </c>
      <c r="W9" s="1039"/>
      <c r="X9" s="1039"/>
      <c r="Y9" s="1039"/>
      <c r="Z9" s="1039"/>
      <c r="AA9" s="1039">
        <f t="shared" si="0"/>
        <v>91</v>
      </c>
      <c r="AB9" s="1039"/>
      <c r="AC9" s="1039"/>
      <c r="AD9" s="1039"/>
      <c r="AE9" s="1040"/>
      <c r="AF9" s="1035">
        <v>91</v>
      </c>
      <c r="AG9" s="1036"/>
      <c r="AH9" s="1036"/>
      <c r="AI9" s="1036"/>
      <c r="AJ9" s="1037"/>
      <c r="AK9" s="1080">
        <v>1673</v>
      </c>
      <c r="AL9" s="1081"/>
      <c r="AM9" s="1081"/>
      <c r="AN9" s="1081"/>
      <c r="AO9" s="1081"/>
      <c r="AP9" s="1081">
        <v>2423</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564</v>
      </c>
      <c r="BT9" s="993"/>
      <c r="BU9" s="993"/>
      <c r="BV9" s="993"/>
      <c r="BW9" s="993"/>
      <c r="BX9" s="993"/>
      <c r="BY9" s="993"/>
      <c r="BZ9" s="993"/>
      <c r="CA9" s="993"/>
      <c r="CB9" s="993"/>
      <c r="CC9" s="993"/>
      <c r="CD9" s="993"/>
      <c r="CE9" s="993"/>
      <c r="CF9" s="993"/>
      <c r="CG9" s="1014"/>
      <c r="CH9" s="989">
        <v>163</v>
      </c>
      <c r="CI9" s="990"/>
      <c r="CJ9" s="990"/>
      <c r="CK9" s="990"/>
      <c r="CL9" s="991"/>
      <c r="CM9" s="989">
        <v>-1468</v>
      </c>
      <c r="CN9" s="990"/>
      <c r="CO9" s="990"/>
      <c r="CP9" s="990"/>
      <c r="CQ9" s="991"/>
      <c r="CR9" s="989">
        <v>42</v>
      </c>
      <c r="CS9" s="990"/>
      <c r="CT9" s="990"/>
      <c r="CU9" s="990"/>
      <c r="CV9" s="991"/>
      <c r="CW9" s="989">
        <v>0</v>
      </c>
      <c r="CX9" s="990"/>
      <c r="CY9" s="990"/>
      <c r="CZ9" s="990"/>
      <c r="DA9" s="991"/>
      <c r="DB9" s="989">
        <v>2159</v>
      </c>
      <c r="DC9" s="990"/>
      <c r="DD9" s="990"/>
      <c r="DE9" s="990"/>
      <c r="DF9" s="991"/>
      <c r="DG9" s="989" t="s">
        <v>552</v>
      </c>
      <c r="DH9" s="990"/>
      <c r="DI9" s="990"/>
      <c r="DJ9" s="990"/>
      <c r="DK9" s="991"/>
      <c r="DL9" s="989" t="s">
        <v>552</v>
      </c>
      <c r="DM9" s="990"/>
      <c r="DN9" s="990"/>
      <c r="DO9" s="990"/>
      <c r="DP9" s="991"/>
      <c r="DQ9" s="989" t="s">
        <v>552</v>
      </c>
      <c r="DR9" s="990"/>
      <c r="DS9" s="990"/>
      <c r="DT9" s="990"/>
      <c r="DU9" s="991"/>
      <c r="DV9" s="992"/>
      <c r="DW9" s="993"/>
      <c r="DX9" s="993"/>
      <c r="DY9" s="993"/>
      <c r="DZ9" s="994"/>
      <c r="EA9" s="222"/>
    </row>
    <row r="10" spans="1:131" s="223" customFormat="1" ht="26.25" customHeight="1" x14ac:dyDescent="0.2">
      <c r="A10" s="226">
        <v>4</v>
      </c>
      <c r="B10" s="1030" t="s">
        <v>377</v>
      </c>
      <c r="C10" s="1031"/>
      <c r="D10" s="1031"/>
      <c r="E10" s="1031"/>
      <c r="F10" s="1031"/>
      <c r="G10" s="1031"/>
      <c r="H10" s="1031"/>
      <c r="I10" s="1031"/>
      <c r="J10" s="1031"/>
      <c r="K10" s="1031"/>
      <c r="L10" s="1031"/>
      <c r="M10" s="1031"/>
      <c r="N10" s="1031"/>
      <c r="O10" s="1031"/>
      <c r="P10" s="1032"/>
      <c r="Q10" s="1038">
        <v>359</v>
      </c>
      <c r="R10" s="1039"/>
      <c r="S10" s="1039"/>
      <c r="T10" s="1039"/>
      <c r="U10" s="1039"/>
      <c r="V10" s="1039">
        <v>1</v>
      </c>
      <c r="W10" s="1039"/>
      <c r="X10" s="1039"/>
      <c r="Y10" s="1039"/>
      <c r="Z10" s="1039"/>
      <c r="AA10" s="1039">
        <f t="shared" si="0"/>
        <v>358</v>
      </c>
      <c r="AB10" s="1039"/>
      <c r="AC10" s="1039"/>
      <c r="AD10" s="1039"/>
      <c r="AE10" s="1040"/>
      <c r="AF10" s="1035">
        <v>358</v>
      </c>
      <c r="AG10" s="1036"/>
      <c r="AH10" s="1036"/>
      <c r="AI10" s="1036"/>
      <c r="AJ10" s="1037"/>
      <c r="AK10" s="1080" t="s">
        <v>552</v>
      </c>
      <c r="AL10" s="1081"/>
      <c r="AM10" s="1081"/>
      <c r="AN10" s="1081"/>
      <c r="AO10" s="1081"/>
      <c r="AP10" s="1081" t="s">
        <v>552</v>
      </c>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t="s">
        <v>565</v>
      </c>
      <c r="BT10" s="993"/>
      <c r="BU10" s="993"/>
      <c r="BV10" s="993"/>
      <c r="BW10" s="993"/>
      <c r="BX10" s="993"/>
      <c r="BY10" s="993"/>
      <c r="BZ10" s="993"/>
      <c r="CA10" s="993"/>
      <c r="CB10" s="993"/>
      <c r="CC10" s="993"/>
      <c r="CD10" s="993"/>
      <c r="CE10" s="993"/>
      <c r="CF10" s="993"/>
      <c r="CG10" s="1014"/>
      <c r="CH10" s="989">
        <v>-6</v>
      </c>
      <c r="CI10" s="990"/>
      <c r="CJ10" s="990"/>
      <c r="CK10" s="990"/>
      <c r="CL10" s="991"/>
      <c r="CM10" s="989">
        <v>324</v>
      </c>
      <c r="CN10" s="990"/>
      <c r="CO10" s="990"/>
      <c r="CP10" s="990"/>
      <c r="CQ10" s="991"/>
      <c r="CR10" s="989">
        <v>130</v>
      </c>
      <c r="CS10" s="990"/>
      <c r="CT10" s="990"/>
      <c r="CU10" s="990"/>
      <c r="CV10" s="991"/>
      <c r="CW10" s="989">
        <v>133</v>
      </c>
      <c r="CX10" s="990"/>
      <c r="CY10" s="990"/>
      <c r="CZ10" s="990"/>
      <c r="DA10" s="991"/>
      <c r="DB10" s="989" t="s">
        <v>552</v>
      </c>
      <c r="DC10" s="990"/>
      <c r="DD10" s="990"/>
      <c r="DE10" s="990"/>
      <c r="DF10" s="991"/>
      <c r="DG10" s="989" t="s">
        <v>552</v>
      </c>
      <c r="DH10" s="990"/>
      <c r="DI10" s="990"/>
      <c r="DJ10" s="990"/>
      <c r="DK10" s="991"/>
      <c r="DL10" s="989" t="s">
        <v>552</v>
      </c>
      <c r="DM10" s="990"/>
      <c r="DN10" s="990"/>
      <c r="DO10" s="990"/>
      <c r="DP10" s="991"/>
      <c r="DQ10" s="989" t="s">
        <v>552</v>
      </c>
      <c r="DR10" s="990"/>
      <c r="DS10" s="990"/>
      <c r="DT10" s="990"/>
      <c r="DU10" s="991"/>
      <c r="DV10" s="992"/>
      <c r="DW10" s="993"/>
      <c r="DX10" s="993"/>
      <c r="DY10" s="993"/>
      <c r="DZ10" s="994"/>
      <c r="EA10" s="222"/>
    </row>
    <row r="11" spans="1:131" s="223" customFormat="1" ht="26.25" customHeight="1" x14ac:dyDescent="0.2">
      <c r="A11" s="226">
        <v>5</v>
      </c>
      <c r="B11" s="1030" t="s">
        <v>378</v>
      </c>
      <c r="C11" s="1031"/>
      <c r="D11" s="1031"/>
      <c r="E11" s="1031"/>
      <c r="F11" s="1031"/>
      <c r="G11" s="1031"/>
      <c r="H11" s="1031"/>
      <c r="I11" s="1031"/>
      <c r="J11" s="1031"/>
      <c r="K11" s="1031"/>
      <c r="L11" s="1031"/>
      <c r="M11" s="1031"/>
      <c r="N11" s="1031"/>
      <c r="O11" s="1031"/>
      <c r="P11" s="1032"/>
      <c r="Q11" s="1038">
        <v>93</v>
      </c>
      <c r="R11" s="1039"/>
      <c r="S11" s="1039"/>
      <c r="T11" s="1039"/>
      <c r="U11" s="1039"/>
      <c r="V11" s="1039">
        <v>59</v>
      </c>
      <c r="W11" s="1039"/>
      <c r="X11" s="1039"/>
      <c r="Y11" s="1039"/>
      <c r="Z11" s="1039"/>
      <c r="AA11" s="1039">
        <f t="shared" si="0"/>
        <v>34</v>
      </c>
      <c r="AB11" s="1039"/>
      <c r="AC11" s="1039"/>
      <c r="AD11" s="1039"/>
      <c r="AE11" s="1040"/>
      <c r="AF11" s="1035">
        <v>34</v>
      </c>
      <c r="AG11" s="1036"/>
      <c r="AH11" s="1036"/>
      <c r="AI11" s="1036"/>
      <c r="AJ11" s="1037"/>
      <c r="AK11" s="1080">
        <v>1</v>
      </c>
      <c r="AL11" s="1081"/>
      <c r="AM11" s="1081"/>
      <c r="AN11" s="1081"/>
      <c r="AO11" s="1081"/>
      <c r="AP11" s="1081">
        <v>176</v>
      </c>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t="s">
        <v>566</v>
      </c>
      <c r="BT11" s="993"/>
      <c r="BU11" s="993"/>
      <c r="BV11" s="993"/>
      <c r="BW11" s="993"/>
      <c r="BX11" s="993"/>
      <c r="BY11" s="993"/>
      <c r="BZ11" s="993"/>
      <c r="CA11" s="993"/>
      <c r="CB11" s="993"/>
      <c r="CC11" s="993"/>
      <c r="CD11" s="993"/>
      <c r="CE11" s="993"/>
      <c r="CF11" s="993"/>
      <c r="CG11" s="1014"/>
      <c r="CH11" s="989">
        <v>-1202</v>
      </c>
      <c r="CI11" s="990"/>
      <c r="CJ11" s="990"/>
      <c r="CK11" s="990"/>
      <c r="CL11" s="991"/>
      <c r="CM11" s="989">
        <v>10241</v>
      </c>
      <c r="CN11" s="990"/>
      <c r="CO11" s="990"/>
      <c r="CP11" s="990"/>
      <c r="CQ11" s="991"/>
      <c r="CR11" s="989">
        <v>750</v>
      </c>
      <c r="CS11" s="990"/>
      <c r="CT11" s="990"/>
      <c r="CU11" s="990"/>
      <c r="CV11" s="991"/>
      <c r="CW11" s="989">
        <v>10</v>
      </c>
      <c r="CX11" s="990"/>
      <c r="CY11" s="990"/>
      <c r="CZ11" s="990"/>
      <c r="DA11" s="991"/>
      <c r="DB11" s="989">
        <v>5210</v>
      </c>
      <c r="DC11" s="990"/>
      <c r="DD11" s="990"/>
      <c r="DE11" s="990"/>
      <c r="DF11" s="991"/>
      <c r="DG11" s="989" t="s">
        <v>552</v>
      </c>
      <c r="DH11" s="990"/>
      <c r="DI11" s="990"/>
      <c r="DJ11" s="990"/>
      <c r="DK11" s="991"/>
      <c r="DL11" s="989" t="s">
        <v>552</v>
      </c>
      <c r="DM11" s="990"/>
      <c r="DN11" s="990"/>
      <c r="DO11" s="990"/>
      <c r="DP11" s="991"/>
      <c r="DQ11" s="989" t="s">
        <v>552</v>
      </c>
      <c r="DR11" s="990"/>
      <c r="DS11" s="990"/>
      <c r="DT11" s="990"/>
      <c r="DU11" s="991"/>
      <c r="DV11" s="992"/>
      <c r="DW11" s="993"/>
      <c r="DX11" s="993"/>
      <c r="DY11" s="993"/>
      <c r="DZ11" s="994"/>
      <c r="EA11" s="222"/>
    </row>
    <row r="12" spans="1:131" s="223" customFormat="1" ht="26.25" customHeight="1" x14ac:dyDescent="0.2">
      <c r="A12" s="226">
        <v>6</v>
      </c>
      <c r="B12" s="1030" t="s">
        <v>379</v>
      </c>
      <c r="C12" s="1031"/>
      <c r="D12" s="1031"/>
      <c r="E12" s="1031"/>
      <c r="F12" s="1031"/>
      <c r="G12" s="1031"/>
      <c r="H12" s="1031"/>
      <c r="I12" s="1031"/>
      <c r="J12" s="1031"/>
      <c r="K12" s="1031"/>
      <c r="L12" s="1031"/>
      <c r="M12" s="1031"/>
      <c r="N12" s="1031"/>
      <c r="O12" s="1031"/>
      <c r="P12" s="1032"/>
      <c r="Q12" s="1038">
        <v>3317</v>
      </c>
      <c r="R12" s="1039"/>
      <c r="S12" s="1039"/>
      <c r="T12" s="1039"/>
      <c r="U12" s="1039"/>
      <c r="V12" s="1039">
        <v>3317</v>
      </c>
      <c r="W12" s="1039"/>
      <c r="X12" s="1039"/>
      <c r="Y12" s="1039"/>
      <c r="Z12" s="1039"/>
      <c r="AA12" s="1039" t="s">
        <v>552</v>
      </c>
      <c r="AB12" s="1039"/>
      <c r="AC12" s="1039"/>
      <c r="AD12" s="1039"/>
      <c r="AE12" s="1040"/>
      <c r="AF12" s="1035" t="s">
        <v>122</v>
      </c>
      <c r="AG12" s="1036"/>
      <c r="AH12" s="1036"/>
      <c r="AI12" s="1036"/>
      <c r="AJ12" s="1037"/>
      <c r="AK12" s="1080" t="s">
        <v>552</v>
      </c>
      <c r="AL12" s="1081"/>
      <c r="AM12" s="1081"/>
      <c r="AN12" s="1081"/>
      <c r="AO12" s="1081"/>
      <c r="AP12" s="1081">
        <v>6922</v>
      </c>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t="s">
        <v>567</v>
      </c>
      <c r="BT12" s="993"/>
      <c r="BU12" s="993"/>
      <c r="BV12" s="993"/>
      <c r="BW12" s="993"/>
      <c r="BX12" s="993"/>
      <c r="BY12" s="993"/>
      <c r="BZ12" s="993"/>
      <c r="CA12" s="993"/>
      <c r="CB12" s="993"/>
      <c r="CC12" s="993"/>
      <c r="CD12" s="993"/>
      <c r="CE12" s="993"/>
      <c r="CF12" s="993"/>
      <c r="CG12" s="1014"/>
      <c r="CH12" s="989">
        <v>-797</v>
      </c>
      <c r="CI12" s="990"/>
      <c r="CJ12" s="990"/>
      <c r="CK12" s="990"/>
      <c r="CL12" s="991"/>
      <c r="CM12" s="989">
        <v>7841</v>
      </c>
      <c r="CN12" s="990"/>
      <c r="CO12" s="990"/>
      <c r="CP12" s="990"/>
      <c r="CQ12" s="991"/>
      <c r="CR12" s="989">
        <v>2081</v>
      </c>
      <c r="CS12" s="990"/>
      <c r="CT12" s="990"/>
      <c r="CU12" s="990"/>
      <c r="CV12" s="991"/>
      <c r="CW12" s="989" t="s">
        <v>552</v>
      </c>
      <c r="CX12" s="990"/>
      <c r="CY12" s="990"/>
      <c r="CZ12" s="990"/>
      <c r="DA12" s="991"/>
      <c r="DB12" s="989">
        <v>6488</v>
      </c>
      <c r="DC12" s="990"/>
      <c r="DD12" s="990"/>
      <c r="DE12" s="990"/>
      <c r="DF12" s="991"/>
      <c r="DG12" s="989" t="s">
        <v>552</v>
      </c>
      <c r="DH12" s="990"/>
      <c r="DI12" s="990"/>
      <c r="DJ12" s="990"/>
      <c r="DK12" s="991"/>
      <c r="DL12" s="989" t="s">
        <v>552</v>
      </c>
      <c r="DM12" s="990"/>
      <c r="DN12" s="990"/>
      <c r="DO12" s="990"/>
      <c r="DP12" s="991"/>
      <c r="DQ12" s="989" t="s">
        <v>552</v>
      </c>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380</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381</v>
      </c>
      <c r="B23" s="937" t="s">
        <v>382</v>
      </c>
      <c r="C23" s="938"/>
      <c r="D23" s="938"/>
      <c r="E23" s="938"/>
      <c r="F23" s="938"/>
      <c r="G23" s="938"/>
      <c r="H23" s="938"/>
      <c r="I23" s="938"/>
      <c r="J23" s="938"/>
      <c r="K23" s="938"/>
      <c r="L23" s="938"/>
      <c r="M23" s="938"/>
      <c r="N23" s="938"/>
      <c r="O23" s="938"/>
      <c r="P23" s="948"/>
      <c r="Q23" s="1067">
        <v>237932</v>
      </c>
      <c r="R23" s="1061"/>
      <c r="S23" s="1061"/>
      <c r="T23" s="1061"/>
      <c r="U23" s="1061"/>
      <c r="V23" s="1061">
        <v>233279</v>
      </c>
      <c r="W23" s="1061"/>
      <c r="X23" s="1061"/>
      <c r="Y23" s="1061"/>
      <c r="Z23" s="1061"/>
      <c r="AA23" s="1061">
        <f>Q23-V23</f>
        <v>4653</v>
      </c>
      <c r="AB23" s="1061"/>
      <c r="AC23" s="1061"/>
      <c r="AD23" s="1061"/>
      <c r="AE23" s="1068"/>
      <c r="AF23" s="1069">
        <v>4383</v>
      </c>
      <c r="AG23" s="1061"/>
      <c r="AH23" s="1061"/>
      <c r="AI23" s="1061"/>
      <c r="AJ23" s="1070"/>
      <c r="AK23" s="1071"/>
      <c r="AL23" s="1072"/>
      <c r="AM23" s="1072"/>
      <c r="AN23" s="1072"/>
      <c r="AO23" s="1072"/>
      <c r="AP23" s="1061">
        <v>155356</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383</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384</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385</v>
      </c>
      <c r="R26" s="1002"/>
      <c r="S26" s="1002"/>
      <c r="T26" s="1002"/>
      <c r="U26" s="1003"/>
      <c r="V26" s="1001" t="s">
        <v>386</v>
      </c>
      <c r="W26" s="1002"/>
      <c r="X26" s="1002"/>
      <c r="Y26" s="1002"/>
      <c r="Z26" s="1003"/>
      <c r="AA26" s="1001" t="s">
        <v>387</v>
      </c>
      <c r="AB26" s="1002"/>
      <c r="AC26" s="1002"/>
      <c r="AD26" s="1002"/>
      <c r="AE26" s="1002"/>
      <c r="AF26" s="1055" t="s">
        <v>388</v>
      </c>
      <c r="AG26" s="1008"/>
      <c r="AH26" s="1008"/>
      <c r="AI26" s="1008"/>
      <c r="AJ26" s="1056"/>
      <c r="AK26" s="1002" t="s">
        <v>389</v>
      </c>
      <c r="AL26" s="1002"/>
      <c r="AM26" s="1002"/>
      <c r="AN26" s="1002"/>
      <c r="AO26" s="1003"/>
      <c r="AP26" s="1001" t="s">
        <v>390</v>
      </c>
      <c r="AQ26" s="1002"/>
      <c r="AR26" s="1002"/>
      <c r="AS26" s="1002"/>
      <c r="AT26" s="1003"/>
      <c r="AU26" s="1001" t="s">
        <v>391</v>
      </c>
      <c r="AV26" s="1002"/>
      <c r="AW26" s="1002"/>
      <c r="AX26" s="1002"/>
      <c r="AY26" s="1003"/>
      <c r="AZ26" s="1001" t="s">
        <v>392</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393</v>
      </c>
      <c r="C28" s="1048"/>
      <c r="D28" s="1048"/>
      <c r="E28" s="1048"/>
      <c r="F28" s="1048"/>
      <c r="G28" s="1048"/>
      <c r="H28" s="1048"/>
      <c r="I28" s="1048"/>
      <c r="J28" s="1048"/>
      <c r="K28" s="1048"/>
      <c r="L28" s="1048"/>
      <c r="M28" s="1048"/>
      <c r="N28" s="1048"/>
      <c r="O28" s="1048"/>
      <c r="P28" s="1049"/>
      <c r="Q28" s="1050">
        <v>51582</v>
      </c>
      <c r="R28" s="1051"/>
      <c r="S28" s="1051"/>
      <c r="T28" s="1051"/>
      <c r="U28" s="1051"/>
      <c r="V28" s="1051">
        <v>51002</v>
      </c>
      <c r="W28" s="1051"/>
      <c r="X28" s="1051"/>
      <c r="Y28" s="1051"/>
      <c r="Z28" s="1051"/>
      <c r="AA28" s="1051">
        <f t="shared" ref="AA28:AA33" si="1">Q28-V28</f>
        <v>580</v>
      </c>
      <c r="AB28" s="1051"/>
      <c r="AC28" s="1051"/>
      <c r="AD28" s="1051"/>
      <c r="AE28" s="1052"/>
      <c r="AF28" s="1053">
        <v>580</v>
      </c>
      <c r="AG28" s="1051"/>
      <c r="AH28" s="1051"/>
      <c r="AI28" s="1051"/>
      <c r="AJ28" s="1054"/>
      <c r="AK28" s="1042">
        <v>6696</v>
      </c>
      <c r="AL28" s="1043"/>
      <c r="AM28" s="1043"/>
      <c r="AN28" s="1043"/>
      <c r="AO28" s="1043"/>
      <c r="AP28" s="1043" t="s">
        <v>552</v>
      </c>
      <c r="AQ28" s="1043"/>
      <c r="AR28" s="1043"/>
      <c r="AS28" s="1043"/>
      <c r="AT28" s="1043"/>
      <c r="AU28" s="1043" t="s">
        <v>552</v>
      </c>
      <c r="AV28" s="1043"/>
      <c r="AW28" s="1043"/>
      <c r="AX28" s="1043"/>
      <c r="AY28" s="1043"/>
      <c r="AZ28" s="1044" t="s">
        <v>552</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394</v>
      </c>
      <c r="C29" s="1031"/>
      <c r="D29" s="1031"/>
      <c r="E29" s="1031"/>
      <c r="F29" s="1031"/>
      <c r="G29" s="1031"/>
      <c r="H29" s="1031"/>
      <c r="I29" s="1031"/>
      <c r="J29" s="1031"/>
      <c r="K29" s="1031"/>
      <c r="L29" s="1031"/>
      <c r="M29" s="1031"/>
      <c r="N29" s="1031"/>
      <c r="O29" s="1031"/>
      <c r="P29" s="1032"/>
      <c r="Q29" s="1038">
        <v>54178</v>
      </c>
      <c r="R29" s="1039"/>
      <c r="S29" s="1039"/>
      <c r="T29" s="1039"/>
      <c r="U29" s="1039"/>
      <c r="V29" s="1039">
        <v>53948</v>
      </c>
      <c r="W29" s="1039"/>
      <c r="X29" s="1039"/>
      <c r="Y29" s="1039"/>
      <c r="Z29" s="1039"/>
      <c r="AA29" s="1039">
        <f t="shared" si="1"/>
        <v>230</v>
      </c>
      <c r="AB29" s="1039"/>
      <c r="AC29" s="1039"/>
      <c r="AD29" s="1039"/>
      <c r="AE29" s="1040"/>
      <c r="AF29" s="1035">
        <v>230</v>
      </c>
      <c r="AG29" s="1036"/>
      <c r="AH29" s="1036"/>
      <c r="AI29" s="1036"/>
      <c r="AJ29" s="1037"/>
      <c r="AK29" s="980">
        <v>8703</v>
      </c>
      <c r="AL29" s="971"/>
      <c r="AM29" s="971"/>
      <c r="AN29" s="971"/>
      <c r="AO29" s="971"/>
      <c r="AP29" s="971" t="s">
        <v>552</v>
      </c>
      <c r="AQ29" s="971"/>
      <c r="AR29" s="971"/>
      <c r="AS29" s="971"/>
      <c r="AT29" s="971"/>
      <c r="AU29" s="971" t="s">
        <v>552</v>
      </c>
      <c r="AV29" s="971"/>
      <c r="AW29" s="971"/>
      <c r="AX29" s="971"/>
      <c r="AY29" s="971"/>
      <c r="AZ29" s="1041" t="s">
        <v>552</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395</v>
      </c>
      <c r="C30" s="1031"/>
      <c r="D30" s="1031"/>
      <c r="E30" s="1031"/>
      <c r="F30" s="1031"/>
      <c r="G30" s="1031"/>
      <c r="H30" s="1031"/>
      <c r="I30" s="1031"/>
      <c r="J30" s="1031"/>
      <c r="K30" s="1031"/>
      <c r="L30" s="1031"/>
      <c r="M30" s="1031"/>
      <c r="N30" s="1031"/>
      <c r="O30" s="1031"/>
      <c r="P30" s="1032"/>
      <c r="Q30" s="1038">
        <v>15651</v>
      </c>
      <c r="R30" s="1039"/>
      <c r="S30" s="1039"/>
      <c r="T30" s="1039"/>
      <c r="U30" s="1039"/>
      <c r="V30" s="1039">
        <v>15047</v>
      </c>
      <c r="W30" s="1039"/>
      <c r="X30" s="1039"/>
      <c r="Y30" s="1039"/>
      <c r="Z30" s="1039"/>
      <c r="AA30" s="1039">
        <f t="shared" si="1"/>
        <v>604</v>
      </c>
      <c r="AB30" s="1039"/>
      <c r="AC30" s="1039"/>
      <c r="AD30" s="1039"/>
      <c r="AE30" s="1040"/>
      <c r="AF30" s="1035">
        <v>604</v>
      </c>
      <c r="AG30" s="1036"/>
      <c r="AH30" s="1036"/>
      <c r="AI30" s="1036"/>
      <c r="AJ30" s="1037"/>
      <c r="AK30" s="980">
        <v>8217</v>
      </c>
      <c r="AL30" s="971"/>
      <c r="AM30" s="971"/>
      <c r="AN30" s="971"/>
      <c r="AO30" s="971"/>
      <c r="AP30" s="971" t="s">
        <v>552</v>
      </c>
      <c r="AQ30" s="971"/>
      <c r="AR30" s="971"/>
      <c r="AS30" s="971"/>
      <c r="AT30" s="971"/>
      <c r="AU30" s="971" t="s">
        <v>552</v>
      </c>
      <c r="AV30" s="971"/>
      <c r="AW30" s="971"/>
      <c r="AX30" s="971"/>
      <c r="AY30" s="971"/>
      <c r="AZ30" s="1041" t="s">
        <v>552</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396</v>
      </c>
      <c r="C31" s="1031"/>
      <c r="D31" s="1031"/>
      <c r="E31" s="1031"/>
      <c r="F31" s="1031"/>
      <c r="G31" s="1031"/>
      <c r="H31" s="1031"/>
      <c r="I31" s="1031"/>
      <c r="J31" s="1031"/>
      <c r="K31" s="1031"/>
      <c r="L31" s="1031"/>
      <c r="M31" s="1031"/>
      <c r="N31" s="1031"/>
      <c r="O31" s="1031"/>
      <c r="P31" s="1032"/>
      <c r="Q31" s="1038">
        <v>217</v>
      </c>
      <c r="R31" s="1039"/>
      <c r="S31" s="1039"/>
      <c r="T31" s="1039"/>
      <c r="U31" s="1039"/>
      <c r="V31" s="1039">
        <v>9</v>
      </c>
      <c r="W31" s="1039"/>
      <c r="X31" s="1039"/>
      <c r="Y31" s="1039"/>
      <c r="Z31" s="1039"/>
      <c r="AA31" s="1039">
        <f t="shared" si="1"/>
        <v>208</v>
      </c>
      <c r="AB31" s="1039"/>
      <c r="AC31" s="1039"/>
      <c r="AD31" s="1039"/>
      <c r="AE31" s="1040"/>
      <c r="AF31" s="1035">
        <v>208</v>
      </c>
      <c r="AG31" s="1036"/>
      <c r="AH31" s="1036"/>
      <c r="AI31" s="1036"/>
      <c r="AJ31" s="1037"/>
      <c r="AK31" s="980">
        <v>0</v>
      </c>
      <c r="AL31" s="971"/>
      <c r="AM31" s="971"/>
      <c r="AN31" s="971"/>
      <c r="AO31" s="971"/>
      <c r="AP31" s="971" t="s">
        <v>552</v>
      </c>
      <c r="AQ31" s="971"/>
      <c r="AR31" s="971"/>
      <c r="AS31" s="971"/>
      <c r="AT31" s="971"/>
      <c r="AU31" s="971" t="s">
        <v>552</v>
      </c>
      <c r="AV31" s="971"/>
      <c r="AW31" s="971"/>
      <c r="AX31" s="971"/>
      <c r="AY31" s="971"/>
      <c r="AZ31" s="1041" t="s">
        <v>552</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397</v>
      </c>
      <c r="C32" s="1031"/>
      <c r="D32" s="1031"/>
      <c r="E32" s="1031"/>
      <c r="F32" s="1031"/>
      <c r="G32" s="1031"/>
      <c r="H32" s="1031"/>
      <c r="I32" s="1031"/>
      <c r="J32" s="1031"/>
      <c r="K32" s="1031"/>
      <c r="L32" s="1031"/>
      <c r="M32" s="1031"/>
      <c r="N32" s="1031"/>
      <c r="O32" s="1031"/>
      <c r="P32" s="1032"/>
      <c r="Q32" s="1038">
        <v>8717</v>
      </c>
      <c r="R32" s="1039"/>
      <c r="S32" s="1039"/>
      <c r="T32" s="1039"/>
      <c r="U32" s="1039"/>
      <c r="V32" s="1039">
        <v>8453</v>
      </c>
      <c r="W32" s="1039"/>
      <c r="X32" s="1039"/>
      <c r="Y32" s="1039"/>
      <c r="Z32" s="1039"/>
      <c r="AA32" s="1039">
        <f t="shared" si="1"/>
        <v>264</v>
      </c>
      <c r="AB32" s="1039"/>
      <c r="AC32" s="1039"/>
      <c r="AD32" s="1039"/>
      <c r="AE32" s="1040"/>
      <c r="AF32" s="1035">
        <v>4404</v>
      </c>
      <c r="AG32" s="1036"/>
      <c r="AH32" s="1036"/>
      <c r="AI32" s="1036"/>
      <c r="AJ32" s="1037"/>
      <c r="AK32" s="980">
        <v>68</v>
      </c>
      <c r="AL32" s="971"/>
      <c r="AM32" s="971"/>
      <c r="AN32" s="971"/>
      <c r="AO32" s="971"/>
      <c r="AP32" s="971">
        <v>21312</v>
      </c>
      <c r="AQ32" s="971"/>
      <c r="AR32" s="971"/>
      <c r="AS32" s="971"/>
      <c r="AT32" s="971"/>
      <c r="AU32" s="971">
        <v>64</v>
      </c>
      <c r="AV32" s="971"/>
      <c r="AW32" s="971"/>
      <c r="AX32" s="971"/>
      <c r="AY32" s="971"/>
      <c r="AZ32" s="1041" t="s">
        <v>552</v>
      </c>
      <c r="BA32" s="1041"/>
      <c r="BB32" s="1041"/>
      <c r="BC32" s="1041"/>
      <c r="BD32" s="1041"/>
      <c r="BE32" s="972" t="s">
        <v>398</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399</v>
      </c>
      <c r="C33" s="1031"/>
      <c r="D33" s="1031"/>
      <c r="E33" s="1031"/>
      <c r="F33" s="1031"/>
      <c r="G33" s="1031"/>
      <c r="H33" s="1031"/>
      <c r="I33" s="1031"/>
      <c r="J33" s="1031"/>
      <c r="K33" s="1031"/>
      <c r="L33" s="1031"/>
      <c r="M33" s="1031"/>
      <c r="N33" s="1031"/>
      <c r="O33" s="1031"/>
      <c r="P33" s="1032"/>
      <c r="Q33" s="1038">
        <v>16135</v>
      </c>
      <c r="R33" s="1039"/>
      <c r="S33" s="1039"/>
      <c r="T33" s="1039"/>
      <c r="U33" s="1039"/>
      <c r="V33" s="1039">
        <v>14724</v>
      </c>
      <c r="W33" s="1039"/>
      <c r="X33" s="1039"/>
      <c r="Y33" s="1039"/>
      <c r="Z33" s="1039"/>
      <c r="AA33" s="1039">
        <f t="shared" si="1"/>
        <v>1411</v>
      </c>
      <c r="AB33" s="1039"/>
      <c r="AC33" s="1039"/>
      <c r="AD33" s="1039"/>
      <c r="AE33" s="1040"/>
      <c r="AF33" s="1035">
        <v>8378</v>
      </c>
      <c r="AG33" s="1036"/>
      <c r="AH33" s="1036"/>
      <c r="AI33" s="1036"/>
      <c r="AJ33" s="1037"/>
      <c r="AK33" s="980">
        <v>8459</v>
      </c>
      <c r="AL33" s="971"/>
      <c r="AM33" s="971"/>
      <c r="AN33" s="971"/>
      <c r="AO33" s="971"/>
      <c r="AP33" s="971">
        <v>109008</v>
      </c>
      <c r="AQ33" s="971"/>
      <c r="AR33" s="971"/>
      <c r="AS33" s="971"/>
      <c r="AT33" s="971"/>
      <c r="AU33" s="971">
        <v>67476</v>
      </c>
      <c r="AV33" s="971"/>
      <c r="AW33" s="971"/>
      <c r="AX33" s="971"/>
      <c r="AY33" s="971"/>
      <c r="AZ33" s="1041" t="s">
        <v>552</v>
      </c>
      <c r="BA33" s="1041"/>
      <c r="BB33" s="1041"/>
      <c r="BC33" s="1041"/>
      <c r="BD33" s="1041"/>
      <c r="BE33" s="972" t="s">
        <v>398</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400</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381</v>
      </c>
      <c r="B63" s="937" t="s">
        <v>401</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14404</v>
      </c>
      <c r="AG63" s="959"/>
      <c r="AH63" s="959"/>
      <c r="AI63" s="959"/>
      <c r="AJ63" s="1022"/>
      <c r="AK63" s="1023"/>
      <c r="AL63" s="963"/>
      <c r="AM63" s="963"/>
      <c r="AN63" s="963"/>
      <c r="AO63" s="963"/>
      <c r="AP63" s="959">
        <v>130320</v>
      </c>
      <c r="AQ63" s="959"/>
      <c r="AR63" s="959"/>
      <c r="AS63" s="959"/>
      <c r="AT63" s="959"/>
      <c r="AU63" s="959">
        <v>67540</v>
      </c>
      <c r="AV63" s="959"/>
      <c r="AW63" s="959"/>
      <c r="AX63" s="959"/>
      <c r="AY63" s="959"/>
      <c r="AZ63" s="1017"/>
      <c r="BA63" s="1017"/>
      <c r="BB63" s="1017"/>
      <c r="BC63" s="1017"/>
      <c r="BD63" s="1017"/>
      <c r="BE63" s="960" t="s">
        <v>552</v>
      </c>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402</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403</v>
      </c>
      <c r="B66" s="996"/>
      <c r="C66" s="996"/>
      <c r="D66" s="996"/>
      <c r="E66" s="996"/>
      <c r="F66" s="996"/>
      <c r="G66" s="996"/>
      <c r="H66" s="996"/>
      <c r="I66" s="996"/>
      <c r="J66" s="996"/>
      <c r="K66" s="996"/>
      <c r="L66" s="996"/>
      <c r="M66" s="996"/>
      <c r="N66" s="996"/>
      <c r="O66" s="996"/>
      <c r="P66" s="997"/>
      <c r="Q66" s="1001" t="s">
        <v>385</v>
      </c>
      <c r="R66" s="1002"/>
      <c r="S66" s="1002"/>
      <c r="T66" s="1002"/>
      <c r="U66" s="1003"/>
      <c r="V66" s="1001" t="s">
        <v>386</v>
      </c>
      <c r="W66" s="1002"/>
      <c r="X66" s="1002"/>
      <c r="Y66" s="1002"/>
      <c r="Z66" s="1003"/>
      <c r="AA66" s="1001" t="s">
        <v>387</v>
      </c>
      <c r="AB66" s="1002"/>
      <c r="AC66" s="1002"/>
      <c r="AD66" s="1002"/>
      <c r="AE66" s="1003"/>
      <c r="AF66" s="1007" t="s">
        <v>388</v>
      </c>
      <c r="AG66" s="1008"/>
      <c r="AH66" s="1008"/>
      <c r="AI66" s="1008"/>
      <c r="AJ66" s="1009"/>
      <c r="AK66" s="1001" t="s">
        <v>389</v>
      </c>
      <c r="AL66" s="996"/>
      <c r="AM66" s="996"/>
      <c r="AN66" s="996"/>
      <c r="AO66" s="997"/>
      <c r="AP66" s="1001" t="s">
        <v>390</v>
      </c>
      <c r="AQ66" s="1002"/>
      <c r="AR66" s="1002"/>
      <c r="AS66" s="1002"/>
      <c r="AT66" s="1003"/>
      <c r="AU66" s="1001" t="s">
        <v>404</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553</v>
      </c>
      <c r="C68" s="986"/>
      <c r="D68" s="986"/>
      <c r="E68" s="986"/>
      <c r="F68" s="986"/>
      <c r="G68" s="986"/>
      <c r="H68" s="986"/>
      <c r="I68" s="986"/>
      <c r="J68" s="986"/>
      <c r="K68" s="986"/>
      <c r="L68" s="986"/>
      <c r="M68" s="986"/>
      <c r="N68" s="986"/>
      <c r="O68" s="986"/>
      <c r="P68" s="987"/>
      <c r="Q68" s="988">
        <v>5452</v>
      </c>
      <c r="R68" s="982"/>
      <c r="S68" s="982"/>
      <c r="T68" s="982"/>
      <c r="U68" s="982"/>
      <c r="V68" s="982">
        <v>5384</v>
      </c>
      <c r="W68" s="982"/>
      <c r="X68" s="982"/>
      <c r="Y68" s="982"/>
      <c r="Z68" s="982"/>
      <c r="AA68" s="982">
        <v>67</v>
      </c>
      <c r="AB68" s="982"/>
      <c r="AC68" s="982"/>
      <c r="AD68" s="982"/>
      <c r="AE68" s="982"/>
      <c r="AF68" s="982">
        <v>67</v>
      </c>
      <c r="AG68" s="982"/>
      <c r="AH68" s="982"/>
      <c r="AI68" s="982"/>
      <c r="AJ68" s="982"/>
      <c r="AK68" s="982" t="s">
        <v>552</v>
      </c>
      <c r="AL68" s="982"/>
      <c r="AM68" s="982"/>
      <c r="AN68" s="982"/>
      <c r="AO68" s="982"/>
      <c r="AP68" s="982">
        <v>5894</v>
      </c>
      <c r="AQ68" s="982"/>
      <c r="AR68" s="982"/>
      <c r="AS68" s="982"/>
      <c r="AT68" s="982"/>
      <c r="AU68" s="982">
        <v>4567</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554</v>
      </c>
      <c r="C69" s="975"/>
      <c r="D69" s="975"/>
      <c r="E69" s="975"/>
      <c r="F69" s="975"/>
      <c r="G69" s="975"/>
      <c r="H69" s="975"/>
      <c r="I69" s="975"/>
      <c r="J69" s="975"/>
      <c r="K69" s="975"/>
      <c r="L69" s="975"/>
      <c r="M69" s="975"/>
      <c r="N69" s="975"/>
      <c r="O69" s="975"/>
      <c r="P69" s="976"/>
      <c r="Q69" s="977">
        <v>24</v>
      </c>
      <c r="R69" s="971"/>
      <c r="S69" s="971"/>
      <c r="T69" s="971"/>
      <c r="U69" s="971"/>
      <c r="V69" s="971">
        <v>21</v>
      </c>
      <c r="W69" s="971"/>
      <c r="X69" s="971"/>
      <c r="Y69" s="971"/>
      <c r="Z69" s="971"/>
      <c r="AA69" s="971">
        <v>3</v>
      </c>
      <c r="AB69" s="971"/>
      <c r="AC69" s="971"/>
      <c r="AD69" s="971"/>
      <c r="AE69" s="971"/>
      <c r="AF69" s="971">
        <v>3</v>
      </c>
      <c r="AG69" s="971"/>
      <c r="AH69" s="971"/>
      <c r="AI69" s="971"/>
      <c r="AJ69" s="971"/>
      <c r="AK69" s="971" t="s">
        <v>552</v>
      </c>
      <c r="AL69" s="971"/>
      <c r="AM69" s="971"/>
      <c r="AN69" s="971"/>
      <c r="AO69" s="971"/>
      <c r="AP69" s="971" t="s">
        <v>552</v>
      </c>
      <c r="AQ69" s="971"/>
      <c r="AR69" s="971"/>
      <c r="AS69" s="971"/>
      <c r="AT69" s="971"/>
      <c r="AU69" s="971" t="s">
        <v>552</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555</v>
      </c>
      <c r="C70" s="975"/>
      <c r="D70" s="975"/>
      <c r="E70" s="975"/>
      <c r="F70" s="975"/>
      <c r="G70" s="975"/>
      <c r="H70" s="975"/>
      <c r="I70" s="975"/>
      <c r="J70" s="975"/>
      <c r="K70" s="975"/>
      <c r="L70" s="975"/>
      <c r="M70" s="975"/>
      <c r="N70" s="975"/>
      <c r="O70" s="975"/>
      <c r="P70" s="976"/>
      <c r="Q70" s="977">
        <v>165</v>
      </c>
      <c r="R70" s="971"/>
      <c r="S70" s="971"/>
      <c r="T70" s="971"/>
      <c r="U70" s="971"/>
      <c r="V70" s="971">
        <v>161</v>
      </c>
      <c r="W70" s="971"/>
      <c r="X70" s="971"/>
      <c r="Y70" s="971"/>
      <c r="Z70" s="971"/>
      <c r="AA70" s="971">
        <v>4</v>
      </c>
      <c r="AB70" s="971"/>
      <c r="AC70" s="971"/>
      <c r="AD70" s="971"/>
      <c r="AE70" s="971"/>
      <c r="AF70" s="971">
        <v>4</v>
      </c>
      <c r="AG70" s="971"/>
      <c r="AH70" s="971"/>
      <c r="AI70" s="971"/>
      <c r="AJ70" s="971"/>
      <c r="AK70" s="971" t="s">
        <v>552</v>
      </c>
      <c r="AL70" s="971"/>
      <c r="AM70" s="971"/>
      <c r="AN70" s="971"/>
      <c r="AO70" s="971"/>
      <c r="AP70" s="971" t="s">
        <v>552</v>
      </c>
      <c r="AQ70" s="971"/>
      <c r="AR70" s="971"/>
      <c r="AS70" s="971"/>
      <c r="AT70" s="971"/>
      <c r="AU70" s="971" t="s">
        <v>552</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556</v>
      </c>
      <c r="C71" s="975"/>
      <c r="D71" s="975"/>
      <c r="E71" s="975"/>
      <c r="F71" s="975"/>
      <c r="G71" s="975"/>
      <c r="H71" s="975"/>
      <c r="I71" s="975"/>
      <c r="J71" s="975"/>
      <c r="K71" s="975"/>
      <c r="L71" s="975"/>
      <c r="M71" s="975"/>
      <c r="N71" s="975"/>
      <c r="O71" s="975"/>
      <c r="P71" s="976"/>
      <c r="Q71" s="977">
        <v>105</v>
      </c>
      <c r="R71" s="971"/>
      <c r="S71" s="971"/>
      <c r="T71" s="971"/>
      <c r="U71" s="971"/>
      <c r="V71" s="971">
        <v>101</v>
      </c>
      <c r="W71" s="971"/>
      <c r="X71" s="971"/>
      <c r="Y71" s="971"/>
      <c r="Z71" s="971"/>
      <c r="AA71" s="971">
        <v>5</v>
      </c>
      <c r="AB71" s="971"/>
      <c r="AC71" s="971"/>
      <c r="AD71" s="971"/>
      <c r="AE71" s="971"/>
      <c r="AF71" s="971">
        <v>5</v>
      </c>
      <c r="AG71" s="971"/>
      <c r="AH71" s="971"/>
      <c r="AI71" s="971"/>
      <c r="AJ71" s="971"/>
      <c r="AK71" s="971" t="s">
        <v>552</v>
      </c>
      <c r="AL71" s="971"/>
      <c r="AM71" s="971"/>
      <c r="AN71" s="971"/>
      <c r="AO71" s="971"/>
      <c r="AP71" s="971" t="s">
        <v>552</v>
      </c>
      <c r="AQ71" s="971"/>
      <c r="AR71" s="971"/>
      <c r="AS71" s="971"/>
      <c r="AT71" s="971"/>
      <c r="AU71" s="971" t="s">
        <v>552</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557</v>
      </c>
      <c r="C72" s="975"/>
      <c r="D72" s="975"/>
      <c r="E72" s="975"/>
      <c r="F72" s="975"/>
      <c r="G72" s="975"/>
      <c r="H72" s="975"/>
      <c r="I72" s="975"/>
      <c r="J72" s="975"/>
      <c r="K72" s="975"/>
      <c r="L72" s="975"/>
      <c r="M72" s="975"/>
      <c r="N72" s="975"/>
      <c r="O72" s="975"/>
      <c r="P72" s="976"/>
      <c r="Q72" s="977">
        <v>290</v>
      </c>
      <c r="R72" s="971"/>
      <c r="S72" s="971"/>
      <c r="T72" s="971"/>
      <c r="U72" s="971"/>
      <c r="V72" s="971">
        <v>250</v>
      </c>
      <c r="W72" s="971"/>
      <c r="X72" s="971"/>
      <c r="Y72" s="971"/>
      <c r="Z72" s="971"/>
      <c r="AA72" s="971">
        <v>40</v>
      </c>
      <c r="AB72" s="971"/>
      <c r="AC72" s="971"/>
      <c r="AD72" s="971"/>
      <c r="AE72" s="971"/>
      <c r="AF72" s="971">
        <v>40</v>
      </c>
      <c r="AG72" s="971"/>
      <c r="AH72" s="971"/>
      <c r="AI72" s="971"/>
      <c r="AJ72" s="971"/>
      <c r="AK72" s="971" t="s">
        <v>552</v>
      </c>
      <c r="AL72" s="971"/>
      <c r="AM72" s="971"/>
      <c r="AN72" s="971"/>
      <c r="AO72" s="971"/>
      <c r="AP72" s="971" t="s">
        <v>552</v>
      </c>
      <c r="AQ72" s="971"/>
      <c r="AR72" s="971"/>
      <c r="AS72" s="971"/>
      <c r="AT72" s="971"/>
      <c r="AU72" s="971" t="s">
        <v>552</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558</v>
      </c>
      <c r="C73" s="975"/>
      <c r="D73" s="975"/>
      <c r="E73" s="975"/>
      <c r="F73" s="975"/>
      <c r="G73" s="975"/>
      <c r="H73" s="975"/>
      <c r="I73" s="975"/>
      <c r="J73" s="975"/>
      <c r="K73" s="975"/>
      <c r="L73" s="975"/>
      <c r="M73" s="975"/>
      <c r="N73" s="975"/>
      <c r="O73" s="975"/>
      <c r="P73" s="976"/>
      <c r="Q73" s="977">
        <v>1428744</v>
      </c>
      <c r="R73" s="971"/>
      <c r="S73" s="971"/>
      <c r="T73" s="971"/>
      <c r="U73" s="971"/>
      <c r="V73" s="971">
        <v>1401874</v>
      </c>
      <c r="W73" s="971"/>
      <c r="X73" s="971"/>
      <c r="Y73" s="971"/>
      <c r="Z73" s="971"/>
      <c r="AA73" s="971">
        <v>26871</v>
      </c>
      <c r="AB73" s="971"/>
      <c r="AC73" s="971"/>
      <c r="AD73" s="971"/>
      <c r="AE73" s="971"/>
      <c r="AF73" s="971">
        <v>26871</v>
      </c>
      <c r="AG73" s="971"/>
      <c r="AH73" s="971"/>
      <c r="AI73" s="971"/>
      <c r="AJ73" s="971"/>
      <c r="AK73" s="971">
        <v>12578</v>
      </c>
      <c r="AL73" s="971"/>
      <c r="AM73" s="971"/>
      <c r="AN73" s="971"/>
      <c r="AO73" s="971"/>
      <c r="AP73" s="971" t="s">
        <v>552</v>
      </c>
      <c r="AQ73" s="971"/>
      <c r="AR73" s="971"/>
      <c r="AS73" s="971"/>
      <c r="AT73" s="971"/>
      <c r="AU73" s="971" t="s">
        <v>552</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559</v>
      </c>
      <c r="C74" s="975"/>
      <c r="D74" s="975"/>
      <c r="E74" s="975"/>
      <c r="F74" s="975"/>
      <c r="G74" s="975"/>
      <c r="H74" s="975"/>
      <c r="I74" s="975"/>
      <c r="J74" s="975"/>
      <c r="K74" s="975"/>
      <c r="L74" s="975"/>
      <c r="M74" s="975"/>
      <c r="N74" s="975"/>
      <c r="O74" s="975"/>
      <c r="P74" s="976"/>
      <c r="Q74" s="977">
        <v>38877</v>
      </c>
      <c r="R74" s="971"/>
      <c r="S74" s="971"/>
      <c r="T74" s="971"/>
      <c r="U74" s="971"/>
      <c r="V74" s="971">
        <v>35991</v>
      </c>
      <c r="W74" s="971"/>
      <c r="X74" s="971"/>
      <c r="Y74" s="971"/>
      <c r="Z74" s="971"/>
      <c r="AA74" s="971">
        <v>2886</v>
      </c>
      <c r="AB74" s="971"/>
      <c r="AC74" s="971"/>
      <c r="AD74" s="971"/>
      <c r="AE74" s="971"/>
      <c r="AF74" s="971">
        <v>27482</v>
      </c>
      <c r="AG74" s="971"/>
      <c r="AH74" s="971"/>
      <c r="AI74" s="971"/>
      <c r="AJ74" s="971"/>
      <c r="AK74" s="971" t="s">
        <v>552</v>
      </c>
      <c r="AL74" s="971"/>
      <c r="AM74" s="971"/>
      <c r="AN74" s="971"/>
      <c r="AO74" s="971"/>
      <c r="AP74" s="971">
        <v>96454</v>
      </c>
      <c r="AQ74" s="971"/>
      <c r="AR74" s="971"/>
      <c r="AS74" s="971"/>
      <c r="AT74" s="971"/>
      <c r="AU74" s="971" t="s">
        <v>552</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t="s">
        <v>560</v>
      </c>
      <c r="C75" s="975"/>
      <c r="D75" s="975"/>
      <c r="E75" s="975"/>
      <c r="F75" s="975"/>
      <c r="G75" s="975"/>
      <c r="H75" s="975"/>
      <c r="I75" s="975"/>
      <c r="J75" s="975"/>
      <c r="K75" s="975"/>
      <c r="L75" s="975"/>
      <c r="M75" s="975"/>
      <c r="N75" s="975"/>
      <c r="O75" s="975"/>
      <c r="P75" s="976"/>
      <c r="Q75" s="978">
        <v>6104</v>
      </c>
      <c r="R75" s="979"/>
      <c r="S75" s="979"/>
      <c r="T75" s="979"/>
      <c r="U75" s="980"/>
      <c r="V75" s="981">
        <v>5983</v>
      </c>
      <c r="W75" s="979"/>
      <c r="X75" s="979"/>
      <c r="Y75" s="979"/>
      <c r="Z75" s="980"/>
      <c r="AA75" s="981">
        <v>121</v>
      </c>
      <c r="AB75" s="979"/>
      <c r="AC75" s="979"/>
      <c r="AD75" s="979"/>
      <c r="AE75" s="980"/>
      <c r="AF75" s="981">
        <v>17694</v>
      </c>
      <c r="AG75" s="979"/>
      <c r="AH75" s="979"/>
      <c r="AI75" s="979"/>
      <c r="AJ75" s="980"/>
      <c r="AK75" s="981" t="s">
        <v>552</v>
      </c>
      <c r="AL75" s="979"/>
      <c r="AM75" s="979"/>
      <c r="AN75" s="979"/>
      <c r="AO75" s="980"/>
      <c r="AP75" s="981">
        <v>24010</v>
      </c>
      <c r="AQ75" s="979"/>
      <c r="AR75" s="979"/>
      <c r="AS75" s="979"/>
      <c r="AT75" s="980"/>
      <c r="AU75" s="981" t="s">
        <v>552</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t="s">
        <v>561</v>
      </c>
      <c r="C76" s="975"/>
      <c r="D76" s="975"/>
      <c r="E76" s="975"/>
      <c r="F76" s="975"/>
      <c r="G76" s="975"/>
      <c r="H76" s="975"/>
      <c r="I76" s="975"/>
      <c r="J76" s="975"/>
      <c r="K76" s="975"/>
      <c r="L76" s="975"/>
      <c r="M76" s="975"/>
      <c r="N76" s="975"/>
      <c r="O76" s="975"/>
      <c r="P76" s="976"/>
      <c r="Q76" s="978">
        <v>116561</v>
      </c>
      <c r="R76" s="979"/>
      <c r="S76" s="979"/>
      <c r="T76" s="979"/>
      <c r="U76" s="980"/>
      <c r="V76" s="981">
        <v>108305</v>
      </c>
      <c r="W76" s="979"/>
      <c r="X76" s="979"/>
      <c r="Y76" s="979"/>
      <c r="Z76" s="980"/>
      <c r="AA76" s="981">
        <v>8256</v>
      </c>
      <c r="AB76" s="979"/>
      <c r="AC76" s="979"/>
      <c r="AD76" s="979"/>
      <c r="AE76" s="980"/>
      <c r="AF76" s="981">
        <v>15120</v>
      </c>
      <c r="AG76" s="979"/>
      <c r="AH76" s="979"/>
      <c r="AI76" s="979"/>
      <c r="AJ76" s="980"/>
      <c r="AK76" s="981" t="s">
        <v>552</v>
      </c>
      <c r="AL76" s="979"/>
      <c r="AM76" s="979"/>
      <c r="AN76" s="979"/>
      <c r="AO76" s="980"/>
      <c r="AP76" s="981" t="s">
        <v>552</v>
      </c>
      <c r="AQ76" s="979"/>
      <c r="AR76" s="979"/>
      <c r="AS76" s="979"/>
      <c r="AT76" s="980"/>
      <c r="AU76" s="981" t="s">
        <v>552</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381</v>
      </c>
      <c r="B88" s="937" t="s">
        <v>405</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87286</v>
      </c>
      <c r="AG88" s="959"/>
      <c r="AH88" s="959"/>
      <c r="AI88" s="959"/>
      <c r="AJ88" s="959"/>
      <c r="AK88" s="963"/>
      <c r="AL88" s="963"/>
      <c r="AM88" s="963"/>
      <c r="AN88" s="963"/>
      <c r="AO88" s="963"/>
      <c r="AP88" s="959">
        <v>126358</v>
      </c>
      <c r="AQ88" s="959"/>
      <c r="AR88" s="959"/>
      <c r="AS88" s="959"/>
      <c r="AT88" s="959"/>
      <c r="AU88" s="959">
        <v>4567</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381</v>
      </c>
      <c r="BR102" s="937" t="s">
        <v>406</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3007</v>
      </c>
      <c r="CS102" s="953"/>
      <c r="CT102" s="953"/>
      <c r="CU102" s="953"/>
      <c r="CV102" s="954"/>
      <c r="CW102" s="952">
        <v>167</v>
      </c>
      <c r="CX102" s="953"/>
      <c r="CY102" s="953"/>
      <c r="CZ102" s="953"/>
      <c r="DA102" s="954"/>
      <c r="DB102" s="952">
        <v>13857</v>
      </c>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407</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408</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409</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410</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411</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412</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413</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414</v>
      </c>
      <c r="AB109" s="896"/>
      <c r="AC109" s="896"/>
      <c r="AD109" s="896"/>
      <c r="AE109" s="897"/>
      <c r="AF109" s="898" t="s">
        <v>415</v>
      </c>
      <c r="AG109" s="896"/>
      <c r="AH109" s="896"/>
      <c r="AI109" s="896"/>
      <c r="AJ109" s="897"/>
      <c r="AK109" s="898" t="s">
        <v>294</v>
      </c>
      <c r="AL109" s="896"/>
      <c r="AM109" s="896"/>
      <c r="AN109" s="896"/>
      <c r="AO109" s="897"/>
      <c r="AP109" s="898" t="s">
        <v>416</v>
      </c>
      <c r="AQ109" s="896"/>
      <c r="AR109" s="896"/>
      <c r="AS109" s="896"/>
      <c r="AT109" s="929"/>
      <c r="AU109" s="895" t="s">
        <v>413</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414</v>
      </c>
      <c r="BR109" s="896"/>
      <c r="BS109" s="896"/>
      <c r="BT109" s="896"/>
      <c r="BU109" s="897"/>
      <c r="BV109" s="898" t="s">
        <v>415</v>
      </c>
      <c r="BW109" s="896"/>
      <c r="BX109" s="896"/>
      <c r="BY109" s="896"/>
      <c r="BZ109" s="897"/>
      <c r="CA109" s="898" t="s">
        <v>294</v>
      </c>
      <c r="CB109" s="896"/>
      <c r="CC109" s="896"/>
      <c r="CD109" s="896"/>
      <c r="CE109" s="897"/>
      <c r="CF109" s="936" t="s">
        <v>416</v>
      </c>
      <c r="CG109" s="936"/>
      <c r="CH109" s="936"/>
      <c r="CI109" s="936"/>
      <c r="CJ109" s="936"/>
      <c r="CK109" s="898" t="s">
        <v>417</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414</v>
      </c>
      <c r="DH109" s="896"/>
      <c r="DI109" s="896"/>
      <c r="DJ109" s="896"/>
      <c r="DK109" s="897"/>
      <c r="DL109" s="898" t="s">
        <v>415</v>
      </c>
      <c r="DM109" s="896"/>
      <c r="DN109" s="896"/>
      <c r="DO109" s="896"/>
      <c r="DP109" s="897"/>
      <c r="DQ109" s="898" t="s">
        <v>294</v>
      </c>
      <c r="DR109" s="896"/>
      <c r="DS109" s="896"/>
      <c r="DT109" s="896"/>
      <c r="DU109" s="897"/>
      <c r="DV109" s="898" t="s">
        <v>416</v>
      </c>
      <c r="DW109" s="896"/>
      <c r="DX109" s="896"/>
      <c r="DY109" s="896"/>
      <c r="DZ109" s="929"/>
    </row>
    <row r="110" spans="1:131" s="218" customFormat="1" ht="26.25" customHeight="1" x14ac:dyDescent="0.2">
      <c r="A110" s="807" t="s">
        <v>418</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21560153</v>
      </c>
      <c r="AB110" s="889"/>
      <c r="AC110" s="889"/>
      <c r="AD110" s="889"/>
      <c r="AE110" s="890"/>
      <c r="AF110" s="891">
        <v>20278708</v>
      </c>
      <c r="AG110" s="889"/>
      <c r="AH110" s="889"/>
      <c r="AI110" s="889"/>
      <c r="AJ110" s="890"/>
      <c r="AK110" s="891">
        <v>19240330</v>
      </c>
      <c r="AL110" s="889"/>
      <c r="AM110" s="889"/>
      <c r="AN110" s="889"/>
      <c r="AO110" s="890"/>
      <c r="AP110" s="892">
        <v>18.7</v>
      </c>
      <c r="AQ110" s="893"/>
      <c r="AR110" s="893"/>
      <c r="AS110" s="893"/>
      <c r="AT110" s="894"/>
      <c r="AU110" s="930" t="s">
        <v>69</v>
      </c>
      <c r="AV110" s="931"/>
      <c r="AW110" s="931"/>
      <c r="AX110" s="931"/>
      <c r="AY110" s="931"/>
      <c r="AZ110" s="860" t="s">
        <v>419</v>
      </c>
      <c r="BA110" s="808"/>
      <c r="BB110" s="808"/>
      <c r="BC110" s="808"/>
      <c r="BD110" s="808"/>
      <c r="BE110" s="808"/>
      <c r="BF110" s="808"/>
      <c r="BG110" s="808"/>
      <c r="BH110" s="808"/>
      <c r="BI110" s="808"/>
      <c r="BJ110" s="808"/>
      <c r="BK110" s="808"/>
      <c r="BL110" s="808"/>
      <c r="BM110" s="808"/>
      <c r="BN110" s="808"/>
      <c r="BO110" s="808"/>
      <c r="BP110" s="809"/>
      <c r="BQ110" s="861">
        <v>174026346</v>
      </c>
      <c r="BR110" s="842"/>
      <c r="BS110" s="842"/>
      <c r="BT110" s="842"/>
      <c r="BU110" s="842"/>
      <c r="BV110" s="842">
        <v>163387040</v>
      </c>
      <c r="BW110" s="842"/>
      <c r="BX110" s="842"/>
      <c r="BY110" s="842"/>
      <c r="BZ110" s="842"/>
      <c r="CA110" s="842">
        <v>155355819</v>
      </c>
      <c r="CB110" s="842"/>
      <c r="CC110" s="842"/>
      <c r="CD110" s="842"/>
      <c r="CE110" s="842"/>
      <c r="CF110" s="866">
        <v>150.9</v>
      </c>
      <c r="CG110" s="867"/>
      <c r="CH110" s="867"/>
      <c r="CI110" s="867"/>
      <c r="CJ110" s="867"/>
      <c r="CK110" s="926" t="s">
        <v>420</v>
      </c>
      <c r="CL110" s="819"/>
      <c r="CM110" s="860" t="s">
        <v>421</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4290357</v>
      </c>
      <c r="DH110" s="842"/>
      <c r="DI110" s="842"/>
      <c r="DJ110" s="842"/>
      <c r="DK110" s="842"/>
      <c r="DL110" s="842">
        <v>3896526</v>
      </c>
      <c r="DM110" s="842"/>
      <c r="DN110" s="842"/>
      <c r="DO110" s="842"/>
      <c r="DP110" s="842"/>
      <c r="DQ110" s="842">
        <v>3592351</v>
      </c>
      <c r="DR110" s="842"/>
      <c r="DS110" s="842"/>
      <c r="DT110" s="842"/>
      <c r="DU110" s="842"/>
      <c r="DV110" s="843">
        <v>3.5</v>
      </c>
      <c r="DW110" s="843"/>
      <c r="DX110" s="843"/>
      <c r="DY110" s="843"/>
      <c r="DZ110" s="844"/>
    </row>
    <row r="111" spans="1:131" s="218" customFormat="1" ht="26.25" customHeight="1" x14ac:dyDescent="0.2">
      <c r="A111" s="774" t="s">
        <v>422</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423</v>
      </c>
      <c r="BA111" s="752"/>
      <c r="BB111" s="752"/>
      <c r="BC111" s="752"/>
      <c r="BD111" s="752"/>
      <c r="BE111" s="752"/>
      <c r="BF111" s="752"/>
      <c r="BG111" s="752"/>
      <c r="BH111" s="752"/>
      <c r="BI111" s="752"/>
      <c r="BJ111" s="752"/>
      <c r="BK111" s="752"/>
      <c r="BL111" s="752"/>
      <c r="BM111" s="752"/>
      <c r="BN111" s="752"/>
      <c r="BO111" s="752"/>
      <c r="BP111" s="753"/>
      <c r="BQ111" s="816">
        <v>4810958</v>
      </c>
      <c r="BR111" s="817"/>
      <c r="BS111" s="817"/>
      <c r="BT111" s="817"/>
      <c r="BU111" s="817"/>
      <c r="BV111" s="817">
        <v>4569337</v>
      </c>
      <c r="BW111" s="817"/>
      <c r="BX111" s="817"/>
      <c r="BY111" s="817"/>
      <c r="BZ111" s="817"/>
      <c r="CA111" s="817">
        <v>4159738</v>
      </c>
      <c r="CB111" s="817"/>
      <c r="CC111" s="817"/>
      <c r="CD111" s="817"/>
      <c r="CE111" s="817"/>
      <c r="CF111" s="875">
        <v>4</v>
      </c>
      <c r="CG111" s="876"/>
      <c r="CH111" s="876"/>
      <c r="CI111" s="876"/>
      <c r="CJ111" s="876"/>
      <c r="CK111" s="927"/>
      <c r="CL111" s="821"/>
      <c r="CM111" s="815" t="s">
        <v>424</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425</v>
      </c>
      <c r="B112" s="913"/>
      <c r="C112" s="752" t="s">
        <v>426</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427</v>
      </c>
      <c r="BA112" s="752"/>
      <c r="BB112" s="752"/>
      <c r="BC112" s="752"/>
      <c r="BD112" s="752"/>
      <c r="BE112" s="752"/>
      <c r="BF112" s="752"/>
      <c r="BG112" s="752"/>
      <c r="BH112" s="752"/>
      <c r="BI112" s="752"/>
      <c r="BJ112" s="752"/>
      <c r="BK112" s="752"/>
      <c r="BL112" s="752"/>
      <c r="BM112" s="752"/>
      <c r="BN112" s="752"/>
      <c r="BO112" s="752"/>
      <c r="BP112" s="753"/>
      <c r="BQ112" s="816">
        <v>78256147</v>
      </c>
      <c r="BR112" s="817"/>
      <c r="BS112" s="817"/>
      <c r="BT112" s="817"/>
      <c r="BU112" s="817"/>
      <c r="BV112" s="817">
        <v>73138621</v>
      </c>
      <c r="BW112" s="817"/>
      <c r="BX112" s="817"/>
      <c r="BY112" s="817"/>
      <c r="BZ112" s="817"/>
      <c r="CA112" s="817">
        <v>67539718</v>
      </c>
      <c r="CB112" s="817"/>
      <c r="CC112" s="817"/>
      <c r="CD112" s="817"/>
      <c r="CE112" s="817"/>
      <c r="CF112" s="875">
        <v>65.599999999999994</v>
      </c>
      <c r="CG112" s="876"/>
      <c r="CH112" s="876"/>
      <c r="CI112" s="876"/>
      <c r="CJ112" s="876"/>
      <c r="CK112" s="927"/>
      <c r="CL112" s="821"/>
      <c r="CM112" s="815" t="s">
        <v>428</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429</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6244183</v>
      </c>
      <c r="AB113" s="919"/>
      <c r="AC113" s="919"/>
      <c r="AD113" s="919"/>
      <c r="AE113" s="920"/>
      <c r="AF113" s="921">
        <v>6089059</v>
      </c>
      <c r="AG113" s="919"/>
      <c r="AH113" s="919"/>
      <c r="AI113" s="919"/>
      <c r="AJ113" s="920"/>
      <c r="AK113" s="921">
        <v>5953574</v>
      </c>
      <c r="AL113" s="919"/>
      <c r="AM113" s="919"/>
      <c r="AN113" s="919"/>
      <c r="AO113" s="920"/>
      <c r="AP113" s="922">
        <v>5.8</v>
      </c>
      <c r="AQ113" s="923"/>
      <c r="AR113" s="923"/>
      <c r="AS113" s="923"/>
      <c r="AT113" s="924"/>
      <c r="AU113" s="932"/>
      <c r="AV113" s="933"/>
      <c r="AW113" s="933"/>
      <c r="AX113" s="933"/>
      <c r="AY113" s="933"/>
      <c r="AZ113" s="815" t="s">
        <v>430</v>
      </c>
      <c r="BA113" s="752"/>
      <c r="BB113" s="752"/>
      <c r="BC113" s="752"/>
      <c r="BD113" s="752"/>
      <c r="BE113" s="752"/>
      <c r="BF113" s="752"/>
      <c r="BG113" s="752"/>
      <c r="BH113" s="752"/>
      <c r="BI113" s="752"/>
      <c r="BJ113" s="752"/>
      <c r="BK113" s="752"/>
      <c r="BL113" s="752"/>
      <c r="BM113" s="752"/>
      <c r="BN113" s="752"/>
      <c r="BO113" s="752"/>
      <c r="BP113" s="753"/>
      <c r="BQ113" s="816">
        <v>5289450</v>
      </c>
      <c r="BR113" s="817"/>
      <c r="BS113" s="817"/>
      <c r="BT113" s="817"/>
      <c r="BU113" s="817"/>
      <c r="BV113" s="817">
        <v>4713855</v>
      </c>
      <c r="BW113" s="817"/>
      <c r="BX113" s="817"/>
      <c r="BY113" s="817"/>
      <c r="BZ113" s="817"/>
      <c r="CA113" s="817">
        <v>4566503</v>
      </c>
      <c r="CB113" s="817"/>
      <c r="CC113" s="817"/>
      <c r="CD113" s="817"/>
      <c r="CE113" s="817"/>
      <c r="CF113" s="875">
        <v>4.4000000000000004</v>
      </c>
      <c r="CG113" s="876"/>
      <c r="CH113" s="876"/>
      <c r="CI113" s="876"/>
      <c r="CJ113" s="876"/>
      <c r="CK113" s="927"/>
      <c r="CL113" s="821"/>
      <c r="CM113" s="815" t="s">
        <v>431</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432</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655731</v>
      </c>
      <c r="AB114" s="780"/>
      <c r="AC114" s="780"/>
      <c r="AD114" s="780"/>
      <c r="AE114" s="781"/>
      <c r="AF114" s="782">
        <v>683390</v>
      </c>
      <c r="AG114" s="780"/>
      <c r="AH114" s="780"/>
      <c r="AI114" s="780"/>
      <c r="AJ114" s="781"/>
      <c r="AK114" s="782">
        <v>660661</v>
      </c>
      <c r="AL114" s="780"/>
      <c r="AM114" s="780"/>
      <c r="AN114" s="780"/>
      <c r="AO114" s="781"/>
      <c r="AP114" s="824">
        <v>0.6</v>
      </c>
      <c r="AQ114" s="825"/>
      <c r="AR114" s="825"/>
      <c r="AS114" s="825"/>
      <c r="AT114" s="826"/>
      <c r="AU114" s="932"/>
      <c r="AV114" s="933"/>
      <c r="AW114" s="933"/>
      <c r="AX114" s="933"/>
      <c r="AY114" s="933"/>
      <c r="AZ114" s="815" t="s">
        <v>433</v>
      </c>
      <c r="BA114" s="752"/>
      <c r="BB114" s="752"/>
      <c r="BC114" s="752"/>
      <c r="BD114" s="752"/>
      <c r="BE114" s="752"/>
      <c r="BF114" s="752"/>
      <c r="BG114" s="752"/>
      <c r="BH114" s="752"/>
      <c r="BI114" s="752"/>
      <c r="BJ114" s="752"/>
      <c r="BK114" s="752"/>
      <c r="BL114" s="752"/>
      <c r="BM114" s="752"/>
      <c r="BN114" s="752"/>
      <c r="BO114" s="752"/>
      <c r="BP114" s="753"/>
      <c r="BQ114" s="816">
        <v>14511184</v>
      </c>
      <c r="BR114" s="817"/>
      <c r="BS114" s="817"/>
      <c r="BT114" s="817"/>
      <c r="BU114" s="817"/>
      <c r="BV114" s="817">
        <v>16507582</v>
      </c>
      <c r="BW114" s="817"/>
      <c r="BX114" s="817"/>
      <c r="BY114" s="817"/>
      <c r="BZ114" s="817"/>
      <c r="CA114" s="817">
        <v>17000523</v>
      </c>
      <c r="CB114" s="817"/>
      <c r="CC114" s="817"/>
      <c r="CD114" s="817"/>
      <c r="CE114" s="817"/>
      <c r="CF114" s="875">
        <v>16.5</v>
      </c>
      <c r="CG114" s="876"/>
      <c r="CH114" s="876"/>
      <c r="CI114" s="876"/>
      <c r="CJ114" s="876"/>
      <c r="CK114" s="927"/>
      <c r="CL114" s="821"/>
      <c r="CM114" s="815" t="s">
        <v>434</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435</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612637</v>
      </c>
      <c r="AB115" s="919"/>
      <c r="AC115" s="919"/>
      <c r="AD115" s="919"/>
      <c r="AE115" s="920"/>
      <c r="AF115" s="921">
        <v>615930</v>
      </c>
      <c r="AG115" s="919"/>
      <c r="AH115" s="919"/>
      <c r="AI115" s="919"/>
      <c r="AJ115" s="920"/>
      <c r="AK115" s="921">
        <v>618776</v>
      </c>
      <c r="AL115" s="919"/>
      <c r="AM115" s="919"/>
      <c r="AN115" s="919"/>
      <c r="AO115" s="920"/>
      <c r="AP115" s="922">
        <v>0.6</v>
      </c>
      <c r="AQ115" s="923"/>
      <c r="AR115" s="923"/>
      <c r="AS115" s="923"/>
      <c r="AT115" s="924"/>
      <c r="AU115" s="932"/>
      <c r="AV115" s="933"/>
      <c r="AW115" s="933"/>
      <c r="AX115" s="933"/>
      <c r="AY115" s="933"/>
      <c r="AZ115" s="815" t="s">
        <v>436</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437</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438</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439</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440</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441</v>
      </c>
      <c r="Z117" s="897"/>
      <c r="AA117" s="902">
        <v>29072704</v>
      </c>
      <c r="AB117" s="903"/>
      <c r="AC117" s="903"/>
      <c r="AD117" s="903"/>
      <c r="AE117" s="904"/>
      <c r="AF117" s="905">
        <v>27667087</v>
      </c>
      <c r="AG117" s="903"/>
      <c r="AH117" s="903"/>
      <c r="AI117" s="903"/>
      <c r="AJ117" s="904"/>
      <c r="AK117" s="905">
        <v>26473341</v>
      </c>
      <c r="AL117" s="903"/>
      <c r="AM117" s="903"/>
      <c r="AN117" s="903"/>
      <c r="AO117" s="904"/>
      <c r="AP117" s="906"/>
      <c r="AQ117" s="907"/>
      <c r="AR117" s="907"/>
      <c r="AS117" s="907"/>
      <c r="AT117" s="908"/>
      <c r="AU117" s="932"/>
      <c r="AV117" s="933"/>
      <c r="AW117" s="933"/>
      <c r="AX117" s="933"/>
      <c r="AY117" s="933"/>
      <c r="AZ117" s="863" t="s">
        <v>442</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443</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417</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414</v>
      </c>
      <c r="AB118" s="896"/>
      <c r="AC118" s="896"/>
      <c r="AD118" s="896"/>
      <c r="AE118" s="897"/>
      <c r="AF118" s="898" t="s">
        <v>415</v>
      </c>
      <c r="AG118" s="896"/>
      <c r="AH118" s="896"/>
      <c r="AI118" s="896"/>
      <c r="AJ118" s="897"/>
      <c r="AK118" s="898" t="s">
        <v>294</v>
      </c>
      <c r="AL118" s="896"/>
      <c r="AM118" s="896"/>
      <c r="AN118" s="896"/>
      <c r="AO118" s="897"/>
      <c r="AP118" s="899" t="s">
        <v>416</v>
      </c>
      <c r="AQ118" s="900"/>
      <c r="AR118" s="900"/>
      <c r="AS118" s="900"/>
      <c r="AT118" s="901"/>
      <c r="AU118" s="932"/>
      <c r="AV118" s="933"/>
      <c r="AW118" s="933"/>
      <c r="AX118" s="933"/>
      <c r="AY118" s="933"/>
      <c r="AZ118" s="838" t="s">
        <v>444</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445</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420</v>
      </c>
      <c r="B119" s="819"/>
      <c r="C119" s="860" t="s">
        <v>421</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v>499389</v>
      </c>
      <c r="AB119" s="889"/>
      <c r="AC119" s="889"/>
      <c r="AD119" s="889"/>
      <c r="AE119" s="890"/>
      <c r="AF119" s="891">
        <v>499501</v>
      </c>
      <c r="AG119" s="889"/>
      <c r="AH119" s="889"/>
      <c r="AI119" s="889"/>
      <c r="AJ119" s="890"/>
      <c r="AK119" s="891">
        <v>513971</v>
      </c>
      <c r="AL119" s="889"/>
      <c r="AM119" s="889"/>
      <c r="AN119" s="889"/>
      <c r="AO119" s="890"/>
      <c r="AP119" s="892">
        <v>0.5</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446</v>
      </c>
      <c r="BP119" s="878"/>
      <c r="BQ119" s="879">
        <v>276894085</v>
      </c>
      <c r="BR119" s="845"/>
      <c r="BS119" s="845"/>
      <c r="BT119" s="845"/>
      <c r="BU119" s="845"/>
      <c r="BV119" s="845">
        <v>262316435</v>
      </c>
      <c r="BW119" s="845"/>
      <c r="BX119" s="845"/>
      <c r="BY119" s="845"/>
      <c r="BZ119" s="845"/>
      <c r="CA119" s="845">
        <v>248622301</v>
      </c>
      <c r="CB119" s="845"/>
      <c r="CC119" s="845"/>
      <c r="CD119" s="845"/>
      <c r="CE119" s="845"/>
      <c r="CF119" s="748"/>
      <c r="CG119" s="749"/>
      <c r="CH119" s="749"/>
      <c r="CI119" s="749"/>
      <c r="CJ119" s="834"/>
      <c r="CK119" s="928"/>
      <c r="CL119" s="823"/>
      <c r="CM119" s="838" t="s">
        <v>447</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520601</v>
      </c>
      <c r="DH119" s="764"/>
      <c r="DI119" s="764"/>
      <c r="DJ119" s="764"/>
      <c r="DK119" s="765"/>
      <c r="DL119" s="766">
        <v>672811</v>
      </c>
      <c r="DM119" s="764"/>
      <c r="DN119" s="764"/>
      <c r="DO119" s="764"/>
      <c r="DP119" s="765"/>
      <c r="DQ119" s="766">
        <v>567387</v>
      </c>
      <c r="DR119" s="764"/>
      <c r="DS119" s="764"/>
      <c r="DT119" s="764"/>
      <c r="DU119" s="765"/>
      <c r="DV119" s="848">
        <v>0.6</v>
      </c>
      <c r="DW119" s="849"/>
      <c r="DX119" s="849"/>
      <c r="DY119" s="849"/>
      <c r="DZ119" s="850"/>
    </row>
    <row r="120" spans="1:130" s="218" customFormat="1" ht="26.25" customHeight="1" x14ac:dyDescent="0.2">
      <c r="A120" s="820"/>
      <c r="B120" s="821"/>
      <c r="C120" s="815" t="s">
        <v>424</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448</v>
      </c>
      <c r="AV120" s="881"/>
      <c r="AW120" s="881"/>
      <c r="AX120" s="881"/>
      <c r="AY120" s="882"/>
      <c r="AZ120" s="860" t="s">
        <v>449</v>
      </c>
      <c r="BA120" s="808"/>
      <c r="BB120" s="808"/>
      <c r="BC120" s="808"/>
      <c r="BD120" s="808"/>
      <c r="BE120" s="808"/>
      <c r="BF120" s="808"/>
      <c r="BG120" s="808"/>
      <c r="BH120" s="808"/>
      <c r="BI120" s="808"/>
      <c r="BJ120" s="808"/>
      <c r="BK120" s="808"/>
      <c r="BL120" s="808"/>
      <c r="BM120" s="808"/>
      <c r="BN120" s="808"/>
      <c r="BO120" s="808"/>
      <c r="BP120" s="809"/>
      <c r="BQ120" s="861">
        <v>46431262</v>
      </c>
      <c r="BR120" s="842"/>
      <c r="BS120" s="842"/>
      <c r="BT120" s="842"/>
      <c r="BU120" s="842"/>
      <c r="BV120" s="842">
        <v>50941828</v>
      </c>
      <c r="BW120" s="842"/>
      <c r="BX120" s="842"/>
      <c r="BY120" s="842"/>
      <c r="BZ120" s="842"/>
      <c r="CA120" s="842">
        <v>57337132</v>
      </c>
      <c r="CB120" s="842"/>
      <c r="CC120" s="842"/>
      <c r="CD120" s="842"/>
      <c r="CE120" s="842"/>
      <c r="CF120" s="866">
        <v>55.7</v>
      </c>
      <c r="CG120" s="867"/>
      <c r="CH120" s="867"/>
      <c r="CI120" s="867"/>
      <c r="CJ120" s="867"/>
      <c r="CK120" s="868" t="s">
        <v>450</v>
      </c>
      <c r="CL120" s="852"/>
      <c r="CM120" s="852"/>
      <c r="CN120" s="852"/>
      <c r="CO120" s="853"/>
      <c r="CP120" s="872" t="s">
        <v>399</v>
      </c>
      <c r="CQ120" s="873"/>
      <c r="CR120" s="873"/>
      <c r="CS120" s="873"/>
      <c r="CT120" s="873"/>
      <c r="CU120" s="873"/>
      <c r="CV120" s="873"/>
      <c r="CW120" s="873"/>
      <c r="CX120" s="873"/>
      <c r="CY120" s="873"/>
      <c r="CZ120" s="873"/>
      <c r="DA120" s="873"/>
      <c r="DB120" s="873"/>
      <c r="DC120" s="873"/>
      <c r="DD120" s="873"/>
      <c r="DE120" s="873"/>
      <c r="DF120" s="874"/>
      <c r="DG120" s="861">
        <v>78173190</v>
      </c>
      <c r="DH120" s="842"/>
      <c r="DI120" s="842"/>
      <c r="DJ120" s="842"/>
      <c r="DK120" s="842"/>
      <c r="DL120" s="842">
        <v>73075433</v>
      </c>
      <c r="DM120" s="842"/>
      <c r="DN120" s="842"/>
      <c r="DO120" s="842"/>
      <c r="DP120" s="842"/>
      <c r="DQ120" s="842">
        <v>67475781</v>
      </c>
      <c r="DR120" s="842"/>
      <c r="DS120" s="842"/>
      <c r="DT120" s="842"/>
      <c r="DU120" s="842"/>
      <c r="DV120" s="843">
        <v>65.5</v>
      </c>
      <c r="DW120" s="843"/>
      <c r="DX120" s="843"/>
      <c r="DY120" s="843"/>
      <c r="DZ120" s="844"/>
    </row>
    <row r="121" spans="1:130" s="218" customFormat="1" ht="26.25" customHeight="1" x14ac:dyDescent="0.2">
      <c r="A121" s="820"/>
      <c r="B121" s="821"/>
      <c r="C121" s="863" t="s">
        <v>451</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452</v>
      </c>
      <c r="BA121" s="752"/>
      <c r="BB121" s="752"/>
      <c r="BC121" s="752"/>
      <c r="BD121" s="752"/>
      <c r="BE121" s="752"/>
      <c r="BF121" s="752"/>
      <c r="BG121" s="752"/>
      <c r="BH121" s="752"/>
      <c r="BI121" s="752"/>
      <c r="BJ121" s="752"/>
      <c r="BK121" s="752"/>
      <c r="BL121" s="752"/>
      <c r="BM121" s="752"/>
      <c r="BN121" s="752"/>
      <c r="BO121" s="752"/>
      <c r="BP121" s="753"/>
      <c r="BQ121" s="816">
        <v>81836341</v>
      </c>
      <c r="BR121" s="817"/>
      <c r="BS121" s="817"/>
      <c r="BT121" s="817"/>
      <c r="BU121" s="817"/>
      <c r="BV121" s="817">
        <v>80799064</v>
      </c>
      <c r="BW121" s="817"/>
      <c r="BX121" s="817"/>
      <c r="BY121" s="817"/>
      <c r="BZ121" s="817"/>
      <c r="CA121" s="817">
        <v>80685615</v>
      </c>
      <c r="CB121" s="817"/>
      <c r="CC121" s="817"/>
      <c r="CD121" s="817"/>
      <c r="CE121" s="817"/>
      <c r="CF121" s="875">
        <v>78.400000000000006</v>
      </c>
      <c r="CG121" s="876"/>
      <c r="CH121" s="876"/>
      <c r="CI121" s="876"/>
      <c r="CJ121" s="876"/>
      <c r="CK121" s="869"/>
      <c r="CL121" s="855"/>
      <c r="CM121" s="855"/>
      <c r="CN121" s="855"/>
      <c r="CO121" s="856"/>
      <c r="CP121" s="835" t="s">
        <v>397</v>
      </c>
      <c r="CQ121" s="836"/>
      <c r="CR121" s="836"/>
      <c r="CS121" s="836"/>
      <c r="CT121" s="836"/>
      <c r="CU121" s="836"/>
      <c r="CV121" s="836"/>
      <c r="CW121" s="836"/>
      <c r="CX121" s="836"/>
      <c r="CY121" s="836"/>
      <c r="CZ121" s="836"/>
      <c r="DA121" s="836"/>
      <c r="DB121" s="836"/>
      <c r="DC121" s="836"/>
      <c r="DD121" s="836"/>
      <c r="DE121" s="836"/>
      <c r="DF121" s="837"/>
      <c r="DG121" s="816">
        <v>82957</v>
      </c>
      <c r="DH121" s="817"/>
      <c r="DI121" s="817"/>
      <c r="DJ121" s="817"/>
      <c r="DK121" s="817"/>
      <c r="DL121" s="817">
        <v>63188</v>
      </c>
      <c r="DM121" s="817"/>
      <c r="DN121" s="817"/>
      <c r="DO121" s="817"/>
      <c r="DP121" s="817"/>
      <c r="DQ121" s="817">
        <v>63937</v>
      </c>
      <c r="DR121" s="817"/>
      <c r="DS121" s="817"/>
      <c r="DT121" s="817"/>
      <c r="DU121" s="817"/>
      <c r="DV121" s="794">
        <v>0.1</v>
      </c>
      <c r="DW121" s="794"/>
      <c r="DX121" s="794"/>
      <c r="DY121" s="794"/>
      <c r="DZ121" s="795"/>
    </row>
    <row r="122" spans="1:130" s="218" customFormat="1" ht="26.25" customHeight="1" x14ac:dyDescent="0.2">
      <c r="A122" s="820"/>
      <c r="B122" s="821"/>
      <c r="C122" s="815" t="s">
        <v>434</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453</v>
      </c>
      <c r="BA122" s="839"/>
      <c r="BB122" s="839"/>
      <c r="BC122" s="839"/>
      <c r="BD122" s="839"/>
      <c r="BE122" s="839"/>
      <c r="BF122" s="839"/>
      <c r="BG122" s="839"/>
      <c r="BH122" s="839"/>
      <c r="BI122" s="839"/>
      <c r="BJ122" s="839"/>
      <c r="BK122" s="839"/>
      <c r="BL122" s="839"/>
      <c r="BM122" s="839"/>
      <c r="BN122" s="839"/>
      <c r="BO122" s="839"/>
      <c r="BP122" s="840"/>
      <c r="BQ122" s="879">
        <v>185430966</v>
      </c>
      <c r="BR122" s="845"/>
      <c r="BS122" s="845"/>
      <c r="BT122" s="845"/>
      <c r="BU122" s="845"/>
      <c r="BV122" s="845">
        <v>177500616</v>
      </c>
      <c r="BW122" s="845"/>
      <c r="BX122" s="845"/>
      <c r="BY122" s="845"/>
      <c r="BZ122" s="845"/>
      <c r="CA122" s="845">
        <v>167754317</v>
      </c>
      <c r="CB122" s="845"/>
      <c r="CC122" s="845"/>
      <c r="CD122" s="845"/>
      <c r="CE122" s="845"/>
      <c r="CF122" s="846">
        <v>163</v>
      </c>
      <c r="CG122" s="847"/>
      <c r="CH122" s="847"/>
      <c r="CI122" s="847"/>
      <c r="CJ122" s="847"/>
      <c r="CK122" s="869"/>
      <c r="CL122" s="855"/>
      <c r="CM122" s="855"/>
      <c r="CN122" s="855"/>
      <c r="CO122" s="856"/>
      <c r="CP122" s="835" t="s">
        <v>394</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440</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454</v>
      </c>
      <c r="BP123" s="878"/>
      <c r="BQ123" s="832">
        <v>313698569</v>
      </c>
      <c r="BR123" s="833"/>
      <c r="BS123" s="833"/>
      <c r="BT123" s="833"/>
      <c r="BU123" s="833"/>
      <c r="BV123" s="833">
        <v>309241508</v>
      </c>
      <c r="BW123" s="833"/>
      <c r="BX123" s="833"/>
      <c r="BY123" s="833"/>
      <c r="BZ123" s="833"/>
      <c r="CA123" s="833">
        <v>305777064</v>
      </c>
      <c r="CB123" s="833"/>
      <c r="CC123" s="833"/>
      <c r="CD123" s="833"/>
      <c r="CE123" s="833"/>
      <c r="CF123" s="748"/>
      <c r="CG123" s="749"/>
      <c r="CH123" s="749"/>
      <c r="CI123" s="749"/>
      <c r="CJ123" s="834"/>
      <c r="CK123" s="869"/>
      <c r="CL123" s="855"/>
      <c r="CM123" s="855"/>
      <c r="CN123" s="855"/>
      <c r="CO123" s="856"/>
      <c r="CP123" s="835" t="s">
        <v>395</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443</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455</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456</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445</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457</v>
      </c>
      <c r="CL125" s="852"/>
      <c r="CM125" s="852"/>
      <c r="CN125" s="852"/>
      <c r="CO125" s="853"/>
      <c r="CP125" s="860" t="s">
        <v>458</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447</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113248</v>
      </c>
      <c r="AB126" s="780"/>
      <c r="AC126" s="780"/>
      <c r="AD126" s="780"/>
      <c r="AE126" s="781"/>
      <c r="AF126" s="782">
        <v>116429</v>
      </c>
      <c r="AG126" s="780"/>
      <c r="AH126" s="780"/>
      <c r="AI126" s="780"/>
      <c r="AJ126" s="781"/>
      <c r="AK126" s="782">
        <v>104805</v>
      </c>
      <c r="AL126" s="780"/>
      <c r="AM126" s="780"/>
      <c r="AN126" s="780"/>
      <c r="AO126" s="781"/>
      <c r="AP126" s="824">
        <v>0.1</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459</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460</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461</v>
      </c>
      <c r="AY127" s="812"/>
      <c r="AZ127" s="812"/>
      <c r="BA127" s="812"/>
      <c r="BB127" s="812"/>
      <c r="BC127" s="812"/>
      <c r="BD127" s="812"/>
      <c r="BE127" s="813"/>
      <c r="BF127" s="811" t="s">
        <v>462</v>
      </c>
      <c r="BG127" s="812"/>
      <c r="BH127" s="812"/>
      <c r="BI127" s="812"/>
      <c r="BJ127" s="812"/>
      <c r="BK127" s="812"/>
      <c r="BL127" s="813"/>
      <c r="BM127" s="811" t="s">
        <v>463</v>
      </c>
      <c r="BN127" s="812"/>
      <c r="BO127" s="812"/>
      <c r="BP127" s="812"/>
      <c r="BQ127" s="812"/>
      <c r="BR127" s="812"/>
      <c r="BS127" s="813"/>
      <c r="BT127" s="811" t="s">
        <v>464</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465</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466</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467</v>
      </c>
      <c r="X128" s="798"/>
      <c r="Y128" s="798"/>
      <c r="Z128" s="799"/>
      <c r="AA128" s="800">
        <v>7500549</v>
      </c>
      <c r="AB128" s="801"/>
      <c r="AC128" s="801"/>
      <c r="AD128" s="801"/>
      <c r="AE128" s="802"/>
      <c r="AF128" s="803">
        <v>7541257</v>
      </c>
      <c r="AG128" s="801"/>
      <c r="AH128" s="801"/>
      <c r="AI128" s="801"/>
      <c r="AJ128" s="802"/>
      <c r="AK128" s="803">
        <v>7837983</v>
      </c>
      <c r="AL128" s="801"/>
      <c r="AM128" s="801"/>
      <c r="AN128" s="801"/>
      <c r="AO128" s="802"/>
      <c r="AP128" s="804"/>
      <c r="AQ128" s="805"/>
      <c r="AR128" s="805"/>
      <c r="AS128" s="805"/>
      <c r="AT128" s="806"/>
      <c r="AU128" s="220"/>
      <c r="AV128" s="220"/>
      <c r="AW128" s="220"/>
      <c r="AX128" s="807" t="s">
        <v>468</v>
      </c>
      <c r="AY128" s="808"/>
      <c r="AZ128" s="808"/>
      <c r="BA128" s="808"/>
      <c r="BB128" s="808"/>
      <c r="BC128" s="808"/>
      <c r="BD128" s="808"/>
      <c r="BE128" s="809"/>
      <c r="BF128" s="786" t="s">
        <v>122</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469</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470</v>
      </c>
      <c r="X129" s="777"/>
      <c r="Y129" s="777"/>
      <c r="Z129" s="778"/>
      <c r="AA129" s="779">
        <v>113099071</v>
      </c>
      <c r="AB129" s="780"/>
      <c r="AC129" s="780"/>
      <c r="AD129" s="780"/>
      <c r="AE129" s="781"/>
      <c r="AF129" s="782">
        <v>115136485</v>
      </c>
      <c r="AG129" s="780"/>
      <c r="AH129" s="780"/>
      <c r="AI129" s="780"/>
      <c r="AJ129" s="781"/>
      <c r="AK129" s="782">
        <v>118178032</v>
      </c>
      <c r="AL129" s="780"/>
      <c r="AM129" s="780"/>
      <c r="AN129" s="780"/>
      <c r="AO129" s="781"/>
      <c r="AP129" s="783"/>
      <c r="AQ129" s="784"/>
      <c r="AR129" s="784"/>
      <c r="AS129" s="784"/>
      <c r="AT129" s="785"/>
      <c r="AU129" s="221"/>
      <c r="AV129" s="221"/>
      <c r="AW129" s="221"/>
      <c r="AX129" s="751" t="s">
        <v>471</v>
      </c>
      <c r="AY129" s="752"/>
      <c r="AZ129" s="752"/>
      <c r="BA129" s="752"/>
      <c r="BB129" s="752"/>
      <c r="BC129" s="752"/>
      <c r="BD129" s="752"/>
      <c r="BE129" s="753"/>
      <c r="BF129" s="770" t="s">
        <v>122</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472</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473</v>
      </c>
      <c r="X130" s="777"/>
      <c r="Y130" s="777"/>
      <c r="Z130" s="778"/>
      <c r="AA130" s="779">
        <v>15465664</v>
      </c>
      <c r="AB130" s="780"/>
      <c r="AC130" s="780"/>
      <c r="AD130" s="780"/>
      <c r="AE130" s="781"/>
      <c r="AF130" s="782">
        <v>15317104</v>
      </c>
      <c r="AG130" s="780"/>
      <c r="AH130" s="780"/>
      <c r="AI130" s="780"/>
      <c r="AJ130" s="781"/>
      <c r="AK130" s="782">
        <v>15233168</v>
      </c>
      <c r="AL130" s="780"/>
      <c r="AM130" s="780"/>
      <c r="AN130" s="780"/>
      <c r="AO130" s="781"/>
      <c r="AP130" s="783"/>
      <c r="AQ130" s="784"/>
      <c r="AR130" s="784"/>
      <c r="AS130" s="784"/>
      <c r="AT130" s="785"/>
      <c r="AU130" s="221"/>
      <c r="AV130" s="221"/>
      <c r="AW130" s="221"/>
      <c r="AX130" s="751" t="s">
        <v>474</v>
      </c>
      <c r="AY130" s="752"/>
      <c r="AZ130" s="752"/>
      <c r="BA130" s="752"/>
      <c r="BB130" s="752"/>
      <c r="BC130" s="752"/>
      <c r="BD130" s="752"/>
      <c r="BE130" s="753"/>
      <c r="BF130" s="754">
        <v>4.7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475</v>
      </c>
      <c r="X131" s="761"/>
      <c r="Y131" s="761"/>
      <c r="Z131" s="762"/>
      <c r="AA131" s="763">
        <v>97633407</v>
      </c>
      <c r="AB131" s="764"/>
      <c r="AC131" s="764"/>
      <c r="AD131" s="764"/>
      <c r="AE131" s="765"/>
      <c r="AF131" s="766">
        <v>99819381</v>
      </c>
      <c r="AG131" s="764"/>
      <c r="AH131" s="764"/>
      <c r="AI131" s="764"/>
      <c r="AJ131" s="765"/>
      <c r="AK131" s="766">
        <v>102944864</v>
      </c>
      <c r="AL131" s="764"/>
      <c r="AM131" s="764"/>
      <c r="AN131" s="764"/>
      <c r="AO131" s="765"/>
      <c r="AP131" s="767"/>
      <c r="AQ131" s="768"/>
      <c r="AR131" s="768"/>
      <c r="AS131" s="768"/>
      <c r="AT131" s="769"/>
      <c r="AU131" s="221"/>
      <c r="AV131" s="221"/>
      <c r="AW131" s="221"/>
      <c r="AX131" s="729" t="s">
        <v>476</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477</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478</v>
      </c>
      <c r="W132" s="742"/>
      <c r="X132" s="742"/>
      <c r="Y132" s="742"/>
      <c r="Z132" s="743"/>
      <c r="AA132" s="744">
        <v>6.2545093420000004</v>
      </c>
      <c r="AB132" s="745"/>
      <c r="AC132" s="745"/>
      <c r="AD132" s="745"/>
      <c r="AE132" s="746"/>
      <c r="AF132" s="747">
        <v>4.8174267720000001</v>
      </c>
      <c r="AG132" s="745"/>
      <c r="AH132" s="745"/>
      <c r="AI132" s="745"/>
      <c r="AJ132" s="746"/>
      <c r="AK132" s="747">
        <v>3.3048661849999998</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479</v>
      </c>
      <c r="W133" s="721"/>
      <c r="X133" s="721"/>
      <c r="Y133" s="721"/>
      <c r="Z133" s="722"/>
      <c r="AA133" s="723">
        <v>6.9</v>
      </c>
      <c r="AB133" s="724"/>
      <c r="AC133" s="724"/>
      <c r="AD133" s="724"/>
      <c r="AE133" s="725"/>
      <c r="AF133" s="723">
        <v>5.9</v>
      </c>
      <c r="AG133" s="724"/>
      <c r="AH133" s="724"/>
      <c r="AI133" s="724"/>
      <c r="AJ133" s="725"/>
      <c r="AK133" s="723">
        <v>4.7</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v8WEggFA9NrP6FxReT+mM8pqOXit5yjfUOJm+0yo0RhCSyKRbxVe4+L/dpYwhi/s4KP5xBk29b8xCSr50Q/POg==" saltValue="TNcmLrbmDK8HXJZIUGtzS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B75:P75"/>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480</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Q2b89lRp9IjYQWu5jCfT8mbxYqhTtMphNIm0xEvA5n7qOHE9fCppdIhV01x2WzRejiz7w/2sXQxIxYo7Q66tgQ==" saltValue="1RidAzZrtG768G8gJF/TGA=="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4jIOJROtM5oMtpp93Wx1Oo7+DaQAIs6c0FXMtNjiP6zocIAlOYUKeyLc6fR92o6yq17qFiv4BC4yD91zF+2sXA==" saltValue="d6ZCShcXYIDdxsNzVhvfc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481</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482</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9" t="s">
        <v>483</v>
      </c>
      <c r="AP7" s="260"/>
      <c r="AQ7" s="261" t="s">
        <v>484</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20"/>
      <c r="AP8" s="266" t="s">
        <v>485</v>
      </c>
      <c r="AQ8" s="267" t="s">
        <v>486</v>
      </c>
      <c r="AR8" s="268" t="s">
        <v>487</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1" t="s">
        <v>488</v>
      </c>
      <c r="AL9" s="1132"/>
      <c r="AM9" s="1132"/>
      <c r="AN9" s="1133"/>
      <c r="AO9" s="269">
        <v>29635791</v>
      </c>
      <c r="AP9" s="269">
        <v>62038</v>
      </c>
      <c r="AQ9" s="270">
        <v>69190</v>
      </c>
      <c r="AR9" s="271">
        <v>-10.3</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1" t="s">
        <v>489</v>
      </c>
      <c r="AL10" s="1132"/>
      <c r="AM10" s="1132"/>
      <c r="AN10" s="1133"/>
      <c r="AO10" s="272">
        <v>856433</v>
      </c>
      <c r="AP10" s="272">
        <v>1793</v>
      </c>
      <c r="AQ10" s="273">
        <v>1817</v>
      </c>
      <c r="AR10" s="274">
        <v>-1.3</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1" t="s">
        <v>490</v>
      </c>
      <c r="AL11" s="1132"/>
      <c r="AM11" s="1132"/>
      <c r="AN11" s="1133"/>
      <c r="AO11" s="272">
        <v>179841</v>
      </c>
      <c r="AP11" s="272">
        <v>376</v>
      </c>
      <c r="AQ11" s="273">
        <v>711</v>
      </c>
      <c r="AR11" s="274">
        <v>-47.1</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1" t="s">
        <v>491</v>
      </c>
      <c r="AL12" s="1132"/>
      <c r="AM12" s="1132"/>
      <c r="AN12" s="1133"/>
      <c r="AO12" s="272" t="s">
        <v>492</v>
      </c>
      <c r="AP12" s="272" t="s">
        <v>492</v>
      </c>
      <c r="AQ12" s="273">
        <v>19</v>
      </c>
      <c r="AR12" s="274" t="s">
        <v>492</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1" t="s">
        <v>493</v>
      </c>
      <c r="AL13" s="1132"/>
      <c r="AM13" s="1132"/>
      <c r="AN13" s="1133"/>
      <c r="AO13" s="272">
        <v>962106</v>
      </c>
      <c r="AP13" s="272">
        <v>2014</v>
      </c>
      <c r="AQ13" s="273">
        <v>2094</v>
      </c>
      <c r="AR13" s="274">
        <v>-3.8</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1" t="s">
        <v>494</v>
      </c>
      <c r="AL14" s="1132"/>
      <c r="AM14" s="1132"/>
      <c r="AN14" s="1133"/>
      <c r="AO14" s="272">
        <v>140050</v>
      </c>
      <c r="AP14" s="272">
        <v>293</v>
      </c>
      <c r="AQ14" s="273">
        <v>1351</v>
      </c>
      <c r="AR14" s="274">
        <v>-78.3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4" t="s">
        <v>495</v>
      </c>
      <c r="AL15" s="1135"/>
      <c r="AM15" s="1135"/>
      <c r="AN15" s="1136"/>
      <c r="AO15" s="272">
        <v>-1141612</v>
      </c>
      <c r="AP15" s="272">
        <v>-2390</v>
      </c>
      <c r="AQ15" s="273">
        <v>-3935</v>
      </c>
      <c r="AR15" s="274">
        <v>-39.299999999999997</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4" t="s">
        <v>177</v>
      </c>
      <c r="AL16" s="1135"/>
      <c r="AM16" s="1135"/>
      <c r="AN16" s="1136"/>
      <c r="AO16" s="272">
        <v>30632609</v>
      </c>
      <c r="AP16" s="272">
        <v>64125</v>
      </c>
      <c r="AQ16" s="273">
        <v>71247</v>
      </c>
      <c r="AR16" s="274">
        <v>-10</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496</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497</v>
      </c>
      <c r="AP20" s="281" t="s">
        <v>498</v>
      </c>
      <c r="AQ20" s="282" t="s">
        <v>499</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7" t="s">
        <v>500</v>
      </c>
      <c r="AL21" s="1138"/>
      <c r="AM21" s="1138"/>
      <c r="AN21" s="1139"/>
      <c r="AO21" s="285">
        <v>5.86</v>
      </c>
      <c r="AP21" s="286">
        <v>6.59</v>
      </c>
      <c r="AQ21" s="287">
        <v>-0.73</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7" t="s">
        <v>501</v>
      </c>
      <c r="AL22" s="1138"/>
      <c r="AM22" s="1138"/>
      <c r="AN22" s="1139"/>
      <c r="AO22" s="290">
        <v>100.3</v>
      </c>
      <c r="AP22" s="291">
        <v>99.2</v>
      </c>
      <c r="AQ22" s="292">
        <v>1.1000000000000001</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30" t="s">
        <v>502</v>
      </c>
      <c r="B26" s="1130"/>
      <c r="C26" s="1130"/>
      <c r="D26" s="1130"/>
      <c r="E26" s="1130"/>
      <c r="F26" s="1130"/>
      <c r="G26" s="1130"/>
      <c r="H26" s="1130"/>
      <c r="I26" s="1130"/>
      <c r="J26" s="1130"/>
      <c r="K26" s="1130"/>
      <c r="L26" s="1130"/>
      <c r="M26" s="1130"/>
      <c r="N26" s="1130"/>
      <c r="O26" s="1130"/>
      <c r="P26" s="1130"/>
      <c r="Q26" s="1130"/>
      <c r="R26" s="1130"/>
      <c r="S26" s="1130"/>
      <c r="T26" s="1130"/>
      <c r="U26" s="1130"/>
      <c r="V26" s="1130"/>
      <c r="W26" s="1130"/>
      <c r="X26" s="1130"/>
      <c r="Y26" s="1130"/>
      <c r="Z26" s="1130"/>
      <c r="AA26" s="1130"/>
      <c r="AB26" s="1130"/>
      <c r="AC26" s="1130"/>
      <c r="AD26" s="1130"/>
      <c r="AE26" s="1130"/>
      <c r="AF26" s="1130"/>
      <c r="AG26" s="1130"/>
      <c r="AH26" s="1130"/>
      <c r="AI26" s="1130"/>
      <c r="AJ26" s="1130"/>
      <c r="AK26" s="1130"/>
      <c r="AL26" s="1130"/>
      <c r="AM26" s="1130"/>
      <c r="AN26" s="1130"/>
      <c r="AO26" s="1130"/>
      <c r="AP26" s="1130"/>
      <c r="AQ26" s="1130"/>
      <c r="AR26" s="1130"/>
      <c r="AS26" s="1130"/>
      <c r="AT26" s="255"/>
    </row>
    <row r="27" spans="1:46" ht="13.2" x14ac:dyDescent="0.2">
      <c r="A27" s="297"/>
      <c r="AO27" s="250"/>
      <c r="AP27" s="250"/>
      <c r="AQ27" s="250"/>
      <c r="AR27" s="250"/>
      <c r="AS27" s="250"/>
      <c r="AT27" s="250"/>
    </row>
    <row r="28" spans="1:46" ht="16.2" x14ac:dyDescent="0.2">
      <c r="A28" s="251" t="s">
        <v>503</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504</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9" t="s">
        <v>483</v>
      </c>
      <c r="AP30" s="260"/>
      <c r="AQ30" s="261" t="s">
        <v>484</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20"/>
      <c r="AP31" s="266" t="s">
        <v>485</v>
      </c>
      <c r="AQ31" s="267" t="s">
        <v>486</v>
      </c>
      <c r="AR31" s="268" t="s">
        <v>487</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1" t="s">
        <v>505</v>
      </c>
      <c r="AL32" s="1122"/>
      <c r="AM32" s="1122"/>
      <c r="AN32" s="1123"/>
      <c r="AO32" s="300">
        <v>19240330</v>
      </c>
      <c r="AP32" s="300">
        <v>40277</v>
      </c>
      <c r="AQ32" s="301">
        <v>37151</v>
      </c>
      <c r="AR32" s="302">
        <v>8.4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1" t="s">
        <v>506</v>
      </c>
      <c r="AL33" s="1122"/>
      <c r="AM33" s="1122"/>
      <c r="AN33" s="1123"/>
      <c r="AO33" s="300" t="s">
        <v>492</v>
      </c>
      <c r="AP33" s="300" t="s">
        <v>492</v>
      </c>
      <c r="AQ33" s="301">
        <v>1</v>
      </c>
      <c r="AR33" s="302" t="s">
        <v>492</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1" t="s">
        <v>507</v>
      </c>
      <c r="AL34" s="1122"/>
      <c r="AM34" s="1122"/>
      <c r="AN34" s="1123"/>
      <c r="AO34" s="300" t="s">
        <v>492</v>
      </c>
      <c r="AP34" s="300" t="s">
        <v>492</v>
      </c>
      <c r="AQ34" s="301">
        <v>48</v>
      </c>
      <c r="AR34" s="302" t="s">
        <v>492</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1" t="s">
        <v>508</v>
      </c>
      <c r="AL35" s="1122"/>
      <c r="AM35" s="1122"/>
      <c r="AN35" s="1123"/>
      <c r="AO35" s="300">
        <v>5953574</v>
      </c>
      <c r="AP35" s="300">
        <v>12463</v>
      </c>
      <c r="AQ35" s="301">
        <v>8181</v>
      </c>
      <c r="AR35" s="302">
        <v>52.3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1" t="s">
        <v>509</v>
      </c>
      <c r="AL36" s="1122"/>
      <c r="AM36" s="1122"/>
      <c r="AN36" s="1123"/>
      <c r="AO36" s="300">
        <v>660661</v>
      </c>
      <c r="AP36" s="300">
        <v>1383</v>
      </c>
      <c r="AQ36" s="301">
        <v>473</v>
      </c>
      <c r="AR36" s="302">
        <v>192.4</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1" t="s">
        <v>510</v>
      </c>
      <c r="AL37" s="1122"/>
      <c r="AM37" s="1122"/>
      <c r="AN37" s="1123"/>
      <c r="AO37" s="300">
        <v>618776</v>
      </c>
      <c r="AP37" s="300">
        <v>1295</v>
      </c>
      <c r="AQ37" s="301">
        <v>499</v>
      </c>
      <c r="AR37" s="302">
        <v>159.5</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4" t="s">
        <v>511</v>
      </c>
      <c r="AL38" s="1125"/>
      <c r="AM38" s="1125"/>
      <c r="AN38" s="1126"/>
      <c r="AO38" s="303" t="s">
        <v>492</v>
      </c>
      <c r="AP38" s="303" t="s">
        <v>492</v>
      </c>
      <c r="AQ38" s="304">
        <v>1</v>
      </c>
      <c r="AR38" s="292" t="s">
        <v>492</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4" t="s">
        <v>512</v>
      </c>
      <c r="AL39" s="1125"/>
      <c r="AM39" s="1125"/>
      <c r="AN39" s="1126"/>
      <c r="AO39" s="300">
        <v>-7837983</v>
      </c>
      <c r="AP39" s="300">
        <v>-16408</v>
      </c>
      <c r="AQ39" s="301">
        <v>-8269</v>
      </c>
      <c r="AR39" s="302">
        <v>98.4</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1" t="s">
        <v>513</v>
      </c>
      <c r="AL40" s="1122"/>
      <c r="AM40" s="1122"/>
      <c r="AN40" s="1123"/>
      <c r="AO40" s="300">
        <v>-15233168</v>
      </c>
      <c r="AP40" s="300">
        <v>-31889</v>
      </c>
      <c r="AQ40" s="301">
        <v>-27482</v>
      </c>
      <c r="AR40" s="302">
        <v>16</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7" t="s">
        <v>287</v>
      </c>
      <c r="AL41" s="1128"/>
      <c r="AM41" s="1128"/>
      <c r="AN41" s="1129"/>
      <c r="AO41" s="300">
        <v>3402190</v>
      </c>
      <c r="AP41" s="300">
        <v>7122</v>
      </c>
      <c r="AQ41" s="301">
        <v>10602</v>
      </c>
      <c r="AR41" s="302">
        <v>-32.799999999999997</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514</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515</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4" t="s">
        <v>483</v>
      </c>
      <c r="AN49" s="1116" t="s">
        <v>516</v>
      </c>
      <c r="AO49" s="1117"/>
      <c r="AP49" s="1117"/>
      <c r="AQ49" s="1117"/>
      <c r="AR49" s="1118"/>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5"/>
      <c r="AN50" s="316" t="s">
        <v>517</v>
      </c>
      <c r="AO50" s="317" t="s">
        <v>518</v>
      </c>
      <c r="AP50" s="318" t="s">
        <v>519</v>
      </c>
      <c r="AQ50" s="319" t="s">
        <v>520</v>
      </c>
      <c r="AR50" s="320" t="s">
        <v>521</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522</v>
      </c>
      <c r="AL51" s="313"/>
      <c r="AM51" s="321">
        <v>10670142</v>
      </c>
      <c r="AN51" s="322">
        <v>21958</v>
      </c>
      <c r="AO51" s="323">
        <v>-37.4</v>
      </c>
      <c r="AP51" s="324">
        <v>52191</v>
      </c>
      <c r="AQ51" s="325">
        <v>0.7</v>
      </c>
      <c r="AR51" s="326">
        <v>-38.1</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523</v>
      </c>
      <c r="AM52" s="329">
        <v>7034249</v>
      </c>
      <c r="AN52" s="330">
        <v>14476</v>
      </c>
      <c r="AO52" s="331">
        <v>-13.1</v>
      </c>
      <c r="AP52" s="332">
        <v>26807</v>
      </c>
      <c r="AQ52" s="333">
        <v>1.8</v>
      </c>
      <c r="AR52" s="334">
        <v>-14.9</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524</v>
      </c>
      <c r="AL53" s="313"/>
      <c r="AM53" s="321">
        <v>10497754</v>
      </c>
      <c r="AN53" s="322">
        <v>21774</v>
      </c>
      <c r="AO53" s="323">
        <v>-0.8</v>
      </c>
      <c r="AP53" s="324">
        <v>48105</v>
      </c>
      <c r="AQ53" s="325">
        <v>-7.8</v>
      </c>
      <c r="AR53" s="326">
        <v>7</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523</v>
      </c>
      <c r="AM54" s="329">
        <v>6075729</v>
      </c>
      <c r="AN54" s="330">
        <v>12602</v>
      </c>
      <c r="AO54" s="331">
        <v>-12.9</v>
      </c>
      <c r="AP54" s="332">
        <v>24072</v>
      </c>
      <c r="AQ54" s="333">
        <v>-10.199999999999999</v>
      </c>
      <c r="AR54" s="334">
        <v>-2.7</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525</v>
      </c>
      <c r="AL55" s="313"/>
      <c r="AM55" s="321">
        <v>13090754</v>
      </c>
      <c r="AN55" s="322">
        <v>27265</v>
      </c>
      <c r="AO55" s="323">
        <v>25.2</v>
      </c>
      <c r="AP55" s="324">
        <v>47446</v>
      </c>
      <c r="AQ55" s="325">
        <v>-1.4</v>
      </c>
      <c r="AR55" s="326">
        <v>26.6</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523</v>
      </c>
      <c r="AM56" s="329">
        <v>9569947</v>
      </c>
      <c r="AN56" s="330">
        <v>19932</v>
      </c>
      <c r="AO56" s="331">
        <v>58.2</v>
      </c>
      <c r="AP56" s="332">
        <v>24371</v>
      </c>
      <c r="AQ56" s="333">
        <v>1.2</v>
      </c>
      <c r="AR56" s="334">
        <v>57</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526</v>
      </c>
      <c r="AL57" s="313"/>
      <c r="AM57" s="321">
        <v>12038584</v>
      </c>
      <c r="AN57" s="322">
        <v>25157</v>
      </c>
      <c r="AO57" s="323">
        <v>-7.7</v>
      </c>
      <c r="AP57" s="324">
        <v>48387</v>
      </c>
      <c r="AQ57" s="325">
        <v>2</v>
      </c>
      <c r="AR57" s="326">
        <v>-9.6999999999999993</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523</v>
      </c>
      <c r="AM58" s="329">
        <v>8043910</v>
      </c>
      <c r="AN58" s="330">
        <v>16809</v>
      </c>
      <c r="AO58" s="331">
        <v>-15.7</v>
      </c>
      <c r="AP58" s="332">
        <v>25592</v>
      </c>
      <c r="AQ58" s="333">
        <v>5</v>
      </c>
      <c r="AR58" s="334">
        <v>-20.7</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527</v>
      </c>
      <c r="AL59" s="313"/>
      <c r="AM59" s="321">
        <v>14530030</v>
      </c>
      <c r="AN59" s="322">
        <v>30417</v>
      </c>
      <c r="AO59" s="323">
        <v>20.9</v>
      </c>
      <c r="AP59" s="324">
        <v>49684</v>
      </c>
      <c r="AQ59" s="325">
        <v>2.7</v>
      </c>
      <c r="AR59" s="326">
        <v>18.2</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523</v>
      </c>
      <c r="AM60" s="329">
        <v>8997350</v>
      </c>
      <c r="AN60" s="330">
        <v>18835</v>
      </c>
      <c r="AO60" s="331">
        <v>12.1</v>
      </c>
      <c r="AP60" s="332">
        <v>28303</v>
      </c>
      <c r="AQ60" s="333">
        <v>10.6</v>
      </c>
      <c r="AR60" s="334">
        <v>1.5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528</v>
      </c>
      <c r="AL61" s="335"/>
      <c r="AM61" s="336">
        <v>12165453</v>
      </c>
      <c r="AN61" s="337">
        <v>25314</v>
      </c>
      <c r="AO61" s="338">
        <v>0</v>
      </c>
      <c r="AP61" s="339">
        <v>49163</v>
      </c>
      <c r="AQ61" s="340">
        <v>-0.8</v>
      </c>
      <c r="AR61" s="326">
        <v>0.8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523</v>
      </c>
      <c r="AM62" s="329">
        <v>7944237</v>
      </c>
      <c r="AN62" s="330">
        <v>16531</v>
      </c>
      <c r="AO62" s="331">
        <v>5.7</v>
      </c>
      <c r="AP62" s="332">
        <v>25829</v>
      </c>
      <c r="AQ62" s="333">
        <v>1.7</v>
      </c>
      <c r="AR62" s="334">
        <v>4</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JZ+5+8dLqsy/nHTgGxC7P08enNEI59Y8jgs3PPeTTN9vZyWDlakIs/qMXEYkM6JFax/DQNzGyQtelOsXFjne6w==" saltValue="UH8MiXoHLFHAu8rBlXqzv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54" zoomScale="55" zoomScaleNormal="55" zoomScaleSheetLayoutView="55" workbookViewId="0">
      <selection activeCell="BM20" sqref="A1:BM20"/>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480</v>
      </c>
    </row>
    <row r="121" spans="125:125" ht="13.5" hidden="1" customHeight="1" x14ac:dyDescent="0.2">
      <c r="DU121" s="247"/>
    </row>
  </sheetData>
  <sheetProtection algorithmName="SHA-512" hashValue="Cw/kaY67F3oo66Vj0VnMw8uemsJSEKAf5lUmm/suJQ23fILBNqA9ZstK60+P82//l1sjWZBFGk8cWJ38vRAREA==" saltValue="qQ6SLDy9fFl5yMUMjUt0s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480</v>
      </c>
    </row>
  </sheetData>
  <sheetProtection algorithmName="SHA-512" hashValue="Dgu+JcuUhwQsjPXzWEyoHPLBo5nksAtV2W72+rp3X0YQp41IgNZHAJJfjnPWuKgJlnVsmbsmLvPxESfP1IFBRg==" saltValue="qG7wSr4RJUkahhoOyUqhA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2">
      <c r="B47" s="10"/>
      <c r="C47" s="1140" t="s">
        <v>3</v>
      </c>
      <c r="D47" s="1140"/>
      <c r="E47" s="1141"/>
      <c r="F47" s="11">
        <v>14.99</v>
      </c>
      <c r="G47" s="12">
        <v>15.35</v>
      </c>
      <c r="H47" s="12">
        <v>18.05</v>
      </c>
      <c r="I47" s="12">
        <v>17.09</v>
      </c>
      <c r="J47" s="13">
        <v>18.43</v>
      </c>
    </row>
    <row r="48" spans="2:10" ht="57.75" customHeight="1" x14ac:dyDescent="0.2">
      <c r="B48" s="14"/>
      <c r="C48" s="1142" t="s">
        <v>4</v>
      </c>
      <c r="D48" s="1142"/>
      <c r="E48" s="1143"/>
      <c r="F48" s="15">
        <v>2.87</v>
      </c>
      <c r="G48" s="16">
        <v>2.85</v>
      </c>
      <c r="H48" s="16">
        <v>3.61</v>
      </c>
      <c r="I48" s="16">
        <v>3.3</v>
      </c>
      <c r="J48" s="17">
        <v>3.71</v>
      </c>
    </row>
    <row r="49" spans="2:10" ht="57.75" customHeight="1" thickBot="1" x14ac:dyDescent="0.25">
      <c r="B49" s="18"/>
      <c r="C49" s="1144" t="s">
        <v>5</v>
      </c>
      <c r="D49" s="1144"/>
      <c r="E49" s="1145"/>
      <c r="F49" s="19" t="s">
        <v>535</v>
      </c>
      <c r="G49" s="20">
        <v>1.03</v>
      </c>
      <c r="H49" s="20">
        <v>3.05</v>
      </c>
      <c r="I49" s="20" t="s">
        <v>536</v>
      </c>
      <c r="J49" s="21">
        <v>2.29</v>
      </c>
    </row>
    <row r="50" spans="2:10" ht="13.2" x14ac:dyDescent="0.2"/>
  </sheetData>
  <sheetProtection algorithmName="SHA-512" hashValue="G5Gk2UL5VuLxb/dYNuVS2fSVvJcco4SJCLSSruFvTemGDQd0Gwgmr8tm8nRj1l63mmMOmF/H5sqMkXulS5iMLQ==" saltValue="Bk/uudjfEkz8EY7VFvZlv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2026-03-10T03:55:39Z</cp:lastPrinted>
  <dcterms:created xsi:type="dcterms:W3CDTF">2026-02-23T07:42:14Z</dcterms:created>
  <dcterms:modified xsi:type="dcterms:W3CDTF">2026-03-19T01:47:47Z</dcterms:modified>
  <cp:category/>
</cp:coreProperties>
</file>