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07C1F31B-D32F-4310-BE5F-F168A97F1527}" xr6:coauthVersionLast="47" xr6:coauthVersionMax="47" xr10:uidLastSave="{00000000-0000-0000-0000-000000000000}"/>
  <bookViews>
    <workbookView xWindow="-289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AM35" i="10"/>
  <c r="C35" i="10"/>
  <c r="BE34" i="10"/>
  <c r="U34" i="10"/>
  <c r="U35" i="10" s="1"/>
  <c r="U36" i="10" s="1"/>
  <c r="C34" i="10"/>
  <c r="BW34" i="10" l="1"/>
  <c r="BW35" i="10" s="1"/>
  <c r="AM34" i="10"/>
  <c r="BW36" i="10"/>
  <c r="BW37" i="10" s="1"/>
  <c r="BW38" i="10" s="1"/>
  <c r="BW39" i="10" s="1"/>
  <c r="BW40" i="10" s="1"/>
  <c r="BW41" i="10" s="1"/>
  <c r="BW42"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alcChain>
</file>

<file path=xl/sharedStrings.xml><?xml version="1.0" encoding="utf-8"?>
<sst xmlns="http://schemas.openxmlformats.org/spreadsheetml/2006/main" count="1064" uniqueCount="561">
  <si>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</si>
  <si>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</si>
  <si>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</si>
  <si>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</si>
  <si>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</si>
  <si>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</si>
  <si>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</si>
  <si>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</si>
  <si>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</si>
  <si>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</si>
  <si>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</si>
  <si>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</si>
  <si>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</si>
  <si>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</si>
  <si>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</si>
  <si>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</si>
  <si>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</si>
  <si>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</si>
  <si>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</si>
  <si>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</si>
  <si>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</si>
  <si>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</si>
  <si>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</si>
  <si>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</si>
  <si>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</si>
  <si>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</si>
  <si>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</si>
  <si>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</si>
  <si>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</si>
  <si>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</si>
  <si>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</si>
  <si>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</si>
  <si>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</si>
  <si>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</si>
  <si>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</si>
  <si>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</si>
  <si>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</si>
  <si>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</si>
  <si>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</si>
  <si>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</si>
  <si>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</si>
  <si>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</si>
  <si>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</si>
  <si>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</si>
  <si>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</si>
  <si>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</si>
  <si>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</si>
  <si>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</si>
  <si>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</si>
  <si>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</si>
  <si>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</si>
  <si>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</si>
  <si>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</si>
  <si>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</si>
  <si>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</si>
  <si>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</si>
  <si>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</si>
  <si>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</si>
  <si>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</si>
  <si>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</si>
  <si>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</si>
  <si>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</si>
  <si>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</si>
  <si>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</si>
  <si>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</si>
  <si>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</si>
  <si>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</si>
  <si>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</si>
  <si>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</si>
  <si>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</si>
  <si>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</si>
  <si>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</si>
  <si>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</si>
  <si>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</si>
  <si>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</si>
  <si>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</si>
  <si>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</si>
  <si>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</si>
  <si>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</si>
  <si>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</si>
  <si>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</si>
  <si>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</si>
  <si>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</si>
  <si>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</si>
  <si>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</si>
  <si>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</si>
  <si>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</si>
  <si>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</si>
  <si>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</si>
  <si>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</si>
  <si>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</si>
  <si>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</si>
  <si>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</si>
  <si>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</si>
  <si>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藤井寺市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</si>
  <si>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</si>
  <si>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</si>
  <si>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</si>
  <si>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</si>
  <si>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</si>
  <si>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</si>
  <si>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</si>
  <si>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</si>
  <si>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</si>
  <si>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</si>
  <si>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</si>
  <si>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</si>
  <si>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</si>
  <si>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</si>
  <si>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</si>
  <si>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</si>
  <si>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</si>
  <si>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</si>
  <si>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</si>
  <si>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</si>
  <si>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</si>
  <si>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</si>
  <si>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</si>
  <si>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</si>
  <si>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</si>
  <si>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</si>
  <si>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</si>
  <si>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</si>
  <si>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</si>
  <si>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</si>
  <si>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</si>
  <si>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</si>
  <si>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</si>
  <si>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</si>
  <si>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</si>
  <si>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</si>
  <si>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</si>
  <si>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</si>
  <si>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</si>
  <si>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</si>
  <si>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</si>
  <si>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</si>
  <si>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</si>
  <si>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</si>
  <si>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</si>
  <si>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</si>
  <si>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</si>
  <si>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</si>
  <si>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</si>
  <si>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</si>
  <si>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</si>
  <si>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</si>
  <si>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</si>
  <si>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</si>
  <si>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</si>
  <si>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</si>
  <si>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</si>
  <si>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</si>
  <si>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</si>
  <si>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</si>
  <si>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</si>
  <si>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</si>
  <si>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</si>
  <si>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</si>
  <si>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</si>
  <si>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</si>
  <si>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</si>
  <si>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</si>
  <si>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</si>
  <si>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</si>
  <si>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</si>
  <si>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</si>
  <si>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</si>
  <si>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</si>
  <si>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</si>
  <si>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</si>
  <si>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</si>
  <si>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</si>
  <si>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</si>
  <si>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</si>
  <si>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</si>
  <si>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</si>
  <si>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</si>
  <si>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</si>
  <si>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</si>
  <si>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</si>
  <si>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</si>
  <si>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</si>
  <si>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</si>
  <si>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</si>
  <si>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</si>
  <si>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</si>
  <si>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</si>
  <si>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</si>
  <si>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</si>
  <si>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</si>
  <si>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</si>
  <si>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</si>
  <si>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</si>
  <si>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</si>
  <si>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</si>
  <si>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</si>
  <si>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</si>
  <si>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</si>
  <si>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</si>
  <si>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</si>
  <si>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</si>
  <si>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</si>
  <si>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大阪府藤井寺市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</si>
  <si>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</si>
  <si>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</si>
  <si>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</si>
  <si>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</si>
  <si>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</si>
  <si>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</si>
  <si>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</si>
  <si>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</si>
  <si>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</si>
  <si>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</si>
  <si>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</si>
  <si>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</si>
  <si>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</si>
  <si>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</si>
  <si>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</si>
  <si>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</si>
  <si>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</si>
  <si>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</si>
  <si>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</si>
  <si>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</si>
  <si>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</si>
  <si>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</si>
  <si>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</si>
  <si>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</si>
  <si>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</si>
  <si>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</si>
  <si>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</si>
  <si>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</si>
  <si>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</si>
  <si>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</si>
  <si>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</si>
  <si>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</si>
  <si>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</si>
  <si>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</si>
  <si>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</si>
  <si>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</si>
  <si>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</si>
  <si>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</si>
  <si>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</si>
  <si>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</si>
  <si>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</si>
  <si>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</si>
  <si>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</si>
  <si>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</si>
  <si>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</si>
  <si>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</si>
  <si>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</si>
  <si>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</si>
  <si>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</si>
  <si>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</si>
  <si>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</si>
  <si>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</si>
  <si>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</si>
  <si>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</si>
  <si>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</si>
  <si>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</si>
  <si>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</si>
  <si>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</si>
  <si>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</si>
  <si>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</si>
  <si>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</si>
  <si>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</si>
  <si>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</si>
  <si>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</si>
  <si>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</si>
  <si>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</si>
  <si>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</si>
  <si>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</si>
  <si>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</si>
  <si>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</si>
  <si>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</si>
  <si>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</si>
  <si>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</si>
  <si>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</si>
  <si>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</si>
  <si>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</si>
  <si>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</si>
  <si>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</si>
  <si>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</si>
  <si>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</si>
  <si>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</si>
  <si>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</si>
  <si>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</si>
  <si>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</si>
  <si>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</si>
  <si>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</si>
  <si>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</si>
  <si>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</si>
  <si>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</si>
  <si>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</si>
  <si>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</si>
  <si>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</si>
  <si>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</si>
  <si>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</si>
  <si>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</si>
  <si>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</si>
  <si>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</si>
  <si>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</si>
  <si>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</si>
  <si>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</si>
  <si>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</si>
  <si>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</si>
  <si>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</si>
  <si>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</si>
  <si>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</si>
  <si>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</si>
  <si>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</si>
  <si>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</si>
  <si>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</si>
  <si>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</si>
  <si>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</si>
  <si>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</si>
  <si>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</si>
  <si>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</si>
  <si>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</si>
  <si>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</si>
  <si>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</si>
  <si>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</si>
  <si>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</si>
  <si>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</si>
  <si>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</si>
  <si>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</si>
  <si>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</si>
  <si>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</si>
  <si>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</si>
  <si>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</si>
  <si>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</si>
  <si>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</si>
  <si>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</si>
  <si>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</si>
  <si>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</si>
  <si>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</si>
  <si>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</si>
  <si>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</si>
  <si>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</si>
  <si>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</si>
  <si>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</si>
  <si>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</si>
  <si>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</si>
  <si>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</si>
  <si>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</si>
  <si>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</si>
  <si>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</si>
  <si>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</si>
  <si>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</si>
  <si>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</si>
  <si>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</si>
  <si>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</si>
  <si>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</si>
  <si>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</si>
  <si>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大阪府藤井寺市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</si>
  <si>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</si>
  <si>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</si>
  <si>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</si>
  <si>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</si>
  <si>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</si>
  <si>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</si>
  <si>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</si>
  <si>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</si>
  <si>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</si>
  <si>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</si>
  <si>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</si>
  <si>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</si>
  <si>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</si>
  <si>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</si>
  <si>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</si>
  <si>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</si>
  <si>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</si>
  <si>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</si>
  <si>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</si>
  <si>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</si>
  <si>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</si>
  <si>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</si>
  <si>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</si>
  <si>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</si>
  <si>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</si>
  <si>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</si>
  <si>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</si>
  <si>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</si>
  <si>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</si>
  <si>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</si>
  <si>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</si>
  <si>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</si>
  <si>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</si>
  <si>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</si>
  <si>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</si>
  <si>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</si>
  <si>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</si>
  <si>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</si>
  <si>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</si>
  <si>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</si>
  <si>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</si>
  <si>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</si>
  <si>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</si>
  <si>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</si>
  <si>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</si>
  <si>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</si>
  <si>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</si>
  <si>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</si>
  <si>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</si>
  <si>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</si>
  <si>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</si>
  <si>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</si>
  <si>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</si>
  <si>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</si>
  <si>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</si>
  <si>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</si>
  <si>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</si>
  <si>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</si>
  <si>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</si>
  <si>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</si>
  <si>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</si>
  <si>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</si>
  <si>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</si>
  <si>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</si>
  <si>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</si>
  <si>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</si>
  <si>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</si>
  <si>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</si>
  <si>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</si>
  <si>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</si>
  <si>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</si>
  <si>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</si>
  <si>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</si>
  <si>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</si>
  <si>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</si>
  <si>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</si>
  <si>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</si>
  <si>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</si>
  <si>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</si>
  <si>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</si>
  <si>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</si>
  <si>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</si>
  <si>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</si>
  <si>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</si>
  <si>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</si>
  <si>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</si>
  <si>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</si>
  <si>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</si>
  <si>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</si>
  <si>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</si>
  <si>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</si>
  <si>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</si>
  <si>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</si>
  <si>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</si>
  <si>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</si>
  <si>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</si>
  <si>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</si>
  <si>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</si>
  <si>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</si>
  <si>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</si>
  <si>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</si>
  <si>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</si>
  <si>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</si>
  <si>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</si>
  <si>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</si>
  <si>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</si>
  <si>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</si>
  <si>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</si>
  <si>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</si>
  <si>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</si>
  <si>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</si>
  <si>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</si>
  <si>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</si>
  <si>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</si>
  <si>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</si>
  <si>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</si>
  <si>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</si>
  <si>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</si>
  <si>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</si>
  <si>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</si>
  <si>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</si>
  <si>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</si>
  <si>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</si>
  <si>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</si>
  <si>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</si>
  <si>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</si>
  <si>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</si>
  <si>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</si>
  <si>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</si>
  <si>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</si>
  <si>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</si>
  <si>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</si>
  <si>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</si>
  <si>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</si>
  <si>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</si>
  <si>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</si>
  <si>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</si>
  <si>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</si>
  <si>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</si>
  <si>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</si>
  <si>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</si>
  <si>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</si>
  <si>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</si>
  <si>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</si>
  <si>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</si>
  <si>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</si>
  <si>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</si>
  <si>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</si>
  <si>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</si>
  <si>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</si>
  <si>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</si>
  <si>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</si>
  <si>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</si>
  <si>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</si>
  <si>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</si>
  <si>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</si>
  <si>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</si>
  <si>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</si>
  <si>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</si>
  <si>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</si>
  <si>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</si>
  <si>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</si>
  <si>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</si>
  <si>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</si>
  <si>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</si>
  <si>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</si>
  <si>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</si>
  <si>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</si>
  <si>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</si>
  <si>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</si>
  <si>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</si>
  <si>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</si>
  <si>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</si>
  <si>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0.24</t>
  </si>
  <si>
    <t>▲ 4.98</t>
  </si>
  <si>
    <t>国民健康保険特別会計</t>
  </si>
  <si>
    <t>公共下水道事業会計</t>
  </si>
  <si>
    <t>一般会計</t>
  </si>
  <si>
    <t>介護保険特別会計</t>
  </si>
  <si>
    <t>後期高齢者医療特別会計</t>
  </si>
  <si>
    <t>その他会計（赤字）</t>
  </si>
  <si>
    <t>▲ 0.02</t>
  </si>
  <si>
    <t>その他会計（黒字）</t>
  </si>
  <si>
    <t>R02</t>
    <phoneticPr fontId="5"/>
  </si>
  <si>
    <t>R03</t>
    <phoneticPr fontId="5"/>
  </si>
  <si>
    <t>R04</t>
    <phoneticPr fontId="5"/>
  </si>
  <si>
    <t>R05</t>
    <phoneticPr fontId="5"/>
  </si>
  <si>
    <t>R06</t>
    <phoneticPr fontId="5"/>
  </si>
  <si>
    <t>公共施設整備基金</t>
    <rPh sb="0" eb="2">
      <t>コウキョウ</t>
    </rPh>
    <rPh sb="2" eb="4">
      <t>シセツ</t>
    </rPh>
    <rPh sb="4" eb="6">
      <t>セイビ</t>
    </rPh>
    <rPh sb="6" eb="8">
      <t>キキン</t>
    </rPh>
    <phoneticPr fontId="3"/>
  </si>
  <si>
    <t>ふるさとまちづくり応援基金</t>
    <rPh sb="9" eb="11">
      <t>オウエン</t>
    </rPh>
    <rPh sb="11" eb="13">
      <t>キキン</t>
    </rPh>
    <phoneticPr fontId="3"/>
  </si>
  <si>
    <t>古代史料整備基金</t>
    <rPh sb="0" eb="2">
      <t>コダイ</t>
    </rPh>
    <rPh sb="2" eb="4">
      <t>シリョウ</t>
    </rPh>
    <rPh sb="4" eb="8">
      <t>セイビキキン</t>
    </rPh>
    <phoneticPr fontId="3"/>
  </si>
  <si>
    <t>森林環境譲与税基金</t>
    <rPh sb="0" eb="4">
      <t>シンリンカンキョウ</t>
    </rPh>
    <rPh sb="4" eb="6">
      <t>ジョウヨ</t>
    </rPh>
    <rPh sb="6" eb="7">
      <t>ゼイ</t>
    </rPh>
    <rPh sb="7" eb="9">
      <t>キキン</t>
    </rPh>
    <phoneticPr fontId="3"/>
  </si>
  <si>
    <t>福祉基金</t>
    <rPh sb="0" eb="2">
      <t>フクシ</t>
    </rPh>
    <rPh sb="2" eb="4">
      <t>キキン</t>
    </rPh>
    <phoneticPr fontId="3"/>
  </si>
  <si>
    <t>-</t>
    <phoneticPr fontId="2"/>
  </si>
  <si>
    <t>藤井寺市地域サービス公社</t>
    <rPh sb="0" eb="4">
      <t>フジイデラシ</t>
    </rPh>
    <rPh sb="4" eb="6">
      <t>チイキ</t>
    </rPh>
    <rPh sb="10" eb="12">
      <t>コウシャ</t>
    </rPh>
    <phoneticPr fontId="10"/>
  </si>
  <si>
    <t>藤井寺市勤労者互助会</t>
    <rPh sb="0" eb="4">
      <t>フジイデラシ</t>
    </rPh>
    <rPh sb="4" eb="6">
      <t>キンロウ</t>
    </rPh>
    <rPh sb="6" eb="7">
      <t>シャ</t>
    </rPh>
    <rPh sb="7" eb="10">
      <t>ゴジョカイ</t>
    </rPh>
    <phoneticPr fontId="10"/>
  </si>
  <si>
    <t>藤井寺市柏原市学校給食組合</t>
    <rPh sb="0" eb="4">
      <t>フジイデラシ</t>
    </rPh>
    <rPh sb="4" eb="7">
      <t>カシワラシ</t>
    </rPh>
    <rPh sb="7" eb="9">
      <t>ガッコウ</t>
    </rPh>
    <rPh sb="9" eb="11">
      <t>キュウショク</t>
    </rPh>
    <rPh sb="11" eb="13">
      <t>クミアイ</t>
    </rPh>
    <phoneticPr fontId="2"/>
  </si>
  <si>
    <t>柏羽藤環境事業組合</t>
    <rPh sb="0" eb="1">
      <t>カシワ</t>
    </rPh>
    <rPh sb="1" eb="2">
      <t>ハネ</t>
    </rPh>
    <rPh sb="2" eb="3">
      <t>フジ</t>
    </rPh>
    <rPh sb="3" eb="5">
      <t>カンキョウ</t>
    </rPh>
    <rPh sb="5" eb="7">
      <t>ジギョウ</t>
    </rPh>
    <rPh sb="7" eb="9">
      <t>クミアイ</t>
    </rPh>
    <phoneticPr fontId="2"/>
  </si>
  <si>
    <t>大和川右岸水防事務組合</t>
    <rPh sb="0" eb="2">
      <t>ヤマト</t>
    </rPh>
    <rPh sb="2" eb="3">
      <t>ガワ</t>
    </rPh>
    <rPh sb="3" eb="5">
      <t>ウガン</t>
    </rPh>
    <rPh sb="5" eb="7">
      <t>スイボウ</t>
    </rPh>
    <rPh sb="7" eb="9">
      <t>ジム</t>
    </rPh>
    <rPh sb="9" eb="11">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</si>
  <si>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</si>
  <si>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</si>
  <si>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</si>
  <si>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4">
      <t>スイ</t>
    </rPh>
    <rPh sb="14" eb="15">
      <t>ドウ</t>
    </rPh>
    <rPh sb="15" eb="17">
      <t>ジギョウ</t>
    </rPh>
    <rPh sb="17" eb="19">
      <t>カイケイ</t>
    </rPh>
    <phoneticPr fontId="2"/>
  </si>
  <si>
    <t>藤井寺水道事業会計</t>
    <rPh sb="0" eb="3">
      <t>フジイデラ</t>
    </rPh>
    <rPh sb="3" eb="5">
      <t>スイドウ</t>
    </rPh>
    <rPh sb="5" eb="7">
      <t>ジギョウ</t>
    </rPh>
    <rPh sb="7" eb="9">
      <t>カイケイ</t>
    </rPh>
    <phoneticPr fontId="2"/>
  </si>
  <si>
    <t>-</t>
    <phoneticPr fontId="2"/>
  </si>
  <si>
    <t>大阪南消防組合</t>
    <rPh sb="0" eb="2">
      <t>オオサカ</t>
    </rPh>
    <rPh sb="2" eb="3">
      <t>ミナミ</t>
    </rPh>
    <rPh sb="3" eb="7">
      <t>ショウボウクミアイ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</si>
</sst>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6705-4277-A5DC-3493AEDDB2B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11589</c:v>
                </c:pt>
                <c:pt idx="1">
                  <c:v>5167</c:v>
                </c:pt>
                <c:pt idx="2">
                  <c:v>3874</c:v>
                </c:pt>
                <c:pt idx="3">
                  <c:v>6021</c:v>
                </c:pt>
                <c:pt idx="4">
                  <c:v>8047</c:v>
                </c:pt>
              </c:numCache>
            </c:numRef>
          </c:val>
          <c:smooth val="0"/>
          <c:extLst>
            <c:ext xmlns:c16="http://schemas.microsoft.com/office/drawing/2014/chart" uri="{C3380CC4-5D6E-409C-BE32-E72D297353CC}">
              <c16:uniqueId val="{00000001-6705-4277-A5DC-3493AEDDB2B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0.44</c:v>
                </c:pt>
                <c:pt idx="1">
                  <c:v>2.78</c:v>
                </c:pt>
                <c:pt idx="2">
                  <c:v>2.58</c:v>
                </c:pt>
                <c:pt idx="3">
                  <c:v>0.1</c:v>
                </c:pt>
                <c:pt idx="4">
                  <c:v>1.51</c:v>
                </c:pt>
              </c:numCache>
            </c:numRef>
          </c:val>
          <c:extLst>
            <c:ext xmlns:c16="http://schemas.microsoft.com/office/drawing/2014/chart" uri="{C3380CC4-5D6E-409C-BE32-E72D297353CC}">
              <c16:uniqueId val="{00000000-F5E4-45D8-A30F-CEC1A3F71F9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10.57</c:v>
                </c:pt>
                <c:pt idx="1">
                  <c:v>10.31</c:v>
                </c:pt>
                <c:pt idx="2">
                  <c:v>12.22</c:v>
                </c:pt>
                <c:pt idx="3">
                  <c:v>10.76</c:v>
                </c:pt>
                <c:pt idx="4">
                  <c:v>14.36</c:v>
                </c:pt>
              </c:numCache>
            </c:numRef>
          </c:val>
          <c:extLst>
            <c:ext xmlns:c16="http://schemas.microsoft.com/office/drawing/2014/chart" uri="{C3380CC4-5D6E-409C-BE32-E72D297353CC}">
              <c16:uniqueId val="{00000001-F5E4-45D8-A30F-CEC1A3F71F9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0.32</c:v>
                </c:pt>
                <c:pt idx="1">
                  <c:v>2.38</c:v>
                </c:pt>
                <c:pt idx="2">
                  <c:v>-0.24</c:v>
                </c:pt>
                <c:pt idx="3">
                  <c:v>-4.9800000000000004</c:v>
                </c:pt>
                <c:pt idx="4">
                  <c:v>5.09</c:v>
                </c:pt>
              </c:numCache>
            </c:numRef>
          </c:val>
          <c:smooth val="0"/>
          <c:extLst>
            <c:ext xmlns:c16="http://schemas.microsoft.com/office/drawing/2014/chart" uri="{C3380CC4-5D6E-409C-BE32-E72D297353CC}">
              <c16:uniqueId val="{00000002-F5E4-45D8-A30F-CEC1A3F71F9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14.24</c:v>
                </c:pt>
                <c:pt idx="2">
                  <c:v>#N/A</c:v>
                </c:pt>
                <c:pt idx="3">
                  <c:v>5.34</c:v>
                </c:pt>
                <c:pt idx="4">
                  <c:v>#N/A</c:v>
                </c:pt>
                <c:pt idx="5">
                  <c:v>4.93</c:v>
                </c:pt>
                <c:pt idx="6">
                  <c:v>0</c:v>
                </c:pt>
                <c:pt idx="7">
                  <c:v>0</c:v>
                </c:pt>
                <c:pt idx="8">
                  <c:v>0</c:v>
                </c:pt>
                <c:pt idx="9">
                  <c:v>0</c:v>
                </c:pt>
              </c:numCache>
            </c:numRef>
          </c:val>
          <c:extLst>
            <c:ext xmlns:c16="http://schemas.microsoft.com/office/drawing/2014/chart" uri="{C3380CC4-5D6E-409C-BE32-E72D297353CC}">
              <c16:uniqueId val="{00000000-6C6A-40ED-BB7C-436DF328A9F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0.02</c:v>
                </c:pt>
                <c:pt idx="7">
                  <c:v>#N/A</c:v>
                </c:pt>
                <c:pt idx="8">
                  <c:v>0</c:v>
                </c:pt>
                <c:pt idx="9">
                  <c:v>0</c:v>
                </c:pt>
              </c:numCache>
            </c:numRef>
          </c:val>
          <c:extLst>
            <c:ext xmlns:c16="http://schemas.microsoft.com/office/drawing/2014/chart" uri="{C3380CC4-5D6E-409C-BE32-E72D297353CC}">
              <c16:uniqueId val="{00000001-6C6A-40ED-BB7C-436DF328A9F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C6A-40ED-BB7C-436DF328A9F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C6A-40ED-BB7C-436DF328A9F4}"/>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C6A-40ED-BB7C-436DF328A9F4}"/>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0.25</c:v>
                </c:pt>
                <c:pt idx="2">
                  <c:v>#N/A</c:v>
                </c:pt>
                <c:pt idx="3">
                  <c:v>0.25</c:v>
                </c:pt>
                <c:pt idx="4">
                  <c:v>#N/A</c:v>
                </c:pt>
                <c:pt idx="5">
                  <c:v>0.3</c:v>
                </c:pt>
                <c:pt idx="6">
                  <c:v>#N/A</c:v>
                </c:pt>
                <c:pt idx="7">
                  <c:v>0.32</c:v>
                </c:pt>
                <c:pt idx="8">
                  <c:v>#N/A</c:v>
                </c:pt>
                <c:pt idx="9">
                  <c:v>0.35</c:v>
                </c:pt>
              </c:numCache>
            </c:numRef>
          </c:val>
          <c:extLst>
            <c:ext xmlns:c16="http://schemas.microsoft.com/office/drawing/2014/chart" uri="{C3380CC4-5D6E-409C-BE32-E72D297353CC}">
              <c16:uniqueId val="{00000005-6C6A-40ED-BB7C-436DF328A9F4}"/>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0.82</c:v>
                </c:pt>
                <c:pt idx="2">
                  <c:v>#N/A</c:v>
                </c:pt>
                <c:pt idx="3">
                  <c:v>1.52</c:v>
                </c:pt>
                <c:pt idx="4">
                  <c:v>#N/A</c:v>
                </c:pt>
                <c:pt idx="5">
                  <c:v>0.56999999999999995</c:v>
                </c:pt>
                <c:pt idx="6">
                  <c:v>#N/A</c:v>
                </c:pt>
                <c:pt idx="7">
                  <c:v>0.53</c:v>
                </c:pt>
                <c:pt idx="8">
                  <c:v>#N/A</c:v>
                </c:pt>
                <c:pt idx="9">
                  <c:v>0.49</c:v>
                </c:pt>
              </c:numCache>
            </c:numRef>
          </c:val>
          <c:extLst>
            <c:ext xmlns:c16="http://schemas.microsoft.com/office/drawing/2014/chart" uri="{C3380CC4-5D6E-409C-BE32-E72D297353CC}">
              <c16:uniqueId val="{00000006-6C6A-40ED-BB7C-436DF328A9F4}"/>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0.43</c:v>
                </c:pt>
                <c:pt idx="2">
                  <c:v>#N/A</c:v>
                </c:pt>
                <c:pt idx="3">
                  <c:v>2.78</c:v>
                </c:pt>
                <c:pt idx="4">
                  <c:v>#N/A</c:v>
                </c:pt>
                <c:pt idx="5">
                  <c:v>2.58</c:v>
                </c:pt>
                <c:pt idx="6">
                  <c:v>#N/A</c:v>
                </c:pt>
                <c:pt idx="7">
                  <c:v>0.1</c:v>
                </c:pt>
                <c:pt idx="8">
                  <c:v>#N/A</c:v>
                </c:pt>
                <c:pt idx="9">
                  <c:v>1.51</c:v>
                </c:pt>
              </c:numCache>
            </c:numRef>
          </c:val>
          <c:extLst>
            <c:ext xmlns:c16="http://schemas.microsoft.com/office/drawing/2014/chart" uri="{C3380CC4-5D6E-409C-BE32-E72D297353CC}">
              <c16:uniqueId val="{00000007-6C6A-40ED-BB7C-436DF328A9F4}"/>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0.54</c:v>
                </c:pt>
                <c:pt idx="2">
                  <c:v>#N/A</c:v>
                </c:pt>
                <c:pt idx="3">
                  <c:v>1.85</c:v>
                </c:pt>
                <c:pt idx="4">
                  <c:v>#N/A</c:v>
                </c:pt>
                <c:pt idx="5">
                  <c:v>3.57</c:v>
                </c:pt>
                <c:pt idx="6">
                  <c:v>#N/A</c:v>
                </c:pt>
                <c:pt idx="7">
                  <c:v>3.37</c:v>
                </c:pt>
                <c:pt idx="8">
                  <c:v>#N/A</c:v>
                </c:pt>
                <c:pt idx="9">
                  <c:v>3.74</c:v>
                </c:pt>
              </c:numCache>
            </c:numRef>
          </c:val>
          <c:extLst>
            <c:ext xmlns:c16="http://schemas.microsoft.com/office/drawing/2014/chart" uri="{C3380CC4-5D6E-409C-BE32-E72D297353CC}">
              <c16:uniqueId val="{00000008-6C6A-40ED-BB7C-436DF328A9F4}"/>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4.18</c:v>
                </c:pt>
                <c:pt idx="2">
                  <c:v>#N/A</c:v>
                </c:pt>
                <c:pt idx="3">
                  <c:v>3.09</c:v>
                </c:pt>
                <c:pt idx="4">
                  <c:v>#N/A</c:v>
                </c:pt>
                <c:pt idx="5">
                  <c:v>4.47</c:v>
                </c:pt>
                <c:pt idx="6">
                  <c:v>#N/A</c:v>
                </c:pt>
                <c:pt idx="7">
                  <c:v>3.87</c:v>
                </c:pt>
                <c:pt idx="8">
                  <c:v>#N/A</c:v>
                </c:pt>
                <c:pt idx="9">
                  <c:v>3.79</c:v>
                </c:pt>
              </c:numCache>
            </c:numRef>
          </c:val>
          <c:extLst>
            <c:ext xmlns:c16="http://schemas.microsoft.com/office/drawing/2014/chart" uri="{C3380CC4-5D6E-409C-BE32-E72D297353CC}">
              <c16:uniqueId val="{00000009-6C6A-40ED-BB7C-436DF328A9F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2480</c:v>
                </c:pt>
                <c:pt idx="5">
                  <c:v>2450</c:v>
                </c:pt>
                <c:pt idx="8">
                  <c:v>2455</c:v>
                </c:pt>
                <c:pt idx="11">
                  <c:v>2420</c:v>
                </c:pt>
                <c:pt idx="14">
                  <c:v>2216</c:v>
                </c:pt>
              </c:numCache>
            </c:numRef>
          </c:val>
          <c:extLst>
            <c:ext xmlns:c16="http://schemas.microsoft.com/office/drawing/2014/chart" uri="{C3380CC4-5D6E-409C-BE32-E72D297353CC}">
              <c16:uniqueId val="{00000000-2024-45F7-A5F7-973D809F61A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1</c:v>
                </c:pt>
              </c:numCache>
            </c:numRef>
          </c:val>
          <c:extLst>
            <c:ext xmlns:c16="http://schemas.microsoft.com/office/drawing/2014/chart" uri="{C3380CC4-5D6E-409C-BE32-E72D297353CC}">
              <c16:uniqueId val="{00000001-2024-45F7-A5F7-973D809F61A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2-2024-45F7-A5F7-973D809F61A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96</c:v>
                </c:pt>
                <c:pt idx="3">
                  <c:v>112</c:v>
                </c:pt>
                <c:pt idx="6">
                  <c:v>120</c:v>
                </c:pt>
                <c:pt idx="9">
                  <c:v>129</c:v>
                </c:pt>
                <c:pt idx="12">
                  <c:v>126</c:v>
                </c:pt>
              </c:numCache>
            </c:numRef>
          </c:val>
          <c:extLst>
            <c:ext xmlns:c16="http://schemas.microsoft.com/office/drawing/2014/chart" uri="{C3380CC4-5D6E-409C-BE32-E72D297353CC}">
              <c16:uniqueId val="{00000003-2024-45F7-A5F7-973D809F61A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1073</c:v>
                </c:pt>
                <c:pt idx="3">
                  <c:v>1024</c:v>
                </c:pt>
                <c:pt idx="6">
                  <c:v>1033</c:v>
                </c:pt>
                <c:pt idx="9">
                  <c:v>1022</c:v>
                </c:pt>
                <c:pt idx="12">
                  <c:v>648</c:v>
                </c:pt>
              </c:numCache>
            </c:numRef>
          </c:val>
          <c:extLst>
            <c:ext xmlns:c16="http://schemas.microsoft.com/office/drawing/2014/chart" uri="{C3380CC4-5D6E-409C-BE32-E72D297353CC}">
              <c16:uniqueId val="{00000004-2024-45F7-A5F7-973D809F61A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024-45F7-A5F7-973D809F61A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024-45F7-A5F7-973D809F61A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1466</c:v>
                </c:pt>
                <c:pt idx="3">
                  <c:v>1685</c:v>
                </c:pt>
                <c:pt idx="6">
                  <c:v>1772</c:v>
                </c:pt>
                <c:pt idx="9">
                  <c:v>1690</c:v>
                </c:pt>
                <c:pt idx="12">
                  <c:v>1510</c:v>
                </c:pt>
              </c:numCache>
            </c:numRef>
          </c:val>
          <c:extLst>
            <c:ext xmlns:c16="http://schemas.microsoft.com/office/drawing/2014/chart" uri="{C3380CC4-5D6E-409C-BE32-E72D297353CC}">
              <c16:uniqueId val="{00000007-2024-45F7-A5F7-973D809F61A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157</c:v>
                </c:pt>
                <c:pt idx="2">
                  <c:v>#N/A</c:v>
                </c:pt>
                <c:pt idx="3">
                  <c:v>#N/A</c:v>
                </c:pt>
                <c:pt idx="4">
                  <c:v>372</c:v>
                </c:pt>
                <c:pt idx="5">
                  <c:v>#N/A</c:v>
                </c:pt>
                <c:pt idx="6">
                  <c:v>#N/A</c:v>
                </c:pt>
                <c:pt idx="7">
                  <c:v>471</c:v>
                </c:pt>
                <c:pt idx="8">
                  <c:v>#N/A</c:v>
                </c:pt>
                <c:pt idx="9">
                  <c:v>#N/A</c:v>
                </c:pt>
                <c:pt idx="10">
                  <c:v>422</c:v>
                </c:pt>
                <c:pt idx="11">
                  <c:v>#N/A</c:v>
                </c:pt>
                <c:pt idx="12">
                  <c:v>#N/A</c:v>
                </c:pt>
                <c:pt idx="13">
                  <c:v>70</c:v>
                </c:pt>
                <c:pt idx="14">
                  <c:v>#N/A</c:v>
                </c:pt>
              </c:numCache>
            </c:numRef>
          </c:val>
          <c:smooth val="0"/>
          <c:extLst>
            <c:ext xmlns:c16="http://schemas.microsoft.com/office/drawing/2014/chart" uri="{C3380CC4-5D6E-409C-BE32-E72D297353CC}">
              <c16:uniqueId val="{00000008-2024-45F7-A5F7-973D809F61A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22123</c:v>
                </c:pt>
                <c:pt idx="5">
                  <c:v>21497</c:v>
                </c:pt>
                <c:pt idx="8">
                  <c:v>20500</c:v>
                </c:pt>
                <c:pt idx="11">
                  <c:v>19581</c:v>
                </c:pt>
                <c:pt idx="14">
                  <c:v>18461</c:v>
                </c:pt>
              </c:numCache>
            </c:numRef>
          </c:val>
          <c:extLst>
            <c:ext xmlns:c16="http://schemas.microsoft.com/office/drawing/2014/chart" uri="{C3380CC4-5D6E-409C-BE32-E72D297353CC}">
              <c16:uniqueId val="{00000000-7C70-4718-9871-B61E0EA6163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4353</c:v>
                </c:pt>
                <c:pt idx="5">
                  <c:v>3702</c:v>
                </c:pt>
                <c:pt idx="8">
                  <c:v>3628</c:v>
                </c:pt>
                <c:pt idx="11">
                  <c:v>3393</c:v>
                </c:pt>
                <c:pt idx="14">
                  <c:v>6132</c:v>
                </c:pt>
              </c:numCache>
            </c:numRef>
          </c:val>
          <c:extLst>
            <c:ext xmlns:c16="http://schemas.microsoft.com/office/drawing/2014/chart" uri="{C3380CC4-5D6E-409C-BE32-E72D297353CC}">
              <c16:uniqueId val="{00000001-7C70-4718-9871-B61E0EA6163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2830</c:v>
                </c:pt>
                <c:pt idx="5">
                  <c:v>3699</c:v>
                </c:pt>
                <c:pt idx="8">
                  <c:v>4025</c:v>
                </c:pt>
                <c:pt idx="11">
                  <c:v>3947</c:v>
                </c:pt>
                <c:pt idx="14">
                  <c:v>4600</c:v>
                </c:pt>
              </c:numCache>
            </c:numRef>
          </c:val>
          <c:extLst>
            <c:ext xmlns:c16="http://schemas.microsoft.com/office/drawing/2014/chart" uri="{C3380CC4-5D6E-409C-BE32-E72D297353CC}">
              <c16:uniqueId val="{00000002-7C70-4718-9871-B61E0EA6163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C70-4718-9871-B61E0EA6163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C70-4718-9871-B61E0EA6163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C70-4718-9871-B61E0EA6163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2932</c:v>
                </c:pt>
                <c:pt idx="3">
                  <c:v>2929</c:v>
                </c:pt>
                <c:pt idx="6">
                  <c:v>2961</c:v>
                </c:pt>
                <c:pt idx="9">
                  <c:v>2895</c:v>
                </c:pt>
                <c:pt idx="12">
                  <c:v>3172</c:v>
                </c:pt>
              </c:numCache>
            </c:numRef>
          </c:val>
          <c:extLst>
            <c:ext xmlns:c16="http://schemas.microsoft.com/office/drawing/2014/chart" uri="{C3380CC4-5D6E-409C-BE32-E72D297353CC}">
              <c16:uniqueId val="{00000006-7C70-4718-9871-B61E0EA6163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781</c:v>
                </c:pt>
                <c:pt idx="3">
                  <c:v>796</c:v>
                </c:pt>
                <c:pt idx="6">
                  <c:v>806</c:v>
                </c:pt>
                <c:pt idx="9">
                  <c:v>1300</c:v>
                </c:pt>
                <c:pt idx="12">
                  <c:v>1064</c:v>
                </c:pt>
              </c:numCache>
            </c:numRef>
          </c:val>
          <c:extLst>
            <c:ext xmlns:c16="http://schemas.microsoft.com/office/drawing/2014/chart" uri="{C3380CC4-5D6E-409C-BE32-E72D297353CC}">
              <c16:uniqueId val="{00000007-7C70-4718-9871-B61E0EA6163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15295</c:v>
                </c:pt>
                <c:pt idx="3">
                  <c:v>13680</c:v>
                </c:pt>
                <c:pt idx="6">
                  <c:v>12858</c:v>
                </c:pt>
                <c:pt idx="9">
                  <c:v>12214</c:v>
                </c:pt>
                <c:pt idx="12">
                  <c:v>11749</c:v>
                </c:pt>
              </c:numCache>
            </c:numRef>
          </c:val>
          <c:extLst>
            <c:ext xmlns:c16="http://schemas.microsoft.com/office/drawing/2014/chart" uri="{C3380CC4-5D6E-409C-BE32-E72D297353CC}">
              <c16:uniqueId val="{00000008-7C70-4718-9871-B61E0EA6163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c:v>
                </c:pt>
                <c:pt idx="3">
                  <c:v>4</c:v>
                </c:pt>
                <c:pt idx="6">
                  <c:v>3</c:v>
                </c:pt>
                <c:pt idx="9">
                  <c:v>2</c:v>
                </c:pt>
                <c:pt idx="12">
                  <c:v>2</c:v>
                </c:pt>
              </c:numCache>
            </c:numRef>
          </c:val>
          <c:extLst>
            <c:ext xmlns:c16="http://schemas.microsoft.com/office/drawing/2014/chart" uri="{C3380CC4-5D6E-409C-BE32-E72D297353CC}">
              <c16:uniqueId val="{00000009-7C70-4718-9871-B61E0EA6163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19237</c:v>
                </c:pt>
                <c:pt idx="3">
                  <c:v>18736</c:v>
                </c:pt>
                <c:pt idx="6">
                  <c:v>17385</c:v>
                </c:pt>
                <c:pt idx="9">
                  <c:v>16179</c:v>
                </c:pt>
                <c:pt idx="12">
                  <c:v>15920</c:v>
                </c:pt>
              </c:numCache>
            </c:numRef>
          </c:val>
          <c:extLst>
            <c:ext xmlns:c16="http://schemas.microsoft.com/office/drawing/2014/chart" uri="{C3380CC4-5D6E-409C-BE32-E72D297353CC}">
              <c16:uniqueId val="{0000000A-7C70-4718-9871-B61E0EA6163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8943</c:v>
                </c:pt>
                <c:pt idx="2">
                  <c:v>#N/A</c:v>
                </c:pt>
                <c:pt idx="3">
                  <c:v>#N/A</c:v>
                </c:pt>
                <c:pt idx="4">
                  <c:v>7246</c:v>
                </c:pt>
                <c:pt idx="5">
                  <c:v>#N/A</c:v>
                </c:pt>
                <c:pt idx="6">
                  <c:v>#N/A</c:v>
                </c:pt>
                <c:pt idx="7">
                  <c:v>5861</c:v>
                </c:pt>
                <c:pt idx="8">
                  <c:v>#N/A</c:v>
                </c:pt>
                <c:pt idx="9">
                  <c:v>#N/A</c:v>
                </c:pt>
                <c:pt idx="10">
                  <c:v>5668</c:v>
                </c:pt>
                <c:pt idx="11">
                  <c:v>#N/A</c:v>
                </c:pt>
                <c:pt idx="12">
                  <c:v>#N/A</c:v>
                </c:pt>
                <c:pt idx="13">
                  <c:v>2713</c:v>
                </c:pt>
                <c:pt idx="14">
                  <c:v>#N/A</c:v>
                </c:pt>
              </c:numCache>
            </c:numRef>
          </c:val>
          <c:smooth val="0"/>
          <c:extLst>
            <c:ext xmlns:c16="http://schemas.microsoft.com/office/drawing/2014/chart" uri="{C3380CC4-5D6E-409C-BE32-E72D297353CC}">
              <c16:uniqueId val="{0000000B-7C70-4718-9871-B61E0EA6163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1795</c:v>
                </c:pt>
                <c:pt idx="1">
                  <c:v>1605</c:v>
                </c:pt>
                <c:pt idx="2">
                  <c:v>2168</c:v>
                </c:pt>
              </c:numCache>
            </c:numRef>
          </c:val>
          <c:extLst>
            <c:ext xmlns:c16="http://schemas.microsoft.com/office/drawing/2014/chart" uri="{C3380CC4-5D6E-409C-BE32-E72D297353CC}">
              <c16:uniqueId val="{00000000-BB7C-40EA-BD3D-15D5F0061F6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684</c:v>
                </c:pt>
                <c:pt idx="1">
                  <c:v>755</c:v>
                </c:pt>
                <c:pt idx="2">
                  <c:v>848</c:v>
                </c:pt>
              </c:numCache>
            </c:numRef>
          </c:val>
          <c:extLst>
            <c:ext xmlns:c16="http://schemas.microsoft.com/office/drawing/2014/chart" uri="{C3380CC4-5D6E-409C-BE32-E72D297353CC}">
              <c16:uniqueId val="{00000001-BB7C-40EA-BD3D-15D5F0061F6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579</c:v>
                </c:pt>
                <c:pt idx="1">
                  <c:v>679</c:v>
                </c:pt>
                <c:pt idx="2">
                  <c:v>763</c:v>
                </c:pt>
              </c:numCache>
            </c:numRef>
          </c:val>
          <c:extLst>
            <c:ext xmlns:c16="http://schemas.microsoft.com/office/drawing/2014/chart" uri="{C3380CC4-5D6E-409C-BE32-E72D297353CC}">
              <c16:uniqueId val="{00000002-BB7C-40EA-BD3D-15D5F0061F6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一般会計の元利償還金については令和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年度まで増加傾向にあったが、臨時財政対策債に係る元利償還金が減になったことに伴い、令和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年度より減少に転じ、令和６年度も引き続き減少している。</a:t>
          </a:r>
        </a:p>
        <a:p>
          <a:r>
            <a:rPr kumimoji="1" lang="ja-JP" altLang="en-US" sz="1400">
              <a:latin typeface="ＭＳ ゴシック" pitchFamily="49" charset="-128"/>
              <a:ea typeface="ＭＳ ゴシック" pitchFamily="49" charset="-128"/>
            </a:rPr>
            <a:t>　また、公営企業について、元利償還金に対する繰入金は減少傾向にあり、令和６年度は</a:t>
          </a:r>
          <a:r>
            <a:rPr kumimoji="1" lang="en-US" altLang="ja-JP" sz="1400">
              <a:latin typeface="ＭＳ ゴシック" pitchFamily="49" charset="-128"/>
              <a:ea typeface="ＭＳ ゴシック" pitchFamily="49" charset="-128"/>
            </a:rPr>
            <a:t>374</a:t>
          </a:r>
          <a:r>
            <a:rPr kumimoji="1" lang="ja-JP" altLang="en-US" sz="1400">
              <a:latin typeface="ＭＳ ゴシック" pitchFamily="49" charset="-128"/>
              <a:ea typeface="ＭＳ ゴシック" pitchFamily="49" charset="-128"/>
            </a:rPr>
            <a:t>百万円と大幅な減少となった。</a:t>
          </a:r>
        </a:p>
        <a:p>
          <a:r>
            <a:rPr kumimoji="1" lang="ja-JP" altLang="en-US" sz="1400">
              <a:latin typeface="ＭＳ ゴシック" pitchFamily="49" charset="-128"/>
              <a:ea typeface="ＭＳ ゴシック" pitchFamily="49" charset="-128"/>
            </a:rPr>
            <a:t>　今後も引き続き、事業の精査や過度な後年度負担が生じないように考慮する必要がある。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一般会計等の市債残高については、令和５年度から</a:t>
          </a:r>
          <a:r>
            <a:rPr kumimoji="1" lang="en-US" altLang="ja-JP" sz="1400">
              <a:latin typeface="ＭＳ ゴシック" pitchFamily="49" charset="-128"/>
              <a:ea typeface="ＭＳ ゴシック" pitchFamily="49" charset="-128"/>
            </a:rPr>
            <a:t>259</a:t>
          </a:r>
          <a:r>
            <a:rPr kumimoji="1" lang="ja-JP" altLang="en-US" sz="1400">
              <a:latin typeface="ＭＳ ゴシック" pitchFamily="49" charset="-128"/>
              <a:ea typeface="ＭＳ ゴシック" pitchFamily="49" charset="-128"/>
            </a:rPr>
            <a:t>百万円減少し、</a:t>
          </a:r>
          <a:r>
            <a:rPr kumimoji="1" lang="en-US" altLang="ja-JP" sz="1400">
              <a:latin typeface="ＭＳ ゴシック" pitchFamily="49" charset="-128"/>
              <a:ea typeface="ＭＳ ゴシック" pitchFamily="49" charset="-128"/>
            </a:rPr>
            <a:t>15,920</a:t>
          </a:r>
          <a:r>
            <a:rPr kumimoji="1" lang="ja-JP" altLang="en-US" sz="1400">
              <a:latin typeface="ＭＳ ゴシック" pitchFamily="49" charset="-128"/>
              <a:ea typeface="ＭＳ ゴシック" pitchFamily="49" charset="-128"/>
            </a:rPr>
            <a:t>百万円となった。</a:t>
          </a:r>
        </a:p>
        <a:p>
          <a:r>
            <a:rPr kumimoji="1" lang="ja-JP" altLang="en-US" sz="1400">
              <a:latin typeface="ＭＳ ゴシック" pitchFamily="49" charset="-128"/>
              <a:ea typeface="ＭＳ ゴシック" pitchFamily="49" charset="-128"/>
            </a:rPr>
            <a:t>　近年は減少傾向にあるが、今後も公共施設等の改修事業等において、起債発行が予想され、事業の実施に当たっては、慎重に内容の精査等を行う必要がある。</a:t>
          </a:r>
        </a:p>
        <a:p>
          <a:r>
            <a:rPr kumimoji="1" lang="ja-JP" altLang="en-US" sz="1400">
              <a:latin typeface="ＭＳ ゴシック" pitchFamily="49" charset="-128"/>
              <a:ea typeface="ＭＳ ゴシック" pitchFamily="49" charset="-128"/>
            </a:rPr>
            <a:t>　また、本市においては公営企業債等繰入見込額が多くを占めているが、その大部分は下水道事業債となっており、減少傾向にある。</a:t>
          </a:r>
        </a:p>
        <a:p>
          <a:r>
            <a:rPr kumimoji="1" lang="ja-JP" altLang="en-US" sz="1400">
              <a:latin typeface="ＭＳ ゴシック" pitchFamily="49" charset="-128"/>
              <a:ea typeface="ＭＳ ゴシック" pitchFamily="49" charset="-128"/>
            </a:rPr>
            <a:t>　今後も指標の推移に注視しつつ、安定した財政運営に努めていく必要がある。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大阪府藤井寺市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決算は、地方交付税や各種交付金が想定を上回る増加となったことや、旧市民病院の廃院による府支出金や諸収入の受入があったことから、財政調整基金に積み立てを行ったため基金残高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・公共施設の老朽化による改修が今後も想定され、財源となる基金を確保するため、公共施設整備基金に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百万円積み立てたことなどによって、その他特定目的基金が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・歳出の抑制と財源の確保により、基金を取り崩さない財政運営をめざす。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・公共施設整備基金：公共施設の整備に係る財源を確保する。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・ふるさとまちづくり応援基金：ふるさと納税等による寄附金を積み立て、各事業の財源として充当する。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・古代史料整備基金：市立図書館における古代史料の整備を図る資金に充てる。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・森林環境譲与税基金：森林の整備及びその促進に関する施策の資金に充てる。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・福祉基金：福祉事業の推進を図る資金に充てる。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・公共施設整備基金：一般財源を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・ふるさとまちづくり応援基金：寄附対象事業へ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・森林環境譲与税基金：一般財源を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百万円積み立てた一方、対象事業に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百万円取り崩したことによる減少となっている。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・公共施設整備基金：公共施設の老朽化による改修が今後も想定されることから、財源となる基金を確保する。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・ふるさとまちづくり応援基金：ふるさと納税の受入れを増加させ、積み立てを行うことで財源確保をめざす。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・歳計剰余金及び一般財源を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・引き続き財政調整基金を取り崩すことなく黒字確保できるよう、自主財源の確保や新規事業の抑制に努め、計画的に財政調整基金への積み立てが可能な運営をめざす。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・一般財源を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・老朽化した公共施設の改修に係る市債残高の増に備え、積み立てと運用の検討が必要である。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62,304
61,059
8.89
27,275,185
27,039,243
228,338
15,105,489
15,295,446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令和６年度は、高齢者保健福祉費等の増額により基準財政需要額は増額となっているが、市民税等の減収により基準財政収入額が減額したため、前年度から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0.59</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依然として類似団体内平均値を下回っており、本市歳入においては依存財源が約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割を占める状況であることからも、今後依存財源の動向に左右されないような財政構造の確立に努める。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34925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8716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166158</xdr:rowOff>
    </xdr:from>
    <xdr:to>
      <xdr:col>19</xdr:col>
      <xdr:colOff>133350</xdr:colOff>
      <xdr:row>43</xdr:row>
      <xdr:rowOff>14817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670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166158</xdr:rowOff>
    </xdr:from>
    <xdr:to>
      <xdr:col>15</xdr:col>
      <xdr:colOff>82550</xdr:colOff>
      <xdr:row>42</xdr:row>
      <xdr:rowOff>166158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166158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127652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135467</xdr:rowOff>
    </xdr:from>
    <xdr:to>
      <xdr:col>19</xdr:col>
      <xdr:colOff>184150</xdr:colOff>
      <xdr:row>43</xdr:row>
      <xdr:rowOff>65617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115358</xdr:rowOff>
    </xdr:from>
    <xdr:to>
      <xdr:col>15</xdr:col>
      <xdr:colOff>133350</xdr:colOff>
      <xdr:row>43</xdr:row>
      <xdr:rowOff>45508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115358</xdr:rowOff>
    </xdr:from>
    <xdr:to>
      <xdr:col>11</xdr:col>
      <xdr:colOff>82550</xdr:colOff>
      <xdr:row>43</xdr:row>
      <xdr:rowOff>45508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30285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経常一般財源充当経費は、物件費、維持補修費、補助費等、公債費が減少したことにより対前年度比で</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百万円減額したのに対し、経常一般財源は、地方特例交付金や地方交付税の増額により対前年度比で</a:t>
          </a:r>
          <a:r>
            <a:rPr kumimoji="1" lang="en-US" altLang="ja-JP" sz="1300">
              <a:latin typeface="ＭＳ Ｐゴシック" panose="020B0600070205080204" pitchFamily="50" charset="-128"/>
              <a:ea typeface="ＭＳ Ｐゴシック" panose="020B0600070205080204" pitchFamily="50" charset="-128"/>
            </a:rPr>
            <a:t>490</a:t>
          </a:r>
          <a:r>
            <a:rPr kumimoji="1" lang="ja-JP" altLang="en-US" sz="1300">
              <a:latin typeface="ＭＳ Ｐゴシック" panose="020B0600070205080204" pitchFamily="50" charset="-128"/>
              <a:ea typeface="ＭＳ Ｐゴシック" panose="020B0600070205080204" pitchFamily="50" charset="-128"/>
            </a:rPr>
            <a:t>百万円増加したため、経常収支比率が</a:t>
          </a:r>
          <a:r>
            <a:rPr kumimoji="1" lang="en-US" altLang="ja-JP" sz="1300">
              <a:latin typeface="ＭＳ Ｐゴシック" panose="020B0600070205080204" pitchFamily="50" charset="-128"/>
              <a:ea typeface="ＭＳ Ｐゴシック" panose="020B0600070205080204" pitchFamily="50" charset="-128"/>
            </a:rPr>
            <a:t>96.8%</a:t>
          </a:r>
          <a:r>
            <a:rPr kumimoji="1" lang="ja-JP" altLang="en-US" sz="1300">
              <a:latin typeface="ＭＳ Ｐゴシック" panose="020B0600070205080204" pitchFamily="50" charset="-128"/>
              <a:ea typeface="ＭＳ Ｐゴシック" panose="020B0600070205080204" pitchFamily="50" charset="-128"/>
            </a:rPr>
            <a:t>となり、前年度から</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しかし、依然として類似団体内平均値より高いため、今後も自主財源の確保及び経常的な経費の全体的な圧縮を進めていく必要がある。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60960</xdr:rowOff>
    </xdr:from>
    <xdr:to>
      <xdr:col>23</xdr:col>
      <xdr:colOff>133350</xdr:colOff>
      <xdr:row>66</xdr:row>
      <xdr:rowOff>94615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205210"/>
          <a:ext cx="838200" cy="20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48895</xdr:rowOff>
    </xdr:from>
    <xdr:to>
      <xdr:col>19</xdr:col>
      <xdr:colOff>133350</xdr:colOff>
      <xdr:row>66</xdr:row>
      <xdr:rowOff>94615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193145"/>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69532</xdr:rowOff>
    </xdr:from>
    <xdr:to>
      <xdr:col>15</xdr:col>
      <xdr:colOff>82550</xdr:colOff>
      <xdr:row>65</xdr:row>
      <xdr:rowOff>48895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1042332"/>
          <a:ext cx="8890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69532</xdr:rowOff>
    </xdr:from>
    <xdr:to>
      <xdr:col>11</xdr:col>
      <xdr:colOff>31750</xdr:colOff>
      <xdr:row>65</xdr:row>
      <xdr:rowOff>157480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042332"/>
          <a:ext cx="889000" cy="25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10160</xdr:rowOff>
    </xdr:from>
    <xdr:to>
      <xdr:col>23</xdr:col>
      <xdr:colOff>184150</xdr:colOff>
      <xdr:row>65</xdr:row>
      <xdr:rowOff>111760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153687</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2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43815</xdr:rowOff>
    </xdr:from>
    <xdr:to>
      <xdr:col>19</xdr:col>
      <xdr:colOff>184150</xdr:colOff>
      <xdr:row>66</xdr:row>
      <xdr:rowOff>145415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35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130192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445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169545</xdr:rowOff>
    </xdr:from>
    <xdr:to>
      <xdr:col>15</xdr:col>
      <xdr:colOff>133350</xdr:colOff>
      <xdr:row>65</xdr:row>
      <xdr:rowOff>99695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84472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22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18732</xdr:rowOff>
    </xdr:from>
    <xdr:to>
      <xdr:col>11</xdr:col>
      <xdr:colOff>82550</xdr:colOff>
      <xdr:row>64</xdr:row>
      <xdr:rowOff>120332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9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105109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7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106680</xdr:rowOff>
    </xdr:from>
    <xdr:to>
      <xdr:col>7</xdr:col>
      <xdr:colOff>31750</xdr:colOff>
      <xdr:row>66</xdr:row>
      <xdr:rowOff>36830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21607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[133,235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9,124</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133,235</a:t>
          </a:r>
          <a:r>
            <a:rPr kumimoji="1" lang="ja-JP" altLang="en-US" sz="1300">
              <a:latin typeface="ＭＳ Ｐゴシック" panose="020B0600070205080204" pitchFamily="50" charset="-128"/>
              <a:ea typeface="ＭＳ Ｐゴシック" panose="020B0600070205080204" pitchFamily="50" charset="-128"/>
            </a:rPr>
            <a:t>円となったが、類似団体内平均値を下回っている。これは、学校給食、消防、ごみ処理業務をそれぞれ一部事務組合で実施しているためである。</a:t>
          </a:r>
        </a:p>
        <a:p>
          <a:r>
            <a:rPr kumimoji="1" lang="ja-JP" altLang="en-US" sz="1300">
              <a:latin typeface="ＭＳ Ｐゴシック" panose="020B0600070205080204" pitchFamily="50" charset="-128"/>
              <a:ea typeface="ＭＳ Ｐゴシック" panose="020B0600070205080204" pitchFamily="50" charset="-128"/>
            </a:rPr>
            <a:t>　しかし、維持補修費については、施設の老朽化が進行しており、今後増加することが予想されるため、人件費、物件費も含めた歳出経費の精査に努めていく必要がある。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110328</xdr:rowOff>
    </xdr:from>
    <xdr:to>
      <xdr:col>23</xdr:col>
      <xdr:colOff>133350</xdr:colOff>
      <xdr:row>80</xdr:row>
      <xdr:rowOff>141780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26328"/>
          <a:ext cx="838200" cy="3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126557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42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108547</xdr:rowOff>
    </xdr:from>
    <xdr:to>
      <xdr:col>19</xdr:col>
      <xdr:colOff>133350</xdr:colOff>
      <xdr:row>80</xdr:row>
      <xdr:rowOff>110328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824547"/>
          <a:ext cx="889000" cy="1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86792</xdr:rowOff>
    </xdr:from>
    <xdr:to>
      <xdr:col>15</xdr:col>
      <xdr:colOff>82550</xdr:colOff>
      <xdr:row>80</xdr:row>
      <xdr:rowOff>108547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02792"/>
          <a:ext cx="889000" cy="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76639</xdr:rowOff>
    </xdr:from>
    <xdr:to>
      <xdr:col>11</xdr:col>
      <xdr:colOff>31750</xdr:colOff>
      <xdr:row>80</xdr:row>
      <xdr:rowOff>86792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92639"/>
          <a:ext cx="889000" cy="10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90980</xdr:rowOff>
    </xdr:from>
    <xdr:to>
      <xdr:col>23</xdr:col>
      <xdr:colOff>184150</xdr:colOff>
      <xdr:row>81</xdr:row>
      <xdr:rowOff>21130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12257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59528</xdr:rowOff>
    </xdr:from>
    <xdr:to>
      <xdr:col>19</xdr:col>
      <xdr:colOff>184150</xdr:colOff>
      <xdr:row>80</xdr:row>
      <xdr:rowOff>161128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7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171305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4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57747</xdr:rowOff>
    </xdr:from>
    <xdr:to>
      <xdr:col>15</xdr:col>
      <xdr:colOff>133350</xdr:colOff>
      <xdr:row>80</xdr:row>
      <xdr:rowOff>159347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7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169524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42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35992</xdr:rowOff>
    </xdr:from>
    <xdr:to>
      <xdr:col>11</xdr:col>
      <xdr:colOff>82550</xdr:colOff>
      <xdr:row>80</xdr:row>
      <xdr:rowOff>137592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5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147769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2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25839</xdr:rowOff>
    </xdr:from>
    <xdr:to>
      <xdr:col>7</xdr:col>
      <xdr:colOff>31750</xdr:colOff>
      <xdr:row>80</xdr:row>
      <xdr:rowOff>127439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4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137616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10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本市独自の措置として平成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年度から等級に応じた給料の削減を実施しており、類似団体内の平均値より低く、令和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年度までほぼ横ばいの数値で推移している。</a:t>
          </a:r>
        </a:p>
        <a:p>
          <a:r>
            <a:rPr kumimoji="1" lang="ja-JP" altLang="en-US" sz="1300">
              <a:latin typeface="ＭＳ Ｐゴシック" panose="020B0600070205080204" pitchFamily="50" charset="-128"/>
              <a:ea typeface="ＭＳ Ｐゴシック" panose="020B0600070205080204" pitchFamily="50" charset="-128"/>
            </a:rPr>
            <a:t>　令和５年度は経験年数階層の変動等により前年度と比較し減少したが、令和６年度は市民病院の廃院に伴う職員の職種変更等により、増加へ転じた。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165100</xdr:rowOff>
    </xdr:from>
    <xdr:to>
      <xdr:col>81</xdr:col>
      <xdr:colOff>44450</xdr:colOff>
      <xdr:row>81</xdr:row>
      <xdr:rowOff>131536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3881100"/>
          <a:ext cx="8382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165100</xdr:rowOff>
    </xdr:from>
    <xdr:to>
      <xdr:col>77</xdr:col>
      <xdr:colOff>44450</xdr:colOff>
      <xdr:row>82</xdr:row>
      <xdr:rowOff>115207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3881100"/>
          <a:ext cx="889000" cy="29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1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80736</xdr:rowOff>
    </xdr:from>
    <xdr:to>
      <xdr:col>72</xdr:col>
      <xdr:colOff>203200</xdr:colOff>
      <xdr:row>82</xdr:row>
      <xdr:rowOff>115207</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13963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118127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80736</xdr:rowOff>
    </xdr:from>
    <xdr:to>
      <xdr:col>68</xdr:col>
      <xdr:colOff>152400</xdr:colOff>
      <xdr:row>82</xdr:row>
      <xdr:rowOff>97971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13963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135363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80736</xdr:rowOff>
    </xdr:from>
    <xdr:to>
      <xdr:col>81</xdr:col>
      <xdr:colOff>95250</xdr:colOff>
      <xdr:row>82</xdr:row>
      <xdr:rowOff>10886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396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97263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81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114300</xdr:rowOff>
    </xdr:from>
    <xdr:to>
      <xdr:col>77</xdr:col>
      <xdr:colOff>95250</xdr:colOff>
      <xdr:row>81</xdr:row>
      <xdr:rowOff>44450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54627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59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64407</xdr:rowOff>
    </xdr:from>
    <xdr:to>
      <xdr:col>73</xdr:col>
      <xdr:colOff>44450</xdr:colOff>
      <xdr:row>82</xdr:row>
      <xdr:rowOff>166007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12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4734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89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29936</xdr:rowOff>
    </xdr:from>
    <xdr:to>
      <xdr:col>68</xdr:col>
      <xdr:colOff>203200</xdr:colOff>
      <xdr:row>82</xdr:row>
      <xdr:rowOff>131536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08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141713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85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47171</xdr:rowOff>
    </xdr:from>
    <xdr:to>
      <xdr:col>64</xdr:col>
      <xdr:colOff>152400</xdr:colOff>
      <xdr:row>82</xdr:row>
      <xdr:rowOff>148771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158948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と比較して職員数が増加している要因は、市民病院廃院に伴い病院職員を普通会計に受け入れたことによるものである。従来より類似団体と比較して職員数が多くなっていることも踏まえると、今後より一層職員数の適正化を図っていく必要があ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82656</xdr:rowOff>
    </xdr:from>
    <xdr:to>
      <xdr:col>81</xdr:col>
      <xdr:colOff>44450</xdr:colOff>
      <xdr:row>63</xdr:row>
      <xdr:rowOff>47943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712556"/>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4233</xdr:rowOff>
    </xdr:from>
    <xdr:to>
      <xdr:col>77</xdr:col>
      <xdr:colOff>44450</xdr:colOff>
      <xdr:row>62</xdr:row>
      <xdr:rowOff>82656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34133"/>
          <a:ext cx="889000" cy="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4233</xdr:rowOff>
    </xdr:from>
    <xdr:to>
      <xdr:col>72</xdr:col>
      <xdr:colOff>203200</xdr:colOff>
      <xdr:row>62</xdr:row>
      <xdr:rowOff>44450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6341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28363</xdr:rowOff>
    </xdr:from>
    <xdr:to>
      <xdr:col>68</xdr:col>
      <xdr:colOff>152400</xdr:colOff>
      <xdr:row>62</xdr:row>
      <xdr:rowOff>44450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6582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168593</xdr:rowOff>
    </xdr:from>
    <xdr:to>
      <xdr:col>81</xdr:col>
      <xdr:colOff>95250</xdr:colOff>
      <xdr:row>63</xdr:row>
      <xdr:rowOff>98743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140670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770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31856</xdr:rowOff>
    </xdr:from>
    <xdr:to>
      <xdr:col>77</xdr:col>
      <xdr:colOff>95250</xdr:colOff>
      <xdr:row>62</xdr:row>
      <xdr:rowOff>133456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118233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748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124883</xdr:rowOff>
    </xdr:from>
    <xdr:to>
      <xdr:col>73</xdr:col>
      <xdr:colOff>44450</xdr:colOff>
      <xdr:row>62</xdr:row>
      <xdr:rowOff>55033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39810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165100</xdr:rowOff>
    </xdr:from>
    <xdr:to>
      <xdr:col>68</xdr:col>
      <xdr:colOff>203200</xdr:colOff>
      <xdr:row>62</xdr:row>
      <xdr:rowOff>95250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80027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149013</xdr:rowOff>
    </xdr:from>
    <xdr:to>
      <xdr:col>64</xdr:col>
      <xdr:colOff>152400</xdr:colOff>
      <xdr:row>62</xdr:row>
      <xdr:rowOff>79163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63940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ポイント下落し</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となり、類似団体内平均値と比較しても低い数値となっている。減少の要因としては、過去に借入した市債の一部の償還が終了したことや、普通交付税額が増加したことなどが挙げられる。</a:t>
          </a:r>
        </a:p>
        <a:p>
          <a:r>
            <a:rPr kumimoji="1" lang="ja-JP" altLang="en-US" sz="1300">
              <a:latin typeface="ＭＳ Ｐゴシック" panose="020B0600070205080204" pitchFamily="50" charset="-128"/>
              <a:ea typeface="ＭＳ Ｐゴシック" panose="020B0600070205080204" pitchFamily="50" charset="-128"/>
            </a:rPr>
            <a:t>　投資的事業については、今後も公共施設等の改修事業が予想されており、各年度の事業費の平準化を図るとともに、後年度負担を考慮して慎重に検討していく必要がある。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89323</xdr:rowOff>
    </xdr:from>
    <xdr:to>
      <xdr:col>81</xdr:col>
      <xdr:colOff>44450</xdr:colOff>
      <xdr:row>39</xdr:row>
      <xdr:rowOff>153670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775873"/>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97367</xdr:rowOff>
    </xdr:from>
    <xdr:to>
      <xdr:col>77</xdr:col>
      <xdr:colOff>44450</xdr:colOff>
      <xdr:row>39</xdr:row>
      <xdr:rowOff>153670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78391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49106</xdr:rowOff>
    </xdr:from>
    <xdr:to>
      <xdr:col>72</xdr:col>
      <xdr:colOff>203200</xdr:colOff>
      <xdr:row>39</xdr:row>
      <xdr:rowOff>97367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735656"/>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846</xdr:rowOff>
    </xdr:from>
    <xdr:to>
      <xdr:col>68</xdr:col>
      <xdr:colOff>152400</xdr:colOff>
      <xdr:row>39</xdr:row>
      <xdr:rowOff>49106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68739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38523</xdr:rowOff>
    </xdr:from>
    <xdr:to>
      <xdr:col>81</xdr:col>
      <xdr:colOff>95250</xdr:colOff>
      <xdr:row>39</xdr:row>
      <xdr:rowOff>140123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55050</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57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102870</xdr:rowOff>
    </xdr:from>
    <xdr:to>
      <xdr:col>77</xdr:col>
      <xdr:colOff>95250</xdr:colOff>
      <xdr:row>40</xdr:row>
      <xdr:rowOff>33020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43197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5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46567</xdr:rowOff>
    </xdr:from>
    <xdr:to>
      <xdr:col>73</xdr:col>
      <xdr:colOff>44450</xdr:colOff>
      <xdr:row>39</xdr:row>
      <xdr:rowOff>148167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158344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169756</xdr:rowOff>
    </xdr:from>
    <xdr:to>
      <xdr:col>68</xdr:col>
      <xdr:colOff>203200</xdr:colOff>
      <xdr:row>39</xdr:row>
      <xdr:rowOff>99906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110083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121496</xdr:rowOff>
    </xdr:from>
    <xdr:to>
      <xdr:col>64</xdr:col>
      <xdr:colOff>152400</xdr:colOff>
      <xdr:row>39</xdr:row>
      <xdr:rowOff>51646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61824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05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23.1</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となったものの、依然として類似団体内平均値を大きく上回っている。改善した要因としては、一般会計等の地方債現在高が減少し、充当可能基金が増加したことがなど挙げられる。</a:t>
          </a:r>
        </a:p>
        <a:p>
          <a:r>
            <a:rPr kumimoji="1" lang="ja-JP" altLang="en-US" sz="1300">
              <a:latin typeface="ＭＳ Ｐゴシック" panose="020B0600070205080204" pitchFamily="50" charset="-128"/>
              <a:ea typeface="ＭＳ Ｐゴシック" panose="020B0600070205080204" pitchFamily="50" charset="-128"/>
            </a:rPr>
            <a:t>　しかし、今後も公共施設等の改修事業に係る地方債借入が予想されるため、指標の動向に注視し、将来的な事業の実施に当たっては、慎重に内容の精査等を行う必要がある。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141575</xdr:rowOff>
    </xdr:from>
    <xdr:to>
      <xdr:col>81</xdr:col>
      <xdr:colOff>44450</xdr:colOff>
      <xdr:row>16</xdr:row>
      <xdr:rowOff>64105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541875"/>
          <a:ext cx="8382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64105</xdr:rowOff>
    </xdr:from>
    <xdr:to>
      <xdr:col>77</xdr:col>
      <xdr:colOff>44450</xdr:colOff>
      <xdr:row>16</xdr:row>
      <xdr:rowOff>91682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80730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91682</xdr:rowOff>
    </xdr:from>
    <xdr:to>
      <xdr:col>72</xdr:col>
      <xdr:colOff>203200</xdr:colOff>
      <xdr:row>17</xdr:row>
      <xdr:rowOff>29391</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834882"/>
          <a:ext cx="889000" cy="10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29391</xdr:rowOff>
    </xdr:from>
    <xdr:to>
      <xdr:col>68</xdr:col>
      <xdr:colOff>152400</xdr:colOff>
      <xdr:row>18</xdr:row>
      <xdr:rowOff>53279</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944041"/>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90775</xdr:rowOff>
    </xdr:from>
    <xdr:to>
      <xdr:col>81</xdr:col>
      <xdr:colOff>95250</xdr:colOff>
      <xdr:row>15</xdr:row>
      <xdr:rowOff>20925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49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62852</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463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13305</xdr:rowOff>
    </xdr:from>
    <xdr:to>
      <xdr:col>77</xdr:col>
      <xdr:colOff>95250</xdr:colOff>
      <xdr:row>16</xdr:row>
      <xdr:rowOff>114905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75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99682</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842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40882</xdr:rowOff>
    </xdr:from>
    <xdr:to>
      <xdr:col>73</xdr:col>
      <xdr:colOff>44450</xdr:colOff>
      <xdr:row>16</xdr:row>
      <xdr:rowOff>142482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78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127259</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870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150041</xdr:rowOff>
    </xdr:from>
    <xdr:to>
      <xdr:col>68</xdr:col>
      <xdr:colOff>203200</xdr:colOff>
      <xdr:row>17</xdr:row>
      <xdr:rowOff>80191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89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64968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979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2479</xdr:rowOff>
    </xdr:from>
    <xdr:to>
      <xdr:col>64</xdr:col>
      <xdr:colOff>152400</xdr:colOff>
      <xdr:row>18</xdr:row>
      <xdr:rowOff>104079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08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88856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17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62,304
61,059
8.89
27,275,185
27,039,243
228,338
15,105,489
15,295,446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ポイント上昇して</a:t>
          </a:r>
          <a:r>
            <a:rPr kumimoji="1" lang="en-US" altLang="ja-JP" sz="1300">
              <a:latin typeface="ＭＳ Ｐゴシック" panose="020B0600070205080204" pitchFamily="50" charset="-128"/>
              <a:ea typeface="ＭＳ Ｐゴシック" panose="020B0600070205080204" pitchFamily="50" charset="-128"/>
            </a:rPr>
            <a:t>27.2%</a:t>
          </a:r>
          <a:r>
            <a:rPr kumimoji="1" lang="ja-JP" altLang="en-US" sz="1300">
              <a:latin typeface="ＭＳ Ｐゴシック" panose="020B0600070205080204" pitchFamily="50" charset="-128"/>
              <a:ea typeface="ＭＳ Ｐゴシック" panose="020B0600070205080204" pitchFamily="50" charset="-128"/>
            </a:rPr>
            <a:t>となり、類似団体内平均値を上回っている。主に、職員数や退職手当が増加したことや、会計年度任用職員への勤勉手当の支給が開始されたことが要因である。また、小規模な市でありながら、公立保育所が５か所、公立こども園が１か所、公立幼稚園が３か所あることも要因の一つとして挙げられる。</a:t>
          </a:r>
        </a:p>
        <a:p>
          <a:r>
            <a:rPr kumimoji="1" lang="ja-JP" altLang="en-US" sz="1300">
              <a:latin typeface="ＭＳ Ｐゴシック" panose="020B0600070205080204" pitchFamily="50" charset="-128"/>
              <a:ea typeface="ＭＳ Ｐゴシック" panose="020B0600070205080204" pitchFamily="50" charset="-128"/>
            </a:rPr>
            <a:t>　人件費は経常収支比率に占める割合が大きい部分であり、事務の効率化や民間委託の検討など、引き続き人件費の抑制を図っていく。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170434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4550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51562</xdr:rowOff>
    </xdr:from>
    <xdr:to>
      <xdr:col>19</xdr:col>
      <xdr:colOff>187325</xdr:colOff>
      <xdr:row>37</xdr:row>
      <xdr:rowOff>101854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9521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51562</xdr:rowOff>
    </xdr:from>
    <xdr:to>
      <xdr:col>15</xdr:col>
      <xdr:colOff>98425</xdr:colOff>
      <xdr:row>37</xdr:row>
      <xdr:rowOff>60706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952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60706</xdr:rowOff>
    </xdr:from>
    <xdr:to>
      <xdr:col>11</xdr:col>
      <xdr:colOff>9525</xdr:colOff>
      <xdr:row>38</xdr:row>
      <xdr:rowOff>17272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0435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119634</xdr:rowOff>
    </xdr:from>
    <xdr:to>
      <xdr:col>24</xdr:col>
      <xdr:colOff>76200</xdr:colOff>
      <xdr:row>38</xdr:row>
      <xdr:rowOff>49785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91711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762</xdr:rowOff>
    </xdr:from>
    <xdr:to>
      <xdr:col>15</xdr:col>
      <xdr:colOff>149225</xdr:colOff>
      <xdr:row>37</xdr:row>
      <xdr:rowOff>102362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87139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9906</xdr:rowOff>
    </xdr:from>
    <xdr:to>
      <xdr:col>11</xdr:col>
      <xdr:colOff>60325</xdr:colOff>
      <xdr:row>37</xdr:row>
      <xdr:rowOff>111506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96283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52849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となった。類似団体内平均値を依然として下回っており、行財政改革の取り組み等により経費の抑制基調に努めてきたことが要因である。</a:t>
          </a:r>
        </a:p>
        <a:p>
          <a:r>
            <a:rPr kumimoji="1" lang="ja-JP" altLang="en-US" sz="1300">
              <a:latin typeface="ＭＳ Ｐゴシック" panose="020B0600070205080204" pitchFamily="50" charset="-128"/>
              <a:ea typeface="ＭＳ Ｐゴシック" panose="020B0600070205080204" pitchFamily="50" charset="-128"/>
            </a:rPr>
            <a:t>　今後も引き続き委託料の見直し等を行い、経費の抑制に努めていく。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50800</xdr:rowOff>
    </xdr:from>
    <xdr:to>
      <xdr:col>82</xdr:col>
      <xdr:colOff>107950</xdr:colOff>
      <xdr:row>14</xdr:row>
      <xdr:rowOff>136525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45110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136525</xdr:rowOff>
    </xdr:from>
    <xdr:to>
      <xdr:col>78</xdr:col>
      <xdr:colOff>69850</xdr:colOff>
      <xdr:row>14</xdr:row>
      <xdr:rowOff>136525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368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69850</xdr:rowOff>
    </xdr:from>
    <xdr:to>
      <xdr:col>73</xdr:col>
      <xdr:colOff>180975</xdr:colOff>
      <xdr:row>14</xdr:row>
      <xdr:rowOff>136525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47015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69850</xdr:rowOff>
    </xdr:from>
    <xdr:to>
      <xdr:col>69</xdr:col>
      <xdr:colOff>92075</xdr:colOff>
      <xdr:row>14</xdr:row>
      <xdr:rowOff>69850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70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0</xdr:rowOff>
    </xdr:from>
    <xdr:to>
      <xdr:col>82</xdr:col>
      <xdr:colOff>158750</xdr:colOff>
      <xdr:row>14</xdr:row>
      <xdr:rowOff>101600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16527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85725</xdr:rowOff>
    </xdr:from>
    <xdr:to>
      <xdr:col>78</xdr:col>
      <xdr:colOff>120650</xdr:colOff>
      <xdr:row>15</xdr:row>
      <xdr:rowOff>15875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8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26052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54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85725</xdr:rowOff>
    </xdr:from>
    <xdr:to>
      <xdr:col>74</xdr:col>
      <xdr:colOff>31750</xdr:colOff>
      <xdr:row>15</xdr:row>
      <xdr:rowOff>15875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8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26052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5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19050</xdr:rowOff>
    </xdr:from>
    <xdr:to>
      <xdr:col>69</xdr:col>
      <xdr:colOff>142875</xdr:colOff>
      <xdr:row>14</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1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130827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19050</xdr:rowOff>
    </xdr:from>
    <xdr:to>
      <xdr:col>65</xdr:col>
      <xdr:colOff>53975</xdr:colOff>
      <xdr:row>14</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1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130827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1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15.6%</a:t>
          </a:r>
          <a:r>
            <a:rPr kumimoji="1" lang="ja-JP" altLang="en-US" sz="1300">
              <a:latin typeface="ＭＳ Ｐゴシック" panose="020B0600070205080204" pitchFamily="50" charset="-128"/>
              <a:ea typeface="ＭＳ Ｐゴシック" panose="020B0600070205080204" pitchFamily="50" charset="-128"/>
            </a:rPr>
            <a:t>となったが、依然として類似団体内平均値と比較すると高い数値にある。障害福祉サービス費や障害児通所給付費等が増加傾向にある。</a:t>
          </a:r>
        </a:p>
        <a:p>
          <a:r>
            <a:rPr kumimoji="1" lang="ja-JP" altLang="en-US" sz="1300">
              <a:latin typeface="ＭＳ Ｐゴシック" panose="020B0600070205080204" pitchFamily="50" charset="-128"/>
              <a:ea typeface="ＭＳ Ｐゴシック" panose="020B0600070205080204" pitchFamily="50" charset="-128"/>
            </a:rPr>
            <a:t>　扶助費は、義務的経費のため抑制は困難であるが、単独扶助費の見直しなど引き続き検討していく必要がある。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127000</xdr:rowOff>
    </xdr:from>
    <xdr:to>
      <xdr:col>24</xdr:col>
      <xdr:colOff>25400</xdr:colOff>
      <xdr:row>57</xdr:row>
      <xdr:rowOff>136525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89965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165100</xdr:rowOff>
    </xdr:from>
    <xdr:to>
      <xdr:col>19</xdr:col>
      <xdr:colOff>187325</xdr:colOff>
      <xdr:row>57</xdr:row>
      <xdr:rowOff>136525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7663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98425</xdr:rowOff>
    </xdr:from>
    <xdr:to>
      <xdr:col>15</xdr:col>
      <xdr:colOff>98425</xdr:colOff>
      <xdr:row>56</xdr:row>
      <xdr:rowOff>165100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6996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98425</xdr:rowOff>
    </xdr:from>
    <xdr:to>
      <xdr:col>11</xdr:col>
      <xdr:colOff>9525</xdr:colOff>
      <xdr:row>56</xdr:row>
      <xdr:rowOff>155575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6996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48277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85725</xdr:rowOff>
    </xdr:from>
    <xdr:to>
      <xdr:col>20</xdr:col>
      <xdr:colOff>38100</xdr:colOff>
      <xdr:row>58</xdr:row>
      <xdr:rowOff>15875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85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652</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944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114300</xdr:rowOff>
    </xdr:from>
    <xdr:to>
      <xdr:col>15</xdr:col>
      <xdr:colOff>149225</xdr:colOff>
      <xdr:row>57</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47625</xdr:rowOff>
    </xdr:from>
    <xdr:to>
      <xdr:col>11</xdr:col>
      <xdr:colOff>60325</xdr:colOff>
      <xdr:row>56</xdr:row>
      <xdr:rowOff>149225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134002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104775</xdr:rowOff>
    </xdr:from>
    <xdr:to>
      <xdr:col>6</xdr:col>
      <xdr:colOff>171450</xdr:colOff>
      <xdr:row>57</xdr:row>
      <xdr:rowOff>34925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7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19702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79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14.4%</a:t>
          </a:r>
          <a:r>
            <a:rPr kumimoji="1" lang="ja-JP" altLang="en-US" sz="1300">
              <a:latin typeface="ＭＳ Ｐゴシック" panose="020B0600070205080204" pitchFamily="50" charset="-128"/>
              <a:ea typeface="ＭＳ Ｐゴシック" panose="020B0600070205080204" pitchFamily="50" charset="-128"/>
            </a:rPr>
            <a:t>となったが、依然として類似団体内平均値を上回っている。繰出金における、介護保険や後期高齢者医療への繰出の増加が要因となっている。</a:t>
          </a:r>
        </a:p>
        <a:p>
          <a:r>
            <a:rPr kumimoji="1" lang="ja-JP" altLang="en-US" sz="1300">
              <a:latin typeface="ＭＳ Ｐゴシック" panose="020B0600070205080204" pitchFamily="50" charset="-128"/>
              <a:ea typeface="ＭＳ Ｐゴシック" panose="020B0600070205080204" pitchFamily="50" charset="-128"/>
            </a:rPr>
            <a:t>　他会計への基準外繰出のあり方や、受益と負担の公平性などについて、引き続き検討していく必要がある。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72136</xdr:rowOff>
    </xdr:from>
    <xdr:to>
      <xdr:col>82</xdr:col>
      <xdr:colOff>107950</xdr:colOff>
      <xdr:row>58</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01623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26416</xdr:rowOff>
    </xdr:from>
    <xdr:to>
      <xdr:col>78</xdr:col>
      <xdr:colOff>69850</xdr:colOff>
      <xdr:row>58</xdr:row>
      <xdr:rowOff>127000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7051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152146</xdr:rowOff>
    </xdr:from>
    <xdr:to>
      <xdr:col>73</xdr:col>
      <xdr:colOff>180975</xdr:colOff>
      <xdr:row>58</xdr:row>
      <xdr:rowOff>26416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9247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152146</xdr:rowOff>
    </xdr:from>
    <xdr:to>
      <xdr:col>69</xdr:col>
      <xdr:colOff>92075</xdr:colOff>
      <xdr:row>58</xdr:row>
      <xdr:rowOff>35560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92479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21336</xdr:rowOff>
    </xdr:from>
    <xdr:to>
      <xdr:col>82</xdr:col>
      <xdr:colOff>158750</xdr:colOff>
      <xdr:row>58</xdr:row>
      <xdr:rowOff>122936</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164863</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93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147066</xdr:rowOff>
    </xdr:from>
    <xdr:to>
      <xdr:col>74</xdr:col>
      <xdr:colOff>31750</xdr:colOff>
      <xdr:row>58</xdr:row>
      <xdr:rowOff>77216</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61993</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101346</xdr:rowOff>
    </xdr:from>
    <xdr:to>
      <xdr:col>69</xdr:col>
      <xdr:colOff>142875</xdr:colOff>
      <xdr:row>58</xdr:row>
      <xdr:rowOff>31496</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16273</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6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156210</xdr:rowOff>
    </xdr:from>
    <xdr:to>
      <xdr:col>65</xdr:col>
      <xdr:colOff>53975</xdr:colOff>
      <xdr:row>58</xdr:row>
      <xdr:rowOff>86360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71137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18.0%</a:t>
          </a:r>
          <a:r>
            <a:rPr kumimoji="1" lang="ja-JP" altLang="en-US" sz="1300">
              <a:latin typeface="ＭＳ Ｐゴシック" panose="020B0600070205080204" pitchFamily="50" charset="-128"/>
              <a:ea typeface="ＭＳ Ｐゴシック" panose="020B0600070205080204" pitchFamily="50" charset="-128"/>
            </a:rPr>
            <a:t>となったが、類似団体内平均値を依然として上回っている。これは学校給食、ごみ処理業務を一部事務組合で処理していることに伴う負担金や公共下水道事業への繰出金に係る経費が要因である。</a:t>
          </a:r>
        </a:p>
        <a:p>
          <a:r>
            <a:rPr kumimoji="1" lang="ja-JP" altLang="en-US" sz="1300">
              <a:latin typeface="ＭＳ Ｐゴシック" panose="020B0600070205080204" pitchFamily="50" charset="-128"/>
              <a:ea typeface="ＭＳ Ｐゴシック" panose="020B0600070205080204" pitchFamily="50" charset="-128"/>
            </a:rPr>
            <a:t>　引き続き、公営企業への基準外繰出や一部事務組合への負担金の精査を行い、経費の抑制に努める。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35560</xdr:rowOff>
    </xdr:from>
    <xdr:to>
      <xdr:col>82</xdr:col>
      <xdr:colOff>107950</xdr:colOff>
      <xdr:row>38</xdr:row>
      <xdr:rowOff>117856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55066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99568</xdr:rowOff>
    </xdr:from>
    <xdr:to>
      <xdr:col>78</xdr:col>
      <xdr:colOff>69850</xdr:colOff>
      <xdr:row>38</xdr:row>
      <xdr:rowOff>117856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6146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94996</xdr:rowOff>
    </xdr:from>
    <xdr:to>
      <xdr:col>73</xdr:col>
      <xdr:colOff>180975</xdr:colOff>
      <xdr:row>38</xdr:row>
      <xdr:rowOff>99568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6100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94996</xdr:rowOff>
    </xdr:from>
    <xdr:to>
      <xdr:col>69</xdr:col>
      <xdr:colOff>92075</xdr:colOff>
      <xdr:row>38</xdr:row>
      <xdr:rowOff>145288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61009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128287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67056</xdr:rowOff>
    </xdr:from>
    <xdr:to>
      <xdr:col>78</xdr:col>
      <xdr:colOff>120650</xdr:colOff>
      <xdr:row>38</xdr:row>
      <xdr:rowOff>168656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153433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668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48768</xdr:rowOff>
    </xdr:from>
    <xdr:to>
      <xdr:col>74</xdr:col>
      <xdr:colOff>31750</xdr:colOff>
      <xdr:row>38</xdr:row>
      <xdr:rowOff>150368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135145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44196</xdr:rowOff>
    </xdr:from>
    <xdr:to>
      <xdr:col>69</xdr:col>
      <xdr:colOff>142875</xdr:colOff>
      <xdr:row>38</xdr:row>
      <xdr:rowOff>145796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130573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6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94488</xdr:rowOff>
    </xdr:from>
    <xdr:to>
      <xdr:col>65</xdr:col>
      <xdr:colOff>53975</xdr:colOff>
      <xdr:row>39</xdr:row>
      <xdr:rowOff>24638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9415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となった。下落の要因としては、過去に借入した市債の一部の償還が終了したことが挙げられる。</a:t>
          </a: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類似団体内平均値を下回っているが、今後も公共施設等の改修事業が予想されており、指標の動向に注視したうえ、慎重に内容の精査等を行い、新発債発行の抑制に努めていく。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142240</xdr:rowOff>
    </xdr:from>
    <xdr:to>
      <xdr:col>24</xdr:col>
      <xdr:colOff>25400</xdr:colOff>
      <xdr:row>75</xdr:row>
      <xdr:rowOff>85090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8295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187325</xdr:colOff>
      <xdr:row>75</xdr:row>
      <xdr:rowOff>123190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943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123190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928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8890</xdr:rowOff>
    </xdr:from>
    <xdr:to>
      <xdr:col>11</xdr:col>
      <xdr:colOff>9525</xdr:colOff>
      <xdr:row>75</xdr:row>
      <xdr:rowOff>69850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867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91440</xdr:rowOff>
    </xdr:from>
    <xdr:to>
      <xdr:col>24</xdr:col>
      <xdr:colOff>76200</xdr:colOff>
      <xdr:row>75</xdr:row>
      <xdr:rowOff>21590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107967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146067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66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72390</xdr:rowOff>
    </xdr:from>
    <xdr:to>
      <xdr:col>15</xdr:col>
      <xdr:colOff>149225</xdr:colOff>
      <xdr:row>76</xdr:row>
      <xdr:rowOff>2539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12717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令和５年度から</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87.6%</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類似団体内順位が低く、物件費以外で類似団体を大きく上回っていることが大きく影響している。</a:t>
          </a:r>
        </a:p>
        <a:p>
          <a:r>
            <a:rPr kumimoji="1" lang="ja-JP" altLang="en-US" sz="1300">
              <a:latin typeface="ＭＳ Ｐゴシック" panose="020B0600070205080204" pitchFamily="50" charset="-128"/>
              <a:ea typeface="ＭＳ Ｐゴシック" panose="020B0600070205080204" pitchFamily="50" charset="-128"/>
            </a:rPr>
            <a:t>　今後とも、行財政改革に粘り強く取り組み、経常的経費の全体的な圧縮を進め、安定的な運営が可能な財政構造の構築に取り組んでいく必要がある。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17272</xdr:rowOff>
    </xdr:from>
    <xdr:to>
      <xdr:col>82</xdr:col>
      <xdr:colOff>107950</xdr:colOff>
      <xdr:row>78</xdr:row>
      <xdr:rowOff>104139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390372"/>
          <a:ext cx="8382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88137</xdr:rowOff>
    </xdr:from>
    <xdr:to>
      <xdr:col>78</xdr:col>
      <xdr:colOff>69850</xdr:colOff>
      <xdr:row>78</xdr:row>
      <xdr:rowOff>104139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289787"/>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5842</xdr:rowOff>
    </xdr:from>
    <xdr:to>
      <xdr:col>73</xdr:col>
      <xdr:colOff>180975</xdr:colOff>
      <xdr:row>77</xdr:row>
      <xdr:rowOff>88137</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207492"/>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5842</xdr:rowOff>
    </xdr:from>
    <xdr:to>
      <xdr:col>69</xdr:col>
      <xdr:colOff>92075</xdr:colOff>
      <xdr:row>78</xdr:row>
      <xdr:rowOff>67563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207492"/>
          <a:ext cx="889000" cy="23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109999</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53339</xdr:rowOff>
    </xdr:from>
    <xdr:to>
      <xdr:col>78</xdr:col>
      <xdr:colOff>120650</xdr:colOff>
      <xdr:row>78</xdr:row>
      <xdr:rowOff>154939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139716</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512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37337</xdr:rowOff>
    </xdr:from>
    <xdr:to>
      <xdr:col>74</xdr:col>
      <xdr:colOff>31750</xdr:colOff>
      <xdr:row>77</xdr:row>
      <xdr:rowOff>138937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123714</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126492</xdr:rowOff>
    </xdr:from>
    <xdr:to>
      <xdr:col>69</xdr:col>
      <xdr:colOff>142875</xdr:colOff>
      <xdr:row>77</xdr:row>
      <xdr:rowOff>56642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41419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xdr:rowOff>
    </xdr:from>
    <xdr:to>
      <xdr:col>65</xdr:col>
      <xdr:colOff>53975</xdr:colOff>
      <xdr:row>78</xdr:row>
      <xdr:rowOff>118363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103140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70714</xdr:rowOff>
    </xdr:from>
    <xdr:to>
      <xdr:col>29</xdr:col>
      <xdr:colOff>127000</xdr:colOff>
      <xdr:row>17</xdr:row>
      <xdr:rowOff>171018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32989"/>
          <a:ext cx="647700" cy="1003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171018</xdr:rowOff>
    </xdr:from>
    <xdr:to>
      <xdr:col>26</xdr:col>
      <xdr:colOff>50800</xdr:colOff>
      <xdr:row>18</xdr:row>
      <xdr:rowOff>47117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33293"/>
          <a:ext cx="698500" cy="47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42075</xdr:rowOff>
    </xdr:from>
    <xdr:to>
      <xdr:col>22</xdr:col>
      <xdr:colOff>114300</xdr:colOff>
      <xdr:row>18</xdr:row>
      <xdr:rowOff>47117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75800"/>
          <a:ext cx="698500" cy="5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42075</xdr:rowOff>
    </xdr:from>
    <xdr:to>
      <xdr:col>18</xdr:col>
      <xdr:colOff>177800</xdr:colOff>
      <xdr:row>18</xdr:row>
      <xdr:rowOff>50876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75800"/>
          <a:ext cx="6985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19914</xdr:rowOff>
    </xdr:from>
    <xdr:to>
      <xdr:col>29</xdr:col>
      <xdr:colOff>177800</xdr:colOff>
      <xdr:row>17</xdr:row>
      <xdr:rowOff>121514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821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36441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27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120218</xdr:rowOff>
    </xdr:from>
    <xdr:to>
      <xdr:col>26</xdr:col>
      <xdr:colOff>101600</xdr:colOff>
      <xdr:row>18</xdr:row>
      <xdr:rowOff>50368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82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60545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851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167767</xdr:rowOff>
    </xdr:from>
    <xdr:to>
      <xdr:col>22</xdr:col>
      <xdr:colOff>165100</xdr:colOff>
      <xdr:row>18</xdr:row>
      <xdr:rowOff>97917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30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108094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162725</xdr:rowOff>
    </xdr:from>
    <xdr:to>
      <xdr:col>19</xdr:col>
      <xdr:colOff>38100</xdr:colOff>
      <xdr:row>18</xdr:row>
      <xdr:rowOff>92875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25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103052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76</xdr:rowOff>
    </xdr:from>
    <xdr:to>
      <xdr:col>15</xdr:col>
      <xdr:colOff>101600</xdr:colOff>
      <xdr:row>18</xdr:row>
      <xdr:rowOff>101676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338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111853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902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111227</xdr:rowOff>
    </xdr:from>
    <xdr:to>
      <xdr:col>29</xdr:col>
      <xdr:colOff>127000</xdr:colOff>
      <xdr:row>37</xdr:row>
      <xdr:rowOff>123342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064477"/>
          <a:ext cx="647700" cy="1835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88563</xdr:rowOff>
    </xdr:from>
    <xdr:to>
      <xdr:col>26</xdr:col>
      <xdr:colOff>50800</xdr:colOff>
      <xdr:row>36</xdr:row>
      <xdr:rowOff>111227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041813"/>
          <a:ext cx="698500" cy="226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88563</xdr:rowOff>
    </xdr:from>
    <xdr:to>
      <xdr:col>22</xdr:col>
      <xdr:colOff>114300</xdr:colOff>
      <xdr:row>36</xdr:row>
      <xdr:rowOff>139443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041813"/>
          <a:ext cx="698500" cy="508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139443</xdr:rowOff>
    </xdr:from>
    <xdr:to>
      <xdr:col>18</xdr:col>
      <xdr:colOff>177800</xdr:colOff>
      <xdr:row>37</xdr:row>
      <xdr:rowOff>80758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092693"/>
          <a:ext cx="698500" cy="112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72542</xdr:rowOff>
    </xdr:from>
    <xdr:to>
      <xdr:col>29</xdr:col>
      <xdr:colOff>177800</xdr:colOff>
      <xdr:row>37</xdr:row>
      <xdr:rowOff>174142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1972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44619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169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60427</xdr:rowOff>
    </xdr:from>
    <xdr:to>
      <xdr:col>26</xdr:col>
      <xdr:colOff>101600</xdr:colOff>
      <xdr:row>36</xdr:row>
      <xdr:rowOff>162027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13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146804</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00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37763</xdr:rowOff>
    </xdr:from>
    <xdr:to>
      <xdr:col>22</xdr:col>
      <xdr:colOff>165100</xdr:colOff>
      <xdr:row>36</xdr:row>
      <xdr:rowOff>139363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91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124140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7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88643</xdr:rowOff>
    </xdr:from>
    <xdr:to>
      <xdr:col>19</xdr:col>
      <xdr:colOff>38100</xdr:colOff>
      <xdr:row>37</xdr:row>
      <xdr:rowOff>18793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41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3570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1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29958</xdr:rowOff>
    </xdr:from>
    <xdr:to>
      <xdr:col>15</xdr:col>
      <xdr:colOff>101600</xdr:colOff>
      <xdr:row>37</xdr:row>
      <xdr:rowOff>131558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154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116335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24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62,304
61,059
8.89
27,275,185
27,039,243
228,338
15,105,489
15,295,446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66515</xdr:rowOff>
    </xdr:from>
    <xdr:to>
      <xdr:col>24</xdr:col>
      <xdr:colOff>63500</xdr:colOff>
      <xdr:row>36</xdr:row>
      <xdr:rowOff>60833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67265"/>
          <a:ext cx="838200" cy="16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60833</xdr:rowOff>
    </xdr:from>
    <xdr:to>
      <xdr:col>19</xdr:col>
      <xdr:colOff>177800</xdr:colOff>
      <xdr:row>36</xdr:row>
      <xdr:rowOff>127633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33033"/>
          <a:ext cx="889000" cy="6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109557</xdr:rowOff>
    </xdr:from>
    <xdr:to>
      <xdr:col>15</xdr:col>
      <xdr:colOff>50800</xdr:colOff>
      <xdr:row>36</xdr:row>
      <xdr:rowOff>127633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81757"/>
          <a:ext cx="889000" cy="18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106716</xdr:rowOff>
    </xdr:from>
    <xdr:to>
      <xdr:col>10</xdr:col>
      <xdr:colOff>114300</xdr:colOff>
      <xdr:row>36</xdr:row>
      <xdr:rowOff>109557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78916"/>
          <a:ext cx="889000" cy="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15715</xdr:rowOff>
    </xdr:from>
    <xdr:to>
      <xdr:col>24</xdr:col>
      <xdr:colOff>114300</xdr:colOff>
      <xdr:row>35</xdr:row>
      <xdr:rowOff>117315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1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38592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6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10033</xdr:rowOff>
    </xdr:from>
    <xdr:to>
      <xdr:col>20</xdr:col>
      <xdr:colOff>38100</xdr:colOff>
      <xdr:row>36</xdr:row>
      <xdr:rowOff>111633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8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128160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76833</xdr:rowOff>
    </xdr:from>
    <xdr:to>
      <xdr:col>15</xdr:col>
      <xdr:colOff>101600</xdr:colOff>
      <xdr:row>37</xdr:row>
      <xdr:rowOff>6983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4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23510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2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58757</xdr:rowOff>
    </xdr:from>
    <xdr:to>
      <xdr:col>10</xdr:col>
      <xdr:colOff>165100</xdr:colOff>
      <xdr:row>36</xdr:row>
      <xdr:rowOff>160357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5434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0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55916</xdr:rowOff>
    </xdr:from>
    <xdr:to>
      <xdr:col>6</xdr:col>
      <xdr:colOff>38100</xdr:colOff>
      <xdr:row>36</xdr:row>
      <xdr:rowOff>157516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2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2593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0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99630</xdr:rowOff>
    </xdr:from>
    <xdr:to>
      <xdr:col>24</xdr:col>
      <xdr:colOff>63500</xdr:colOff>
      <xdr:row>58</xdr:row>
      <xdr:rowOff>106180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10043730"/>
          <a:ext cx="838200" cy="6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93830</xdr:rowOff>
    </xdr:from>
    <xdr:to>
      <xdr:col>19</xdr:col>
      <xdr:colOff>177800</xdr:colOff>
      <xdr:row>58</xdr:row>
      <xdr:rowOff>106180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37930"/>
          <a:ext cx="889000" cy="12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93830</xdr:rowOff>
    </xdr:from>
    <xdr:to>
      <xdr:col>15</xdr:col>
      <xdr:colOff>50800</xdr:colOff>
      <xdr:row>58</xdr:row>
      <xdr:rowOff>115409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37930"/>
          <a:ext cx="889000" cy="2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115409</xdr:rowOff>
    </xdr:from>
    <xdr:to>
      <xdr:col>10</xdr:col>
      <xdr:colOff>114300</xdr:colOff>
      <xdr:row>58</xdr:row>
      <xdr:rowOff>122065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59509"/>
          <a:ext cx="889000" cy="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48830</xdr:rowOff>
    </xdr:from>
    <xdr:to>
      <xdr:col>24</xdr:col>
      <xdr:colOff>114300</xdr:colOff>
      <xdr:row>58</xdr:row>
      <xdr:rowOff>150430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9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135207</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55380</xdr:rowOff>
    </xdr:from>
    <xdr:to>
      <xdr:col>20</xdr:col>
      <xdr:colOff>38100</xdr:colOff>
      <xdr:row>58</xdr:row>
      <xdr:rowOff>156980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148107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9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43030</xdr:rowOff>
    </xdr:from>
    <xdr:to>
      <xdr:col>15</xdr:col>
      <xdr:colOff>101600</xdr:colOff>
      <xdr:row>58</xdr:row>
      <xdr:rowOff>144630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8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135757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7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64609</xdr:rowOff>
    </xdr:from>
    <xdr:to>
      <xdr:col>10</xdr:col>
      <xdr:colOff>165100</xdr:colOff>
      <xdr:row>58</xdr:row>
      <xdr:rowOff>166209</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1000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157336</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10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71265</xdr:rowOff>
    </xdr:from>
    <xdr:to>
      <xdr:col>6</xdr:col>
      <xdr:colOff>38100</xdr:colOff>
      <xdr:row>59</xdr:row>
      <xdr:rowOff>1415</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1001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163992</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10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157759</xdr:rowOff>
    </xdr:from>
    <xdr:to>
      <xdr:col>24</xdr:col>
      <xdr:colOff>63500</xdr:colOff>
      <xdr:row>78</xdr:row>
      <xdr:rowOff>161417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30859"/>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157759</xdr:rowOff>
    </xdr:from>
    <xdr:to>
      <xdr:col>19</xdr:col>
      <xdr:colOff>177800</xdr:colOff>
      <xdr:row>78</xdr:row>
      <xdr:rowOff>165036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30859"/>
          <a:ext cx="8890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163664</xdr:rowOff>
    </xdr:from>
    <xdr:to>
      <xdr:col>15</xdr:col>
      <xdr:colOff>50800</xdr:colOff>
      <xdr:row>78</xdr:row>
      <xdr:rowOff>165036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36764"/>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152997</xdr:rowOff>
    </xdr:from>
    <xdr:to>
      <xdr:col>10</xdr:col>
      <xdr:colOff>114300</xdr:colOff>
      <xdr:row>78</xdr:row>
      <xdr:rowOff>163664</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26097"/>
          <a:ext cx="889000" cy="1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110617</xdr:rowOff>
    </xdr:from>
    <xdr:to>
      <xdr:col>24</xdr:col>
      <xdr:colOff>114300</xdr:colOff>
      <xdr:row>79</xdr:row>
      <xdr:rowOff>40767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8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25544</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98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106959</xdr:rowOff>
    </xdr:from>
    <xdr:to>
      <xdr:col>20</xdr:col>
      <xdr:colOff>38100</xdr:colOff>
      <xdr:row>79</xdr:row>
      <xdr:rowOff>37109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8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28236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72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114236</xdr:rowOff>
    </xdr:from>
    <xdr:to>
      <xdr:col>15</xdr:col>
      <xdr:colOff>101600</xdr:colOff>
      <xdr:row>79</xdr:row>
      <xdr:rowOff>44386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8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35513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8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112864</xdr:rowOff>
    </xdr:from>
    <xdr:to>
      <xdr:col>10</xdr:col>
      <xdr:colOff>165100</xdr:colOff>
      <xdr:row>79</xdr:row>
      <xdr:rowOff>43014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8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34141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78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102197</xdr:rowOff>
    </xdr:from>
    <xdr:to>
      <xdr:col>6</xdr:col>
      <xdr:colOff>38100</xdr:colOff>
      <xdr:row>79</xdr:row>
      <xdr:rowOff>32347</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7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23474</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6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162734</xdr:rowOff>
    </xdr:from>
    <xdr:to>
      <xdr:col>24</xdr:col>
      <xdr:colOff>63500</xdr:colOff>
      <xdr:row>96</xdr:row>
      <xdr:rowOff>108012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450484"/>
          <a:ext cx="838200" cy="11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108012</xdr:rowOff>
    </xdr:from>
    <xdr:to>
      <xdr:col>19</xdr:col>
      <xdr:colOff>177800</xdr:colOff>
      <xdr:row>97</xdr:row>
      <xdr:rowOff>67267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567212"/>
          <a:ext cx="889000" cy="13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99391</xdr:rowOff>
    </xdr:from>
    <xdr:to>
      <xdr:col>15</xdr:col>
      <xdr:colOff>50800</xdr:colOff>
      <xdr:row>97</xdr:row>
      <xdr:rowOff>67267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558591"/>
          <a:ext cx="889000" cy="13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99391</xdr:rowOff>
    </xdr:from>
    <xdr:to>
      <xdr:col>10</xdr:col>
      <xdr:colOff>114300</xdr:colOff>
      <xdr:row>98</xdr:row>
      <xdr:rowOff>21264</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558591"/>
          <a:ext cx="889000" cy="26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111934</xdr:rowOff>
    </xdr:from>
    <xdr:to>
      <xdr:col>24</xdr:col>
      <xdr:colOff>114300</xdr:colOff>
      <xdr:row>96</xdr:row>
      <xdr:rowOff>42084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39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134811</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251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57212</xdr:rowOff>
    </xdr:from>
    <xdr:to>
      <xdr:col>20</xdr:col>
      <xdr:colOff>38100</xdr:colOff>
      <xdr:row>96</xdr:row>
      <xdr:rowOff>158812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51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3889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291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16467</xdr:rowOff>
    </xdr:from>
    <xdr:to>
      <xdr:col>15</xdr:col>
      <xdr:colOff>101600</xdr:colOff>
      <xdr:row>97</xdr:row>
      <xdr:rowOff>118067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64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134594</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422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48591</xdr:rowOff>
    </xdr:from>
    <xdr:to>
      <xdr:col>10</xdr:col>
      <xdr:colOff>165100</xdr:colOff>
      <xdr:row>96</xdr:row>
      <xdr:rowOff>150191</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50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166718</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283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141914</xdr:rowOff>
    </xdr:from>
    <xdr:to>
      <xdr:col>6</xdr:col>
      <xdr:colOff>38100</xdr:colOff>
      <xdr:row>98</xdr:row>
      <xdr:rowOff>72064</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77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88591</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547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41471</xdr:rowOff>
    </xdr:from>
    <xdr:to>
      <xdr:col>55</xdr:col>
      <xdr:colOff>0</xdr:colOff>
      <xdr:row>36</xdr:row>
      <xdr:rowOff>143403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13671"/>
          <a:ext cx="838200" cy="10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32631</xdr:rowOff>
    </xdr:from>
    <xdr:to>
      <xdr:col>50</xdr:col>
      <xdr:colOff>114300</xdr:colOff>
      <xdr:row>36</xdr:row>
      <xdr:rowOff>41471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04831"/>
          <a:ext cx="8890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32631</xdr:rowOff>
    </xdr:from>
    <xdr:to>
      <xdr:col>45</xdr:col>
      <xdr:colOff>177800</xdr:colOff>
      <xdr:row>36</xdr:row>
      <xdr:rowOff>54653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04831"/>
          <a:ext cx="889000" cy="2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150780</xdr:rowOff>
    </xdr:from>
    <xdr:to>
      <xdr:col>41</xdr:col>
      <xdr:colOff>50800</xdr:colOff>
      <xdr:row>36</xdr:row>
      <xdr:rowOff>54653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65730"/>
          <a:ext cx="889000" cy="76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92603</xdr:rowOff>
    </xdr:from>
    <xdr:to>
      <xdr:col>55</xdr:col>
      <xdr:colOff>50800</xdr:colOff>
      <xdr:row>37</xdr:row>
      <xdr:rowOff>22753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6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71030</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4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162121</xdr:rowOff>
    </xdr:from>
    <xdr:to>
      <xdr:col>50</xdr:col>
      <xdr:colOff>165100</xdr:colOff>
      <xdr:row>36</xdr:row>
      <xdr:rowOff>92271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16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108798</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93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153281</xdr:rowOff>
    </xdr:from>
    <xdr:to>
      <xdr:col>46</xdr:col>
      <xdr:colOff>38100</xdr:colOff>
      <xdr:row>36</xdr:row>
      <xdr:rowOff>83431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15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99958</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2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3853</xdr:rowOff>
    </xdr:from>
    <xdr:to>
      <xdr:col>41</xdr:col>
      <xdr:colOff>101600</xdr:colOff>
      <xdr:row>36</xdr:row>
      <xdr:rowOff>105453</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17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121980</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95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99980</xdr:rowOff>
    </xdr:from>
    <xdr:to>
      <xdr:col>36</xdr:col>
      <xdr:colOff>165100</xdr:colOff>
      <xdr:row>32</xdr:row>
      <xdr:rowOff>30130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1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46657</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19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97372</xdr:rowOff>
    </xdr:from>
    <xdr:to>
      <xdr:col>54</xdr:col>
      <xdr:colOff>189865</xdr:colOff>
      <xdr:row>58</xdr:row>
      <xdr:rowOff>66118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69872"/>
          <a:ext cx="1270" cy="1340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69945</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1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66118</xdr:rowOff>
    </xdr:from>
    <xdr:to>
      <xdr:col>55</xdr:col>
      <xdr:colOff>88900</xdr:colOff>
      <xdr:row>58</xdr:row>
      <xdr:rowOff>66118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1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44049</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445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97372</xdr:rowOff>
    </xdr:from>
    <xdr:to>
      <xdr:col>55</xdr:col>
      <xdr:colOff>88900</xdr:colOff>
      <xdr:row>50</xdr:row>
      <xdr:rowOff>97372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6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66118</xdr:rowOff>
    </xdr:from>
    <xdr:to>
      <xdr:col>55</xdr:col>
      <xdr:colOff>0</xdr:colOff>
      <xdr:row>58</xdr:row>
      <xdr:rowOff>84644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10010218"/>
          <a:ext cx="838200" cy="1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164007</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422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141130</xdr:rowOff>
    </xdr:from>
    <xdr:to>
      <xdr:col>55</xdr:col>
      <xdr:colOff>50800</xdr:colOff>
      <xdr:row>56</xdr:row>
      <xdr:rowOff>71280</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57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84644</xdr:rowOff>
    </xdr:from>
    <xdr:to>
      <xdr:col>50</xdr:col>
      <xdr:colOff>114300</xdr:colOff>
      <xdr:row>58</xdr:row>
      <xdr:rowOff>104276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10028744"/>
          <a:ext cx="889000" cy="1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11340</xdr:rowOff>
    </xdr:from>
    <xdr:to>
      <xdr:col>50</xdr:col>
      <xdr:colOff>165100</xdr:colOff>
      <xdr:row>56</xdr:row>
      <xdr:rowOff>112940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129467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38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92453</xdr:rowOff>
    </xdr:from>
    <xdr:to>
      <xdr:col>45</xdr:col>
      <xdr:colOff>177800</xdr:colOff>
      <xdr:row>58</xdr:row>
      <xdr:rowOff>104276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036553"/>
          <a:ext cx="889000" cy="1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25121</xdr:rowOff>
    </xdr:from>
    <xdr:to>
      <xdr:col>46</xdr:col>
      <xdr:colOff>38100</xdr:colOff>
      <xdr:row>56</xdr:row>
      <xdr:rowOff>126721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2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143248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40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33730</xdr:rowOff>
    </xdr:from>
    <xdr:to>
      <xdr:col>41</xdr:col>
      <xdr:colOff>50800</xdr:colOff>
      <xdr:row>58</xdr:row>
      <xdr:rowOff>92453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977830"/>
          <a:ext cx="889000" cy="58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11679</xdr:rowOff>
    </xdr:from>
    <xdr:to>
      <xdr:col>41</xdr:col>
      <xdr:colOff>101600</xdr:colOff>
      <xdr:row>56</xdr:row>
      <xdr:rowOff>113279</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12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129806</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38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15904</xdr:rowOff>
    </xdr:from>
    <xdr:to>
      <xdr:col>36</xdr:col>
      <xdr:colOff>165100</xdr:colOff>
      <xdr:row>56</xdr:row>
      <xdr:rowOff>117504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6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134031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39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15318</xdr:rowOff>
    </xdr:from>
    <xdr:to>
      <xdr:col>55</xdr:col>
      <xdr:colOff>50800</xdr:colOff>
      <xdr:row>58</xdr:row>
      <xdr:rowOff>116918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959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101695</xdr:rowOff>
    </xdr:from>
    <xdr:ext cx="469744"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7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33844</xdr:rowOff>
    </xdr:from>
    <xdr:to>
      <xdr:col>50</xdr:col>
      <xdr:colOff>165100</xdr:colOff>
      <xdr:row>58</xdr:row>
      <xdr:rowOff>135444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97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126571</xdr:rowOff>
    </xdr:from>
    <xdr:ext cx="469744"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404428" y="1007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53476</xdr:rowOff>
    </xdr:from>
    <xdr:to>
      <xdr:col>46</xdr:col>
      <xdr:colOff>38100</xdr:colOff>
      <xdr:row>58</xdr:row>
      <xdr:rowOff>155076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99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146203</xdr:rowOff>
    </xdr:from>
    <xdr:ext cx="469744"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515428" y="1009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41653</xdr:rowOff>
    </xdr:from>
    <xdr:to>
      <xdr:col>41</xdr:col>
      <xdr:colOff>101600</xdr:colOff>
      <xdr:row>58</xdr:row>
      <xdr:rowOff>143253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98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134380</xdr:rowOff>
    </xdr:from>
    <xdr:ext cx="469744"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626428" y="10078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154380</xdr:rowOff>
    </xdr:from>
    <xdr:to>
      <xdr:col>36</xdr:col>
      <xdr:colOff>165100</xdr:colOff>
      <xdr:row>58</xdr:row>
      <xdr:rowOff>84530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75657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1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43707</xdr:rowOff>
    </xdr:from>
    <xdr:to>
      <xdr:col>55</xdr:col>
      <xdr:colOff>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588257"/>
          <a:ext cx="838200" cy="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43707</xdr:rowOff>
    </xdr:from>
    <xdr:to>
      <xdr:col>50</xdr:col>
      <xdr:colOff>114300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588257"/>
          <a:ext cx="889000" cy="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41478</xdr:rowOff>
    </xdr:from>
    <xdr:to>
      <xdr:col>45</xdr:col>
      <xdr:colOff>177800</xdr:colOff>
      <xdr:row>79</xdr:row>
      <xdr:rowOff>44450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586028"/>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41478</xdr:rowOff>
    </xdr:from>
    <xdr:to>
      <xdr:col>41</xdr:col>
      <xdr:colOff>50800</xdr:colOff>
      <xdr:row>79</xdr:row>
      <xdr:rowOff>41859</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5860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164357</xdr:rowOff>
    </xdr:from>
    <xdr:to>
      <xdr:col>50</xdr:col>
      <xdr:colOff>165100</xdr:colOff>
      <xdr:row>79</xdr:row>
      <xdr:rowOff>94507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53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85634</xdr:rowOff>
    </xdr:from>
    <xdr:ext cx="313932"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82333" y="136301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162128</xdr:rowOff>
    </xdr:from>
    <xdr:to>
      <xdr:col>41</xdr:col>
      <xdr:colOff>101600</xdr:colOff>
      <xdr:row>79</xdr:row>
      <xdr:rowOff>92278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53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83405</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72017" y="13627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162509</xdr:rowOff>
    </xdr:from>
    <xdr:to>
      <xdr:col>36</xdr:col>
      <xdr:colOff>165100</xdr:colOff>
      <xdr:row>79</xdr:row>
      <xdr:rowOff>92659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53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83786</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83017" y="13628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136728</xdr:rowOff>
    </xdr:from>
    <xdr:to>
      <xdr:col>55</xdr:col>
      <xdr:colOff>0</xdr:colOff>
      <xdr:row>98</xdr:row>
      <xdr:rowOff>167360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938828"/>
          <a:ext cx="8382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167360</xdr:rowOff>
    </xdr:from>
    <xdr:to>
      <xdr:col>50</xdr:col>
      <xdr:colOff>114300</xdr:colOff>
      <xdr:row>99</xdr:row>
      <xdr:rowOff>13195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969460"/>
          <a:ext cx="889000" cy="1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157835</xdr:rowOff>
    </xdr:from>
    <xdr:to>
      <xdr:col>45</xdr:col>
      <xdr:colOff>177800</xdr:colOff>
      <xdr:row>99</xdr:row>
      <xdr:rowOff>13195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95993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86246</xdr:rowOff>
    </xdr:from>
    <xdr:to>
      <xdr:col>41</xdr:col>
      <xdr:colOff>50800</xdr:colOff>
      <xdr:row>98</xdr:row>
      <xdr:rowOff>157835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888346"/>
          <a:ext cx="889000" cy="7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85928</xdr:rowOff>
    </xdr:from>
    <xdr:to>
      <xdr:col>55</xdr:col>
      <xdr:colOff>50800</xdr:colOff>
      <xdr:row>99</xdr:row>
      <xdr:rowOff>16078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88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855</xdr:rowOff>
    </xdr:from>
    <xdr:ext cx="469744"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80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116560</xdr:rowOff>
    </xdr:from>
    <xdr:to>
      <xdr:col>50</xdr:col>
      <xdr:colOff>165100</xdr:colOff>
      <xdr:row>99</xdr:row>
      <xdr:rowOff>46710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91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37837</xdr:rowOff>
    </xdr:from>
    <xdr:ext cx="469744"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04428" y="1701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133845</xdr:rowOff>
    </xdr:from>
    <xdr:to>
      <xdr:col>46</xdr:col>
      <xdr:colOff>38100</xdr:colOff>
      <xdr:row>99</xdr:row>
      <xdr:rowOff>63995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93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55122</xdr:rowOff>
    </xdr:from>
    <xdr:ext cx="469744"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515428" y="1702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107035</xdr:rowOff>
    </xdr:from>
    <xdr:to>
      <xdr:col>41</xdr:col>
      <xdr:colOff>101600</xdr:colOff>
      <xdr:row>99</xdr:row>
      <xdr:rowOff>37185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90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28312</xdr:rowOff>
    </xdr:from>
    <xdr:ext cx="469744"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626428" y="17001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35446</xdr:rowOff>
    </xdr:from>
    <xdr:to>
      <xdr:col>36</xdr:col>
      <xdr:colOff>165100</xdr:colOff>
      <xdr:row>98</xdr:row>
      <xdr:rowOff>137046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83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128173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93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44856</xdr:rowOff>
    </xdr:from>
    <xdr:to>
      <xdr:col>85</xdr:col>
      <xdr:colOff>127000</xdr:colOff>
      <xdr:row>77</xdr:row>
      <xdr:rowOff>79273</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5481300" y="13246506"/>
          <a:ext cx="838200" cy="3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31572</xdr:rowOff>
    </xdr:from>
    <xdr:to>
      <xdr:col>81</xdr:col>
      <xdr:colOff>50800</xdr:colOff>
      <xdr:row>77</xdr:row>
      <xdr:rowOff>44856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592300" y="13233222"/>
          <a:ext cx="889000" cy="1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31572</xdr:rowOff>
    </xdr:from>
    <xdr:to>
      <xdr:col>76</xdr:col>
      <xdr:colOff>114300</xdr:colOff>
      <xdr:row>77</xdr:row>
      <xdr:rowOff>50367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3703300" y="13233222"/>
          <a:ext cx="889000" cy="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50367</xdr:rowOff>
    </xdr:from>
    <xdr:to>
      <xdr:col>71</xdr:col>
      <xdr:colOff>177800</xdr:colOff>
      <xdr:row>77</xdr:row>
      <xdr:rowOff>97168</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3252017"/>
          <a:ext cx="889000" cy="4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28473</xdr:rowOff>
    </xdr:from>
    <xdr:to>
      <xdr:col>85</xdr:col>
      <xdr:colOff>177800</xdr:colOff>
      <xdr:row>77</xdr:row>
      <xdr:rowOff>130073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3230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6900</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3208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165506</xdr:rowOff>
    </xdr:from>
    <xdr:to>
      <xdr:col>81</xdr:col>
      <xdr:colOff>101600</xdr:colOff>
      <xdr:row>77</xdr:row>
      <xdr:rowOff>95656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319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86783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32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152222</xdr:rowOff>
    </xdr:from>
    <xdr:to>
      <xdr:col>76</xdr:col>
      <xdr:colOff>165100</xdr:colOff>
      <xdr:row>77</xdr:row>
      <xdr:rowOff>82372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31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73499</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32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171017</xdr:rowOff>
    </xdr:from>
    <xdr:to>
      <xdr:col>72</xdr:col>
      <xdr:colOff>38100</xdr:colOff>
      <xdr:row>77</xdr:row>
      <xdr:rowOff>101167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320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92294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329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46368</xdr:rowOff>
    </xdr:from>
    <xdr:to>
      <xdr:col>67</xdr:col>
      <xdr:colOff>101600</xdr:colOff>
      <xdr:row>77</xdr:row>
      <xdr:rowOff>147968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324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139095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334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4341</xdr:rowOff>
    </xdr:from>
    <xdr:to>
      <xdr:col>85</xdr:col>
      <xdr:colOff>127000</xdr:colOff>
      <xdr:row>98</xdr:row>
      <xdr:rowOff>99310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806441"/>
          <a:ext cx="838200" cy="9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99310</xdr:rowOff>
    </xdr:from>
    <xdr:to>
      <xdr:col>81</xdr:col>
      <xdr:colOff>50800</xdr:colOff>
      <xdr:row>98</xdr:row>
      <xdr:rowOff>125572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901410"/>
          <a:ext cx="889000" cy="26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31801</xdr:rowOff>
    </xdr:from>
    <xdr:to>
      <xdr:col>76</xdr:col>
      <xdr:colOff>114300</xdr:colOff>
      <xdr:row>98</xdr:row>
      <xdr:rowOff>125572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833901"/>
          <a:ext cx="889000" cy="9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31801</xdr:rowOff>
    </xdr:from>
    <xdr:to>
      <xdr:col>71</xdr:col>
      <xdr:colOff>177800</xdr:colOff>
      <xdr:row>98</xdr:row>
      <xdr:rowOff>129660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833901"/>
          <a:ext cx="889000" cy="97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124991</xdr:rowOff>
    </xdr:from>
    <xdr:to>
      <xdr:col>85</xdr:col>
      <xdr:colOff>177800</xdr:colOff>
      <xdr:row>98</xdr:row>
      <xdr:rowOff>55141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75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103418</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734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48510</xdr:rowOff>
    </xdr:from>
    <xdr:to>
      <xdr:col>81</xdr:col>
      <xdr:colOff>101600</xdr:colOff>
      <xdr:row>98</xdr:row>
      <xdr:rowOff>150110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85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141237</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46428" y="1694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74772</xdr:rowOff>
    </xdr:from>
    <xdr:to>
      <xdr:col>76</xdr:col>
      <xdr:colOff>165100</xdr:colOff>
      <xdr:row>99</xdr:row>
      <xdr:rowOff>4922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87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167499</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57428" y="1696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152451</xdr:rowOff>
    </xdr:from>
    <xdr:to>
      <xdr:col>72</xdr:col>
      <xdr:colOff>38100</xdr:colOff>
      <xdr:row>98</xdr:row>
      <xdr:rowOff>82601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7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73728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87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78860</xdr:rowOff>
    </xdr:from>
    <xdr:to>
      <xdr:col>67</xdr:col>
      <xdr:colOff>101600</xdr:colOff>
      <xdr:row>99</xdr:row>
      <xdr:rowOff>9010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88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137</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697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23495</xdr:rowOff>
    </xdr:from>
    <xdr:to>
      <xdr:col>116</xdr:col>
      <xdr:colOff>63500</xdr:colOff>
      <xdr:row>73</xdr:row>
      <xdr:rowOff>54470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539345"/>
          <a:ext cx="838200" cy="3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54470</xdr:rowOff>
    </xdr:from>
    <xdr:to>
      <xdr:col>111</xdr:col>
      <xdr:colOff>177800</xdr:colOff>
      <xdr:row>74</xdr:row>
      <xdr:rowOff>6845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570320"/>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6845</xdr:rowOff>
    </xdr:from>
    <xdr:to>
      <xdr:col>107</xdr:col>
      <xdr:colOff>50800</xdr:colOff>
      <xdr:row>74</xdr:row>
      <xdr:rowOff>32106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694145"/>
          <a:ext cx="889000" cy="2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32106</xdr:rowOff>
    </xdr:from>
    <xdr:to>
      <xdr:col>102</xdr:col>
      <xdr:colOff>114300</xdr:colOff>
      <xdr:row>74</xdr:row>
      <xdr:rowOff>76264</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719406"/>
          <a:ext cx="889000" cy="4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144145</xdr:rowOff>
    </xdr:from>
    <xdr:to>
      <xdr:col>116</xdr:col>
      <xdr:colOff>114300</xdr:colOff>
      <xdr:row>73</xdr:row>
      <xdr:rowOff>74295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48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167022</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33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3670</xdr:rowOff>
    </xdr:from>
    <xdr:to>
      <xdr:col>112</xdr:col>
      <xdr:colOff>38100</xdr:colOff>
      <xdr:row>73</xdr:row>
      <xdr:rowOff>105270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51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121797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29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127495</xdr:rowOff>
    </xdr:from>
    <xdr:to>
      <xdr:col>107</xdr:col>
      <xdr:colOff>101600</xdr:colOff>
      <xdr:row>74</xdr:row>
      <xdr:rowOff>57645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6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74172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41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152756</xdr:rowOff>
    </xdr:from>
    <xdr:to>
      <xdr:col>102</xdr:col>
      <xdr:colOff>165100</xdr:colOff>
      <xdr:row>74</xdr:row>
      <xdr:rowOff>82906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66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99433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44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25464</xdr:rowOff>
    </xdr:from>
    <xdr:to>
      <xdr:col>98</xdr:col>
      <xdr:colOff>38100</xdr:colOff>
      <xdr:row>74</xdr:row>
      <xdr:rowOff>127064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7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143591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48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433,988</a:t>
          </a:r>
          <a:r>
            <a:rPr kumimoji="1" lang="ja-JP" altLang="en-US" sz="1300">
              <a:latin typeface="ＭＳ Ｐゴシック" panose="020B0600070205080204" pitchFamily="50" charset="-128"/>
              <a:ea typeface="ＭＳ Ｐゴシック" panose="020B0600070205080204" pitchFamily="50" charset="-128"/>
            </a:rPr>
            <a:t>円となっており、主な構成項目は扶助費（</a:t>
          </a:r>
          <a:r>
            <a:rPr kumimoji="1" lang="en-US" altLang="ja-JP" sz="1300">
              <a:latin typeface="ＭＳ Ｐゴシック" panose="020B0600070205080204" pitchFamily="50" charset="-128"/>
              <a:ea typeface="ＭＳ Ｐゴシック" panose="020B0600070205080204" pitchFamily="50" charset="-128"/>
            </a:rPr>
            <a:t>147,134</a:t>
          </a:r>
          <a:r>
            <a:rPr kumimoji="1" lang="ja-JP" altLang="en-US" sz="1300">
              <a:latin typeface="ＭＳ Ｐゴシック" panose="020B0600070205080204" pitchFamily="50" charset="-128"/>
              <a:ea typeface="ＭＳ Ｐゴシック" panose="020B0600070205080204" pitchFamily="50" charset="-128"/>
            </a:rPr>
            <a:t>円）、人件費（</a:t>
          </a:r>
          <a:r>
            <a:rPr kumimoji="1" lang="en-US" altLang="ja-JP" sz="1300">
              <a:latin typeface="ＭＳ Ｐゴシック" panose="020B0600070205080204" pitchFamily="50" charset="-128"/>
              <a:ea typeface="ＭＳ Ｐゴシック" panose="020B0600070205080204" pitchFamily="50" charset="-128"/>
            </a:rPr>
            <a:t>83,982</a:t>
          </a:r>
          <a:r>
            <a:rPr kumimoji="1" lang="ja-JP" altLang="en-US" sz="1300">
              <a:latin typeface="ＭＳ Ｐゴシック" panose="020B0600070205080204" pitchFamily="50" charset="-128"/>
              <a:ea typeface="ＭＳ Ｐゴシック" panose="020B0600070205080204" pitchFamily="50" charset="-128"/>
            </a:rPr>
            <a:t>円）、補助費等（</a:t>
          </a:r>
          <a:r>
            <a:rPr kumimoji="1" lang="en-US" altLang="ja-JP" sz="1300">
              <a:latin typeface="ＭＳ Ｐゴシック" panose="020B0600070205080204" pitchFamily="50" charset="-128"/>
              <a:ea typeface="ＭＳ Ｐゴシック" panose="020B0600070205080204" pitchFamily="50" charset="-128"/>
            </a:rPr>
            <a:t>54,514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扶助費については、国施策である定額減税補足給付金事業を実施したことや、児童手当給付費において制度改正により、支給対象年齢が拡充等されたことから増加している。障害福祉サービス費や障害児通所給付費についても増加傾向にあるため、類似団体内平均値を上回っており、今後もこの傾向は続くと見込まれる。</a:t>
          </a:r>
        </a:p>
        <a:p>
          <a:r>
            <a:rPr kumimoji="1" lang="ja-JP" altLang="en-US" sz="1300">
              <a:latin typeface="ＭＳ Ｐゴシック" panose="020B0600070205080204" pitchFamily="50" charset="-128"/>
              <a:ea typeface="ＭＳ Ｐゴシック" panose="020B0600070205080204" pitchFamily="50" charset="-128"/>
            </a:rPr>
            <a:t>　人件費については、職員数や退職手当が増加したことや、会計年度任用職員への勤勉手当の支給が開始されたことにより増加し、依然として類似団体内平均値を上回っている。公立保育所が５か所、公立こども園が１か所、公立幼稚園が３か所あることもコスト増の要因と考えられるが、事務の効率化や民間委託の検討など今後も引き続き人件費の抑制に努めていく。</a:t>
          </a:r>
        </a:p>
        <a:p>
          <a:r>
            <a:rPr kumimoji="1" lang="ja-JP" altLang="en-US" sz="1300">
              <a:latin typeface="ＭＳ Ｐゴシック" panose="020B0600070205080204" pitchFamily="50" charset="-128"/>
              <a:ea typeface="ＭＳ Ｐゴシック" panose="020B0600070205080204" pitchFamily="50" charset="-128"/>
            </a:rPr>
            <a:t>　補助費等については類似団体内平均値を下回ったが、その内訳は、整備途上である公共下水道事業会計への繰出しが大きく占めているため、今後も引き続き、一部事務組合への負担金も含めて経費の抑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62,304
61,059
8.89
27,275,185
27,039,243
228,338
15,105,489
15,295,446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19.9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61062</xdr:rowOff>
    </xdr:from>
    <xdr:to>
      <xdr:col>24</xdr:col>
      <xdr:colOff>63500</xdr:colOff>
      <xdr:row>35</xdr:row>
      <xdr:rowOff>121869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61812"/>
          <a:ext cx="838200" cy="6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121869</xdr:rowOff>
    </xdr:from>
    <xdr:to>
      <xdr:col>19</xdr:col>
      <xdr:colOff>177800</xdr:colOff>
      <xdr:row>36</xdr:row>
      <xdr:rowOff>4826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122619"/>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83922</xdr:rowOff>
    </xdr:from>
    <xdr:to>
      <xdr:col>15</xdr:col>
      <xdr:colOff>50800</xdr:colOff>
      <xdr:row>36</xdr:row>
      <xdr:rowOff>4826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84672"/>
          <a:ext cx="889000" cy="9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83922</xdr:rowOff>
    </xdr:from>
    <xdr:to>
      <xdr:col>10</xdr:col>
      <xdr:colOff>114300</xdr:colOff>
      <xdr:row>35</xdr:row>
      <xdr:rowOff>154331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084672"/>
          <a:ext cx="889000" cy="70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154906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10262</xdr:rowOff>
    </xdr:from>
    <xdr:to>
      <xdr:col>24</xdr:col>
      <xdr:colOff>114300</xdr:colOff>
      <xdr:row>35</xdr:row>
      <xdr:rowOff>111862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1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160139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98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71069</xdr:rowOff>
    </xdr:from>
    <xdr:to>
      <xdr:col>20</xdr:col>
      <xdr:colOff>38100</xdr:colOff>
      <xdr:row>36</xdr:row>
      <xdr:rowOff>1219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7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163796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164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125476</xdr:rowOff>
    </xdr:from>
    <xdr:to>
      <xdr:col>15</xdr:col>
      <xdr:colOff>101600</xdr:colOff>
      <xdr:row>36</xdr:row>
      <xdr:rowOff>55626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46753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1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33122</xdr:rowOff>
    </xdr:from>
    <xdr:to>
      <xdr:col>10</xdr:col>
      <xdr:colOff>165100</xdr:colOff>
      <xdr:row>35</xdr:row>
      <xdr:rowOff>134722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3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125849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2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103531</xdr:rowOff>
    </xdr:from>
    <xdr:to>
      <xdr:col>6</xdr:col>
      <xdr:colOff>38100</xdr:colOff>
      <xdr:row>36</xdr:row>
      <xdr:rowOff>33681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0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24808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9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48835</xdr:rowOff>
    </xdr:from>
    <xdr:to>
      <xdr:col>24</xdr:col>
      <xdr:colOff>63500</xdr:colOff>
      <xdr:row>58</xdr:row>
      <xdr:rowOff>3774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21485"/>
          <a:ext cx="838200" cy="12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3774</xdr:rowOff>
    </xdr:from>
    <xdr:to>
      <xdr:col>19</xdr:col>
      <xdr:colOff>177800</xdr:colOff>
      <xdr:row>58</xdr:row>
      <xdr:rowOff>45320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47874"/>
          <a:ext cx="889000" cy="41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163709</xdr:rowOff>
    </xdr:from>
    <xdr:to>
      <xdr:col>15</xdr:col>
      <xdr:colOff>50800</xdr:colOff>
      <xdr:row>58</xdr:row>
      <xdr:rowOff>45320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36359"/>
          <a:ext cx="889000" cy="5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58579</xdr:rowOff>
    </xdr:from>
    <xdr:to>
      <xdr:col>10</xdr:col>
      <xdr:colOff>114300</xdr:colOff>
      <xdr:row>57</xdr:row>
      <xdr:rowOff>163709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16879"/>
          <a:ext cx="889000" cy="619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169485</xdr:rowOff>
    </xdr:from>
    <xdr:to>
      <xdr:col>24</xdr:col>
      <xdr:colOff>114300</xdr:colOff>
      <xdr:row>57</xdr:row>
      <xdr:rowOff>99635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7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147912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4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124424</xdr:rowOff>
    </xdr:from>
    <xdr:to>
      <xdr:col>20</xdr:col>
      <xdr:colOff>38100</xdr:colOff>
      <xdr:row>58</xdr:row>
      <xdr:rowOff>54574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9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45701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8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165970</xdr:rowOff>
    </xdr:from>
    <xdr:to>
      <xdr:col>15</xdr:col>
      <xdr:colOff>101600</xdr:colOff>
      <xdr:row>58</xdr:row>
      <xdr:rowOff>96120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87247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3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112909</xdr:rowOff>
    </xdr:from>
    <xdr:to>
      <xdr:col>10</xdr:col>
      <xdr:colOff>165100</xdr:colOff>
      <xdr:row>58</xdr:row>
      <xdr:rowOff>43059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8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34186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7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7779</xdr:rowOff>
    </xdr:from>
    <xdr:to>
      <xdr:col>6</xdr:col>
      <xdr:colOff>38100</xdr:colOff>
      <xdr:row>54</xdr:row>
      <xdr:rowOff>109379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6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100506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58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80218</xdr:rowOff>
    </xdr:from>
    <xdr:to>
      <xdr:col>24</xdr:col>
      <xdr:colOff>63500</xdr:colOff>
      <xdr:row>74</xdr:row>
      <xdr:rowOff>163812</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67518"/>
          <a:ext cx="838200" cy="8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163812</xdr:rowOff>
    </xdr:from>
    <xdr:to>
      <xdr:col>19</xdr:col>
      <xdr:colOff>177800</xdr:colOff>
      <xdr:row>75</xdr:row>
      <xdr:rowOff>149575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51112"/>
          <a:ext cx="889000" cy="15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83400</xdr:rowOff>
    </xdr:from>
    <xdr:to>
      <xdr:col>15</xdr:col>
      <xdr:colOff>50800</xdr:colOff>
      <xdr:row>75</xdr:row>
      <xdr:rowOff>149575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942150"/>
          <a:ext cx="889000" cy="6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83400</xdr:rowOff>
    </xdr:from>
    <xdr:to>
      <xdr:col>10</xdr:col>
      <xdr:colOff>114300</xdr:colOff>
      <xdr:row>76</xdr:row>
      <xdr:rowOff>135750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942150"/>
          <a:ext cx="889000" cy="22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29418</xdr:rowOff>
    </xdr:from>
    <xdr:to>
      <xdr:col>24</xdr:col>
      <xdr:colOff>114300</xdr:colOff>
      <xdr:row>74</xdr:row>
      <xdr:rowOff>131018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1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52295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68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113012</xdr:rowOff>
    </xdr:from>
    <xdr:to>
      <xdr:col>20</xdr:col>
      <xdr:colOff>38100</xdr:colOff>
      <xdr:row>75</xdr:row>
      <xdr:rowOff>43162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0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59689</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7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98775</xdr:rowOff>
    </xdr:from>
    <xdr:to>
      <xdr:col>15</xdr:col>
      <xdr:colOff>101600</xdr:colOff>
      <xdr:row>76</xdr:row>
      <xdr:rowOff>28925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5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45452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32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32600</xdr:rowOff>
    </xdr:from>
    <xdr:to>
      <xdr:col>10</xdr:col>
      <xdr:colOff>165100</xdr:colOff>
      <xdr:row>75</xdr:row>
      <xdr:rowOff>134200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9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150727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66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84950</xdr:rowOff>
    </xdr:from>
    <xdr:to>
      <xdr:col>6</xdr:col>
      <xdr:colOff>38100</xdr:colOff>
      <xdr:row>77</xdr:row>
      <xdr:rowOff>15100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31627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9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75890</xdr:rowOff>
    </xdr:from>
    <xdr:to>
      <xdr:col>24</xdr:col>
      <xdr:colOff>63500</xdr:colOff>
      <xdr:row>98</xdr:row>
      <xdr:rowOff>92929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77990"/>
          <a:ext cx="838200" cy="17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67771</xdr:rowOff>
    </xdr:from>
    <xdr:to>
      <xdr:col>19</xdr:col>
      <xdr:colOff>177800</xdr:colOff>
      <xdr:row>98</xdr:row>
      <xdr:rowOff>75890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69871"/>
          <a:ext cx="889000" cy="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67771</xdr:rowOff>
    </xdr:from>
    <xdr:to>
      <xdr:col>15</xdr:col>
      <xdr:colOff>50800</xdr:colOff>
      <xdr:row>98</xdr:row>
      <xdr:rowOff>69593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69871"/>
          <a:ext cx="889000" cy="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69593</xdr:rowOff>
    </xdr:from>
    <xdr:to>
      <xdr:col>10</xdr:col>
      <xdr:colOff>114300</xdr:colOff>
      <xdr:row>98</xdr:row>
      <xdr:rowOff>98160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71693"/>
          <a:ext cx="889000" cy="2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42129</xdr:rowOff>
    </xdr:from>
    <xdr:to>
      <xdr:col>24</xdr:col>
      <xdr:colOff>114300</xdr:colOff>
      <xdr:row>98</xdr:row>
      <xdr:rowOff>143729</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4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25090</xdr:rowOff>
    </xdr:from>
    <xdr:to>
      <xdr:col>20</xdr:col>
      <xdr:colOff>38100</xdr:colOff>
      <xdr:row>98</xdr:row>
      <xdr:rowOff>126690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2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117817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1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16971</xdr:rowOff>
    </xdr:from>
    <xdr:to>
      <xdr:col>15</xdr:col>
      <xdr:colOff>101600</xdr:colOff>
      <xdr:row>98</xdr:row>
      <xdr:rowOff>118571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1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109698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1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18793</xdr:rowOff>
    </xdr:from>
    <xdr:to>
      <xdr:col>10</xdr:col>
      <xdr:colOff>165100</xdr:colOff>
      <xdr:row>98</xdr:row>
      <xdr:rowOff>120393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2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111520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1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47360</xdr:rowOff>
    </xdr:from>
    <xdr:to>
      <xdr:col>6</xdr:col>
      <xdr:colOff>38100</xdr:colOff>
      <xdr:row>98</xdr:row>
      <xdr:rowOff>148960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4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140087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167386</xdr:rowOff>
    </xdr:from>
    <xdr:to>
      <xdr:col>55</xdr:col>
      <xdr:colOff>0</xdr:colOff>
      <xdr:row>38</xdr:row>
      <xdr:rowOff>169291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682486"/>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167386</xdr:rowOff>
    </xdr:from>
    <xdr:to>
      <xdr:col>50</xdr:col>
      <xdr:colOff>114300</xdr:colOff>
      <xdr:row>38</xdr:row>
      <xdr:rowOff>170180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682486"/>
          <a:ext cx="889000" cy="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159893</xdr:rowOff>
    </xdr:from>
    <xdr:to>
      <xdr:col>45</xdr:col>
      <xdr:colOff>177800</xdr:colOff>
      <xdr:row>38</xdr:row>
      <xdr:rowOff>170180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674993"/>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159385</xdr:rowOff>
    </xdr:from>
    <xdr:to>
      <xdr:col>41</xdr:col>
      <xdr:colOff>50800</xdr:colOff>
      <xdr:row>38</xdr:row>
      <xdr:rowOff>159893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674485"/>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118491</xdr:rowOff>
    </xdr:from>
    <xdr:to>
      <xdr:col>55</xdr:col>
      <xdr:colOff>50800</xdr:colOff>
      <xdr:row>39</xdr:row>
      <xdr:rowOff>48641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3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116586</xdr:rowOff>
    </xdr:from>
    <xdr:to>
      <xdr:col>50</xdr:col>
      <xdr:colOff>165100</xdr:colOff>
      <xdr:row>39</xdr:row>
      <xdr:rowOff>46736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3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37863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24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119380</xdr:rowOff>
    </xdr:from>
    <xdr:to>
      <xdr:col>46</xdr:col>
      <xdr:colOff>38100</xdr:colOff>
      <xdr:row>39</xdr:row>
      <xdr:rowOff>49530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3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40657</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2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109093</xdr:rowOff>
    </xdr:from>
    <xdr:to>
      <xdr:col>41</xdr:col>
      <xdr:colOff>101600</xdr:colOff>
      <xdr:row>39</xdr:row>
      <xdr:rowOff>39243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30370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16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108585</xdr:rowOff>
    </xdr:from>
    <xdr:to>
      <xdr:col>36</xdr:col>
      <xdr:colOff>165100</xdr:colOff>
      <xdr:row>39</xdr:row>
      <xdr:rowOff>38735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2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29862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16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28601</xdr:rowOff>
    </xdr:from>
    <xdr:to>
      <xdr:col>55</xdr:col>
      <xdr:colOff>0</xdr:colOff>
      <xdr:row>59</xdr:row>
      <xdr:rowOff>30696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44151"/>
          <a:ext cx="838200" cy="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26505</xdr:rowOff>
    </xdr:from>
    <xdr:to>
      <xdr:col>50</xdr:col>
      <xdr:colOff>114300</xdr:colOff>
      <xdr:row>59</xdr:row>
      <xdr:rowOff>30696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42055"/>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18847</xdr:rowOff>
    </xdr:from>
    <xdr:to>
      <xdr:col>45</xdr:col>
      <xdr:colOff>177800</xdr:colOff>
      <xdr:row>59</xdr:row>
      <xdr:rowOff>26505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34397"/>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18847</xdr:rowOff>
    </xdr:from>
    <xdr:to>
      <xdr:col>41</xdr:col>
      <xdr:colOff>50800</xdr:colOff>
      <xdr:row>59</xdr:row>
      <xdr:rowOff>20562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34397"/>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149251</xdr:rowOff>
    </xdr:from>
    <xdr:to>
      <xdr:col>55</xdr:col>
      <xdr:colOff>50800</xdr:colOff>
      <xdr:row>59</xdr:row>
      <xdr:rowOff>79401</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9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64178</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08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151346</xdr:rowOff>
    </xdr:from>
    <xdr:to>
      <xdr:col>50</xdr:col>
      <xdr:colOff>165100</xdr:colOff>
      <xdr:row>59</xdr:row>
      <xdr:rowOff>81496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9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72623</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88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147155</xdr:rowOff>
    </xdr:from>
    <xdr:to>
      <xdr:col>46</xdr:col>
      <xdr:colOff>38100</xdr:colOff>
      <xdr:row>59</xdr:row>
      <xdr:rowOff>77305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9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68432</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83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139497</xdr:rowOff>
    </xdr:from>
    <xdr:to>
      <xdr:col>41</xdr:col>
      <xdr:colOff>101600</xdr:colOff>
      <xdr:row>59</xdr:row>
      <xdr:rowOff>69647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8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60774</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76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141212</xdr:rowOff>
    </xdr:from>
    <xdr:to>
      <xdr:col>36</xdr:col>
      <xdr:colOff>165100</xdr:colOff>
      <xdr:row>59</xdr:row>
      <xdr:rowOff>71362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5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62489</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8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139357</xdr:rowOff>
    </xdr:from>
    <xdr:to>
      <xdr:col>55</xdr:col>
      <xdr:colOff>0</xdr:colOff>
      <xdr:row>78</xdr:row>
      <xdr:rowOff>16103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41007"/>
          <a:ext cx="838200" cy="4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57708</xdr:rowOff>
    </xdr:from>
    <xdr:to>
      <xdr:col>50</xdr:col>
      <xdr:colOff>114300</xdr:colOff>
      <xdr:row>77</xdr:row>
      <xdr:rowOff>139357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59358"/>
          <a:ext cx="889000" cy="8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57708</xdr:rowOff>
    </xdr:from>
    <xdr:to>
      <xdr:col>45</xdr:col>
      <xdr:colOff>177800</xdr:colOff>
      <xdr:row>78</xdr:row>
      <xdr:rowOff>33096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59358"/>
          <a:ext cx="889000" cy="14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163285</xdr:rowOff>
    </xdr:from>
    <xdr:to>
      <xdr:col>41</xdr:col>
      <xdr:colOff>50800</xdr:colOff>
      <xdr:row>78</xdr:row>
      <xdr:rowOff>33096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64935"/>
          <a:ext cx="889000" cy="4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136753</xdr:rowOff>
    </xdr:from>
    <xdr:to>
      <xdr:col>55</xdr:col>
      <xdr:colOff>50800</xdr:colOff>
      <xdr:row>78</xdr:row>
      <xdr:rowOff>66903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3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115180</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1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88557</xdr:rowOff>
    </xdr:from>
    <xdr:to>
      <xdr:col>50</xdr:col>
      <xdr:colOff>165100</xdr:colOff>
      <xdr:row>78</xdr:row>
      <xdr:rowOff>18707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9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9834</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82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6908</xdr:rowOff>
    </xdr:from>
    <xdr:to>
      <xdr:col>46</xdr:col>
      <xdr:colOff>38100</xdr:colOff>
      <xdr:row>77</xdr:row>
      <xdr:rowOff>108508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0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99635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153746</xdr:rowOff>
    </xdr:from>
    <xdr:to>
      <xdr:col>41</xdr:col>
      <xdr:colOff>101600</xdr:colOff>
      <xdr:row>78</xdr:row>
      <xdr:rowOff>83896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5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75023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4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112485</xdr:rowOff>
    </xdr:from>
    <xdr:to>
      <xdr:col>36</xdr:col>
      <xdr:colOff>165100</xdr:colOff>
      <xdr:row>78</xdr:row>
      <xdr:rowOff>42635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1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33762</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0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53346</xdr:rowOff>
    </xdr:from>
    <xdr:to>
      <xdr:col>55</xdr:col>
      <xdr:colOff>0</xdr:colOff>
      <xdr:row>98</xdr:row>
      <xdr:rowOff>170314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855446"/>
          <a:ext cx="838200" cy="11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50527</xdr:rowOff>
    </xdr:from>
    <xdr:to>
      <xdr:col>50</xdr:col>
      <xdr:colOff>114300</xdr:colOff>
      <xdr:row>98</xdr:row>
      <xdr:rowOff>53346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52627"/>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41117</xdr:rowOff>
    </xdr:from>
    <xdr:to>
      <xdr:col>45</xdr:col>
      <xdr:colOff>177800</xdr:colOff>
      <xdr:row>98</xdr:row>
      <xdr:rowOff>50527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43217"/>
          <a:ext cx="889000" cy="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41117</xdr:rowOff>
    </xdr:from>
    <xdr:to>
      <xdr:col>41</xdr:col>
      <xdr:colOff>50800</xdr:colOff>
      <xdr:row>98</xdr:row>
      <xdr:rowOff>68320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843217"/>
          <a:ext cx="889000" cy="2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119514</xdr:rowOff>
    </xdr:from>
    <xdr:to>
      <xdr:col>55</xdr:col>
      <xdr:colOff>50800</xdr:colOff>
      <xdr:row>99</xdr:row>
      <xdr:rowOff>49664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921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34441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8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2546</xdr:rowOff>
    </xdr:from>
    <xdr:to>
      <xdr:col>50</xdr:col>
      <xdr:colOff>165100</xdr:colOff>
      <xdr:row>98</xdr:row>
      <xdr:rowOff>104146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0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95273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9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171177</xdr:rowOff>
    </xdr:from>
    <xdr:to>
      <xdr:col>46</xdr:col>
      <xdr:colOff>38100</xdr:colOff>
      <xdr:row>98</xdr:row>
      <xdr:rowOff>101327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0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92454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9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161767</xdr:rowOff>
    </xdr:from>
    <xdr:to>
      <xdr:col>41</xdr:col>
      <xdr:colOff>101600</xdr:colOff>
      <xdr:row>98</xdr:row>
      <xdr:rowOff>91917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92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83044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8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17520</xdr:rowOff>
    </xdr:from>
    <xdr:to>
      <xdr:col>36</xdr:col>
      <xdr:colOff>165100</xdr:colOff>
      <xdr:row>98</xdr:row>
      <xdr:rowOff>119120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110247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1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107315</xdr:rowOff>
    </xdr:from>
    <xdr:to>
      <xdr:col>85</xdr:col>
      <xdr:colOff>127000</xdr:colOff>
      <xdr:row>37</xdr:row>
      <xdr:rowOff>124403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50965"/>
          <a:ext cx="838200" cy="1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124403</xdr:rowOff>
    </xdr:from>
    <xdr:to>
      <xdr:col>81</xdr:col>
      <xdr:colOff>50800</xdr:colOff>
      <xdr:row>37</xdr:row>
      <xdr:rowOff>131966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68053"/>
          <a:ext cx="889000" cy="7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131966</xdr:rowOff>
    </xdr:from>
    <xdr:to>
      <xdr:col>76</xdr:col>
      <xdr:colOff>114300</xdr:colOff>
      <xdr:row>37</xdr:row>
      <xdr:rowOff>132975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75616"/>
          <a:ext cx="889000" cy="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113163</xdr:rowOff>
    </xdr:from>
    <xdr:to>
      <xdr:col>71</xdr:col>
      <xdr:colOff>177800</xdr:colOff>
      <xdr:row>37</xdr:row>
      <xdr:rowOff>132975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56813"/>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56515</xdr:rowOff>
    </xdr:from>
    <xdr:to>
      <xdr:col>85</xdr:col>
      <xdr:colOff>177800</xdr:colOff>
      <xdr:row>37</xdr:row>
      <xdr:rowOff>158115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0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142892</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5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73603</xdr:rowOff>
    </xdr:from>
    <xdr:to>
      <xdr:col>81</xdr:col>
      <xdr:colOff>101600</xdr:colOff>
      <xdr:row>38</xdr:row>
      <xdr:rowOff>3753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1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166329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09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81166</xdr:rowOff>
    </xdr:from>
    <xdr:to>
      <xdr:col>76</xdr:col>
      <xdr:colOff>165100</xdr:colOff>
      <xdr:row>38</xdr:row>
      <xdr:rowOff>11316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2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2443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1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82175</xdr:rowOff>
    </xdr:from>
    <xdr:to>
      <xdr:col>72</xdr:col>
      <xdr:colOff>38100</xdr:colOff>
      <xdr:row>38</xdr:row>
      <xdr:rowOff>12325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2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3453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18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62363</xdr:rowOff>
    </xdr:from>
    <xdr:to>
      <xdr:col>67</xdr:col>
      <xdr:colOff>101600</xdr:colOff>
      <xdr:row>37</xdr:row>
      <xdr:rowOff>163964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060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155091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9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96889</xdr:rowOff>
    </xdr:from>
    <xdr:to>
      <xdr:col>85</xdr:col>
      <xdr:colOff>127000</xdr:colOff>
      <xdr:row>58</xdr:row>
      <xdr:rowOff>159741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10040989"/>
          <a:ext cx="838200" cy="6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159741</xdr:rowOff>
    </xdr:from>
    <xdr:to>
      <xdr:col>81</xdr:col>
      <xdr:colOff>50800</xdr:colOff>
      <xdr:row>58</xdr:row>
      <xdr:rowOff>160439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10103841"/>
          <a:ext cx="889000" cy="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117602</xdr:rowOff>
    </xdr:from>
    <xdr:to>
      <xdr:col>76</xdr:col>
      <xdr:colOff>114300</xdr:colOff>
      <xdr:row>58</xdr:row>
      <xdr:rowOff>160439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10061702"/>
          <a:ext cx="889000" cy="4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51943</xdr:rowOff>
    </xdr:from>
    <xdr:to>
      <xdr:col>71</xdr:col>
      <xdr:colOff>177800</xdr:colOff>
      <xdr:row>58</xdr:row>
      <xdr:rowOff>117602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996043"/>
          <a:ext cx="889000" cy="6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46089</xdr:rowOff>
    </xdr:from>
    <xdr:to>
      <xdr:col>85</xdr:col>
      <xdr:colOff>177800</xdr:colOff>
      <xdr:row>58</xdr:row>
      <xdr:rowOff>147689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9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132466</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0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108941</xdr:rowOff>
    </xdr:from>
    <xdr:to>
      <xdr:col>81</xdr:col>
      <xdr:colOff>101600</xdr:colOff>
      <xdr:row>59</xdr:row>
      <xdr:rowOff>39091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1005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30218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14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109639</xdr:rowOff>
    </xdr:from>
    <xdr:to>
      <xdr:col>76</xdr:col>
      <xdr:colOff>165100</xdr:colOff>
      <xdr:row>59</xdr:row>
      <xdr:rowOff>39789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1005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30916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14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66802</xdr:rowOff>
    </xdr:from>
    <xdr:to>
      <xdr:col>72</xdr:col>
      <xdr:colOff>38100</xdr:colOff>
      <xdr:row>58</xdr:row>
      <xdr:rowOff>168402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1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159529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0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1143</xdr:rowOff>
    </xdr:from>
    <xdr:to>
      <xdr:col>67</xdr:col>
      <xdr:colOff>101600</xdr:colOff>
      <xdr:row>58</xdr:row>
      <xdr:rowOff>102743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93870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3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44856</xdr:rowOff>
    </xdr:from>
    <xdr:to>
      <xdr:col>85</xdr:col>
      <xdr:colOff>127000</xdr:colOff>
      <xdr:row>97</xdr:row>
      <xdr:rowOff>79273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675506"/>
          <a:ext cx="838200" cy="3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31572</xdr:rowOff>
    </xdr:from>
    <xdr:to>
      <xdr:col>81</xdr:col>
      <xdr:colOff>50800</xdr:colOff>
      <xdr:row>97</xdr:row>
      <xdr:rowOff>44856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662222"/>
          <a:ext cx="889000" cy="1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31572</xdr:rowOff>
    </xdr:from>
    <xdr:to>
      <xdr:col>76</xdr:col>
      <xdr:colOff>114300</xdr:colOff>
      <xdr:row>97</xdr:row>
      <xdr:rowOff>50367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62222"/>
          <a:ext cx="889000" cy="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50367</xdr:rowOff>
    </xdr:from>
    <xdr:to>
      <xdr:col>71</xdr:col>
      <xdr:colOff>177800</xdr:colOff>
      <xdr:row>97</xdr:row>
      <xdr:rowOff>97168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81017"/>
          <a:ext cx="889000" cy="4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28473</xdr:rowOff>
    </xdr:from>
    <xdr:to>
      <xdr:col>85</xdr:col>
      <xdr:colOff>177800</xdr:colOff>
      <xdr:row>97</xdr:row>
      <xdr:rowOff>130073</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5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6900</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3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165506</xdr:rowOff>
    </xdr:from>
    <xdr:to>
      <xdr:col>81</xdr:col>
      <xdr:colOff>101600</xdr:colOff>
      <xdr:row>97</xdr:row>
      <xdr:rowOff>95656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2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86783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17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152222</xdr:rowOff>
    </xdr:from>
    <xdr:to>
      <xdr:col>76</xdr:col>
      <xdr:colOff>165100</xdr:colOff>
      <xdr:row>97</xdr:row>
      <xdr:rowOff>82372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1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73499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0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171017</xdr:rowOff>
    </xdr:from>
    <xdr:to>
      <xdr:col>72</xdr:col>
      <xdr:colOff>38100</xdr:colOff>
      <xdr:row>97</xdr:row>
      <xdr:rowOff>101167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3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92294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2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46368</xdr:rowOff>
    </xdr:from>
    <xdr:to>
      <xdr:col>67</xdr:col>
      <xdr:colOff>101600</xdr:colOff>
      <xdr:row>97</xdr:row>
      <xdr:rowOff>147968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7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139095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6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60,162</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47.4%</a:t>
          </a:r>
          <a:r>
            <a:rPr kumimoji="1" lang="ja-JP" altLang="en-US" sz="1300">
              <a:latin typeface="ＭＳ Ｐゴシック" panose="020B0600070205080204" pitchFamily="50" charset="-128"/>
              <a:ea typeface="ＭＳ Ｐゴシック" panose="020B0600070205080204" pitchFamily="50" charset="-128"/>
            </a:rPr>
            <a:t>の増となった。これは、職員数や退職手当が増加したことや、会計年度任用職員への勤勉手当の支給が開始されたことにより職員人件費が増加したことが要因である。</a:t>
          </a:r>
        </a:p>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231,505</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の増となった。これは、国施策である定額減税補足給付金事業を実施したことや、障害福祉サービス費や障害児通所給付費についても増加傾向にあることが要因である。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a:t>
          </a:r>
          <a:r>
            <a:rPr kumimoji="1" lang="en-US" altLang="ja-JP" sz="1300">
              <a:latin typeface="ＭＳ Ｐゴシック" panose="020B0600070205080204" pitchFamily="50" charset="-128"/>
              <a:ea typeface="ＭＳ Ｐゴシック" panose="020B0600070205080204" pitchFamily="50" charset="-128"/>
            </a:rPr>
            <a:t>24,258</a:t>
          </a:r>
          <a:r>
            <a:rPr kumimoji="1" lang="ja-JP" altLang="en-US" sz="1300">
              <a:latin typeface="ＭＳ Ｐゴシック" panose="020B0600070205080204" pitchFamily="50" charset="-128"/>
              <a:ea typeface="ＭＳ Ｐゴシック" panose="020B0600070205080204" pitchFamily="50" charset="-128"/>
            </a:rPr>
            <a:t>円であり、過去に借入した市債の一部の償還が終了したことにより前年度より減少した。類似団体内平均値を下回っているが、今後の公債費の動向に注視していく必要がある。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一般会計において、令和５年度決算では、令和元年度以来４年ぶりに財政調整基金を取り崩しての決算となったが、令和６年度決算では基金を取り崩すことなく実質収支黒字の確保ができた。</a:t>
          </a:r>
        </a:p>
        <a:p>
          <a:r>
            <a:rPr kumimoji="1" lang="ja-JP" altLang="en-US" sz="1400">
              <a:latin typeface="ＭＳ ゴシック" pitchFamily="49" charset="-128"/>
              <a:ea typeface="ＭＳ ゴシック" pitchFamily="49" charset="-128"/>
            </a:rPr>
            <a:t>　しかし、依然として地方交付税などの依存財源に頼る脆弱な財政構造は続いており、安定的な財政運営に向けて引き続き行財政改革の推進が必要である。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一般会計においては、令和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年度は財政調整基金を取り崩しての黒字となったため、標準財政規模比は</a:t>
          </a:r>
          <a:r>
            <a:rPr kumimoji="1" lang="en-US" altLang="ja-JP" sz="1400">
              <a:latin typeface="ＭＳ ゴシック" pitchFamily="49" charset="-128"/>
              <a:ea typeface="ＭＳ ゴシック" pitchFamily="49" charset="-128"/>
            </a:rPr>
            <a:t>0.10%</a:t>
          </a:r>
          <a:r>
            <a:rPr kumimoji="1" lang="ja-JP" altLang="en-US" sz="1400">
              <a:latin typeface="ＭＳ ゴシック" pitchFamily="49" charset="-128"/>
              <a:ea typeface="ＭＳ ゴシック" pitchFamily="49" charset="-128"/>
            </a:rPr>
            <a:t>であったが、令和６年度は基金を取り崩すことなく黒字を確保できたため、標準財政規模比は</a:t>
          </a:r>
          <a:r>
            <a:rPr kumimoji="1" lang="en-US" altLang="ja-JP" sz="1400">
              <a:latin typeface="ＭＳ ゴシック" pitchFamily="49" charset="-128"/>
              <a:ea typeface="ＭＳ ゴシック" pitchFamily="49" charset="-128"/>
            </a:rPr>
            <a:t>1.41</a:t>
          </a:r>
          <a:r>
            <a:rPr kumimoji="1" lang="ja-JP" altLang="en-US" sz="1400">
              <a:latin typeface="ＭＳ ゴシック" pitchFamily="49" charset="-128"/>
              <a:ea typeface="ＭＳ ゴシック" pitchFamily="49" charset="-128"/>
            </a:rPr>
            <a:t>ポイント増加し</a:t>
          </a:r>
          <a:r>
            <a:rPr kumimoji="1" lang="en-US" altLang="ja-JP" sz="1400">
              <a:latin typeface="ＭＳ ゴシック" pitchFamily="49" charset="-128"/>
              <a:ea typeface="ＭＳ ゴシック" pitchFamily="49" charset="-128"/>
            </a:rPr>
            <a:t>1.51</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公共下水道事業会計や特別会計においても黒字は維持しているものの、厳しい経営状態であることは変わらず、今後も連結実質収支の黒字を維持していくため、引き続き健全な財政運営に努めていかなければなら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27275185</v>
      </c>
      <c r="BO4" s="371"/>
      <c r="BP4" s="371"/>
      <c r="BQ4" s="371"/>
      <c r="BR4" s="371"/>
      <c r="BS4" s="371"/>
      <c r="BT4" s="371"/>
      <c r="BU4" s="372"/>
      <c r="BV4" s="370">
        <v>25995883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1.5</v>
      </c>
      <c r="CU4" s="377"/>
      <c r="CV4" s="377"/>
      <c r="CW4" s="377"/>
      <c r="CX4" s="377"/>
      <c r="CY4" s="377"/>
      <c r="CZ4" s="377"/>
      <c r="DA4" s="378"/>
      <c r="DB4" s="376">
        <v>0.1</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27039243</v>
      </c>
      <c r="BO5" s="408"/>
      <c r="BP5" s="408"/>
      <c r="BQ5" s="408"/>
      <c r="BR5" s="408"/>
      <c r="BS5" s="408"/>
      <c r="BT5" s="408"/>
      <c r="BU5" s="409"/>
      <c r="BV5" s="407">
        <v>25961804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96.8</v>
      </c>
      <c r="CU5" s="405"/>
      <c r="CV5" s="405"/>
      <c r="CW5" s="405"/>
      <c r="CX5" s="405"/>
      <c r="CY5" s="405"/>
      <c r="CZ5" s="405"/>
      <c r="DA5" s="406"/>
      <c r="DB5" s="404">
        <v>100.2</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235942</v>
      </c>
      <c r="BO6" s="408"/>
      <c r="BP6" s="408"/>
      <c r="BQ6" s="408"/>
      <c r="BR6" s="408"/>
      <c r="BS6" s="408"/>
      <c r="BT6" s="408"/>
      <c r="BU6" s="409"/>
      <c r="BV6" s="407">
        <v>34079</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97.2</v>
      </c>
      <c r="CU6" s="445"/>
      <c r="CV6" s="445"/>
      <c r="CW6" s="445"/>
      <c r="CX6" s="445"/>
      <c r="CY6" s="445"/>
      <c r="CZ6" s="445"/>
      <c r="DA6" s="446"/>
      <c r="DB6" s="444">
        <v>101.3</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7604</v>
      </c>
      <c r="BO7" s="408"/>
      <c r="BP7" s="408"/>
      <c r="BQ7" s="408"/>
      <c r="BR7" s="408"/>
      <c r="BS7" s="408"/>
      <c r="BT7" s="408"/>
      <c r="BU7" s="409"/>
      <c r="BV7" s="407">
        <v>18892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15105489</v>
      </c>
      <c r="CU7" s="408"/>
      <c r="CV7" s="408"/>
      <c r="CW7" s="408"/>
      <c r="CX7" s="408"/>
      <c r="CY7" s="408"/>
      <c r="CZ7" s="408"/>
      <c r="DA7" s="409"/>
      <c r="DB7" s="407">
        <v>14917416</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228338</v>
      </c>
      <c r="BO8" s="408"/>
      <c r="BP8" s="408"/>
      <c r="BQ8" s="408"/>
      <c r="BR8" s="408"/>
      <c r="BS8" s="408"/>
      <c r="BT8" s="408"/>
      <c r="BU8" s="409"/>
      <c r="BV8" s="407">
        <v>15187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0.59</v>
      </c>
      <c r="CU8" s="448"/>
      <c r="CV8" s="448"/>
      <c r="CW8" s="448"/>
      <c r="CX8" s="448"/>
      <c r="CY8" s="448"/>
      <c r="CZ8" s="448"/>
      <c r="DA8" s="449"/>
      <c r="DB8" s="447">
        <v>0.6</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63688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213151</v>
      </c>
      <c r="BO9" s="408"/>
      <c r="BP9" s="408"/>
      <c r="BQ9" s="408"/>
      <c r="BR9" s="408"/>
      <c r="BS9" s="408"/>
      <c r="BT9" s="408"/>
      <c r="BU9" s="409"/>
      <c r="BV9" s="407">
        <v>-363767</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7.9</v>
      </c>
      <c r="CU9" s="405"/>
      <c r="CV9" s="405"/>
      <c r="CW9" s="405"/>
      <c r="CX9" s="405"/>
      <c r="CY9" s="405"/>
      <c r="CZ9" s="405"/>
      <c r="DA9" s="406"/>
      <c r="DB9" s="404">
        <v>8.9</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65438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555408</v>
      </c>
      <c r="BO10" s="408"/>
      <c r="BP10" s="408"/>
      <c r="BQ10" s="408"/>
      <c r="BR10" s="408"/>
      <c r="BS10" s="408"/>
      <c r="BT10" s="408"/>
      <c r="BU10" s="409"/>
      <c r="BV10" s="407">
        <v>100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38</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62304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380000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61059</v>
      </c>
      <c r="S13" s="492"/>
      <c r="T13" s="492"/>
      <c r="U13" s="492"/>
      <c r="V13" s="493"/>
      <c r="W13" s="423" t="s">
        <v>131</v>
      </c>
      <c r="X13" s="424"/>
      <c r="Y13" s="424"/>
      <c r="Z13" s="424"/>
      <c r="AA13" s="424"/>
      <c r="AB13" s="414"/>
      <c r="AC13" s="458">
        <v>133</v>
      </c>
      <c r="AD13" s="459"/>
      <c r="AE13" s="459"/>
      <c r="AF13" s="459"/>
      <c r="AG13" s="501"/>
      <c r="AH13" s="458">
        <v>137</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768559</v>
      </c>
      <c r="BO13" s="408"/>
      <c r="BP13" s="408"/>
      <c r="BQ13" s="408"/>
      <c r="BR13" s="408"/>
      <c r="BS13" s="408"/>
      <c r="BT13" s="408"/>
      <c r="BU13" s="409"/>
      <c r="BV13" s="407">
        <v>-743629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2.4</v>
      </c>
      <c r="CU13" s="405"/>
      <c r="CV13" s="405"/>
      <c r="CW13" s="405"/>
      <c r="CX13" s="405"/>
      <c r="CY13" s="405"/>
      <c r="CZ13" s="405"/>
      <c r="DA13" s="406"/>
      <c r="DB13" s="404">
        <v>3.2</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62700</v>
      </c>
      <c r="S14" s="492"/>
      <c r="T14" s="492"/>
      <c r="U14" s="492"/>
      <c r="V14" s="493"/>
      <c r="W14" s="397"/>
      <c r="X14" s="398"/>
      <c r="Y14" s="398"/>
      <c r="Z14" s="398"/>
      <c r="AA14" s="398"/>
      <c r="AB14" s="387"/>
      <c r="AC14" s="494">
        <v>0.5</v>
      </c>
      <c r="AD14" s="495"/>
      <c r="AE14" s="495"/>
      <c r="AF14" s="495"/>
      <c r="AG14" s="496"/>
      <c r="AH14" s="494">
        <v>0.5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19.899999999999999</v>
      </c>
      <c r="CU14" s="506"/>
      <c r="CV14" s="506"/>
      <c r="CW14" s="506"/>
      <c r="CX14" s="506"/>
      <c r="CY14" s="506"/>
      <c r="CZ14" s="506"/>
      <c r="DA14" s="507"/>
      <c r="DB14" s="505">
        <v>43</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61604</v>
      </c>
      <c r="S15" s="492"/>
      <c r="T15" s="492"/>
      <c r="U15" s="492"/>
      <c r="V15" s="493"/>
      <c r="W15" s="423" t="s">
        <v>137</v>
      </c>
      <c r="X15" s="424"/>
      <c r="Y15" s="424"/>
      <c r="Z15" s="424"/>
      <c r="AA15" s="424"/>
      <c r="AB15" s="414"/>
      <c r="AC15" s="458">
        <v>6934</v>
      </c>
      <c r="AD15" s="459"/>
      <c r="AE15" s="459"/>
      <c r="AF15" s="459"/>
      <c r="AG15" s="501"/>
      <c r="AH15" s="458">
        <v>7377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7567483</v>
      </c>
      <c r="BO15" s="371"/>
      <c r="BP15" s="371"/>
      <c r="BQ15" s="371"/>
      <c r="BR15" s="371"/>
      <c r="BS15" s="371"/>
      <c r="BT15" s="371"/>
      <c r="BU15" s="372"/>
      <c r="BV15" s="370">
        <v>7605288</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25.5</v>
      </c>
      <c r="AD16" s="495"/>
      <c r="AE16" s="495"/>
      <c r="AF16" s="495"/>
      <c r="AG16" s="496"/>
      <c r="AH16" s="494">
        <v>27.5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12981752</v>
      </c>
      <c r="BO16" s="408"/>
      <c r="BP16" s="408"/>
      <c r="BQ16" s="408"/>
      <c r="BR16" s="408"/>
      <c r="BS16" s="408"/>
      <c r="BT16" s="408"/>
      <c r="BU16" s="409"/>
      <c r="BV16" s="407">
        <v>12698448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20076</v>
      </c>
      <c r="AD17" s="459"/>
      <c r="AE17" s="459"/>
      <c r="AF17" s="459"/>
      <c r="AG17" s="501"/>
      <c r="AH17" s="458">
        <v>19348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9630087</v>
      </c>
      <c r="BO17" s="408"/>
      <c r="BP17" s="408"/>
      <c r="BQ17" s="408"/>
      <c r="BR17" s="408"/>
      <c r="BS17" s="408"/>
      <c r="BT17" s="408"/>
      <c r="BU17" s="409"/>
      <c r="BV17" s="407">
        <v>9678896</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8.89</v>
      </c>
      <c r="M18" s="531"/>
      <c r="N18" s="531"/>
      <c r="O18" s="531"/>
      <c r="P18" s="531"/>
      <c r="Q18" s="531"/>
      <c r="R18" s="532"/>
      <c r="S18" s="532"/>
      <c r="T18" s="532"/>
      <c r="U18" s="532"/>
      <c r="V18" s="533"/>
      <c r="W18" s="425"/>
      <c r="X18" s="426"/>
      <c r="Y18" s="426"/>
      <c r="Z18" s="426"/>
      <c r="AA18" s="426"/>
      <c r="AB18" s="417"/>
      <c r="AC18" s="534">
        <v>74</v>
      </c>
      <c r="AD18" s="535"/>
      <c r="AE18" s="535"/>
      <c r="AF18" s="535"/>
      <c r="AG18" s="536"/>
      <c r="AH18" s="534">
        <v>72</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15123714</v>
      </c>
      <c r="BO18" s="408"/>
      <c r="BP18" s="408"/>
      <c r="BQ18" s="408"/>
      <c r="BR18" s="408"/>
      <c r="BS18" s="408"/>
      <c r="BT18" s="408"/>
      <c r="BU18" s="409"/>
      <c r="BV18" s="407">
        <v>15159600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7164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18203800</v>
      </c>
      <c r="BO19" s="408"/>
      <c r="BP19" s="408"/>
      <c r="BQ19" s="408"/>
      <c r="BR19" s="408"/>
      <c r="BS19" s="408"/>
      <c r="BT19" s="408"/>
      <c r="BU19" s="409"/>
      <c r="BV19" s="407">
        <v>18095194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27814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15295446</v>
      </c>
      <c r="BO22" s="371"/>
      <c r="BP22" s="371"/>
      <c r="BQ22" s="371"/>
      <c r="BR22" s="371"/>
      <c r="BS22" s="371"/>
      <c r="BT22" s="371"/>
      <c r="BU22" s="372"/>
      <c r="BV22" s="370">
        <v>16179013</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12810234</v>
      </c>
      <c r="BO23" s="408"/>
      <c r="BP23" s="408"/>
      <c r="BQ23" s="408"/>
      <c r="BR23" s="408"/>
      <c r="BS23" s="408"/>
      <c r="BT23" s="408"/>
      <c r="BU23" s="409"/>
      <c r="BV23" s="407">
        <v>13688504</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7520</v>
      </c>
      <c r="R24" s="459"/>
      <c r="S24" s="459"/>
      <c r="T24" s="459"/>
      <c r="U24" s="459"/>
      <c r="V24" s="501"/>
      <c r="W24" s="553"/>
      <c r="X24" s="554"/>
      <c r="Y24" s="555"/>
      <c r="Z24" s="457" t="s">
        <v>162</v>
      </c>
      <c r="AA24" s="437"/>
      <c r="AB24" s="437"/>
      <c r="AC24" s="437"/>
      <c r="AD24" s="437"/>
      <c r="AE24" s="437"/>
      <c r="AF24" s="437"/>
      <c r="AG24" s="438"/>
      <c r="AH24" s="458">
        <v>483</v>
      </c>
      <c r="AI24" s="459"/>
      <c r="AJ24" s="459"/>
      <c r="AK24" s="459"/>
      <c r="AL24" s="501"/>
      <c r="AM24" s="458">
        <v>1446102</v>
      </c>
      <c r="AN24" s="459"/>
      <c r="AO24" s="459"/>
      <c r="AP24" s="459"/>
      <c r="AQ24" s="459"/>
      <c r="AR24" s="501"/>
      <c r="AS24" s="458">
        <v>2994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6782528</v>
      </c>
      <c r="BO24" s="408"/>
      <c r="BP24" s="408"/>
      <c r="BQ24" s="408"/>
      <c r="BR24" s="408"/>
      <c r="BS24" s="408"/>
      <c r="BT24" s="408"/>
      <c r="BU24" s="409"/>
      <c r="BV24" s="407">
        <v>6879703</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6560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2260129</v>
      </c>
      <c r="BO25" s="371"/>
      <c r="BP25" s="371"/>
      <c r="BQ25" s="371"/>
      <c r="BR25" s="371"/>
      <c r="BS25" s="371"/>
      <c r="BT25" s="371"/>
      <c r="BU25" s="372"/>
      <c r="BV25" s="370">
        <v>2423673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5840</v>
      </c>
      <c r="R26" s="459"/>
      <c r="S26" s="459"/>
      <c r="T26" s="459"/>
      <c r="U26" s="459"/>
      <c r="V26" s="501"/>
      <c r="W26" s="553"/>
      <c r="X26" s="554"/>
      <c r="Y26" s="555"/>
      <c r="Z26" s="457" t="s">
        <v>168</v>
      </c>
      <c r="AA26" s="559"/>
      <c r="AB26" s="559"/>
      <c r="AC26" s="559"/>
      <c r="AD26" s="559"/>
      <c r="AE26" s="559"/>
      <c r="AF26" s="559"/>
      <c r="AG26" s="560"/>
      <c r="AH26" s="458">
        <v>45</v>
      </c>
      <c r="AI26" s="459"/>
      <c r="AJ26" s="459"/>
      <c r="AK26" s="459"/>
      <c r="AL26" s="501"/>
      <c r="AM26" s="458">
        <v>147555</v>
      </c>
      <c r="AN26" s="459"/>
      <c r="AO26" s="459"/>
      <c r="AP26" s="459"/>
      <c r="AQ26" s="459"/>
      <c r="AR26" s="501"/>
      <c r="AS26" s="458">
        <v>3279</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5800</v>
      </c>
      <c r="R27" s="459"/>
      <c r="S27" s="459"/>
      <c r="T27" s="459"/>
      <c r="U27" s="459"/>
      <c r="V27" s="501"/>
      <c r="W27" s="553"/>
      <c r="X27" s="554"/>
      <c r="Y27" s="555"/>
      <c r="Z27" s="457" t="s">
        <v>171</v>
      </c>
      <c r="AA27" s="437"/>
      <c r="AB27" s="437"/>
      <c r="AC27" s="437"/>
      <c r="AD27" s="437"/>
      <c r="AE27" s="437"/>
      <c r="AF27" s="437"/>
      <c r="AG27" s="438"/>
      <c r="AH27" s="458">
        <v>32</v>
      </c>
      <c r="AI27" s="459"/>
      <c r="AJ27" s="459"/>
      <c r="AK27" s="459"/>
      <c r="AL27" s="501"/>
      <c r="AM27" s="458">
        <v>114882</v>
      </c>
      <c r="AN27" s="459"/>
      <c r="AO27" s="459"/>
      <c r="AP27" s="459"/>
      <c r="AQ27" s="459"/>
      <c r="AR27" s="501"/>
      <c r="AS27" s="458">
        <v>3590</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5400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2168473</v>
      </c>
      <c r="BO28" s="371"/>
      <c r="BP28" s="371"/>
      <c r="BQ28" s="371"/>
      <c r="BR28" s="371"/>
      <c r="BS28" s="371"/>
      <c r="BT28" s="371"/>
      <c r="BU28" s="372"/>
      <c r="BV28" s="370">
        <v>1605065</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12</v>
      </c>
      <c r="M29" s="459"/>
      <c r="N29" s="459"/>
      <c r="O29" s="459"/>
      <c r="P29" s="501"/>
      <c r="Q29" s="458">
        <v>5200</v>
      </c>
      <c r="R29" s="459"/>
      <c r="S29" s="459"/>
      <c r="T29" s="459"/>
      <c r="U29" s="459"/>
      <c r="V29" s="501"/>
      <c r="W29" s="556"/>
      <c r="X29" s="557"/>
      <c r="Y29" s="558"/>
      <c r="Z29" s="457" t="s">
        <v>177</v>
      </c>
      <c r="AA29" s="437"/>
      <c r="AB29" s="437"/>
      <c r="AC29" s="437"/>
      <c r="AD29" s="437"/>
      <c r="AE29" s="437"/>
      <c r="AF29" s="437"/>
      <c r="AG29" s="438"/>
      <c r="AH29" s="458">
        <v>515</v>
      </c>
      <c r="AI29" s="459"/>
      <c r="AJ29" s="459"/>
      <c r="AK29" s="459"/>
      <c r="AL29" s="501"/>
      <c r="AM29" s="458">
        <v>1560984</v>
      </c>
      <c r="AN29" s="459"/>
      <c r="AO29" s="459"/>
      <c r="AP29" s="459"/>
      <c r="AQ29" s="459"/>
      <c r="AR29" s="501"/>
      <c r="AS29" s="458">
        <v>3031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848332</v>
      </c>
      <c r="BO29" s="408"/>
      <c r="BP29" s="408"/>
      <c r="BQ29" s="408"/>
      <c r="BR29" s="408"/>
      <c r="BS29" s="408"/>
      <c r="BT29" s="408"/>
      <c r="BU29" s="409"/>
      <c r="BV29" s="407">
        <v>755328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95.6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762726</v>
      </c>
      <c r="BO30" s="527"/>
      <c r="BP30" s="527"/>
      <c r="BQ30" s="527"/>
      <c r="BR30" s="527"/>
      <c r="BS30" s="527"/>
      <c r="BT30" s="527"/>
      <c r="BU30" s="528"/>
      <c r="BV30" s="526">
        <v>679020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公共下水道事業会計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6</v>
      </c>
      <c r="BX34" s="597"/>
      <c r="BY34" s="598" t="str">
        <f>IF('各会計、関係団体の財政状況及び健全化判断比率'!B68="","",'各会計、関係団体の財政状況及び健全化判断比率'!B68)</f>
        <v>藤井寺市柏原市学校給食組合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藤井寺市地域サービス公社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7</v>
      </c>
      <c r="BX35" s="597"/>
      <c r="BY35" s="598" t="str">
        <f>IF('各会計、関係団体の財政状況及び健全化判断比率'!B69="","",'各会計、関係団体の財政状況及び健全化判断比率'!B69)</f>
        <v>大阪南消防組合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藤井寺市勤労者互助会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8</v>
      </c>
      <c r="BX36" s="597"/>
      <c r="BY36" s="598" t="str">
        <f>IF('各会計、関係団体の財政状況及び健全化判断比率'!B70="","",'各会計、関係団体の財政状況及び健全化判断比率'!B70)</f>
        <v>柏羽藤環境事業組合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9</v>
      </c>
      <c r="BX37" s="597"/>
      <c r="BY37" s="598" t="str">
        <f>IF('各会計、関係団体の財政状況及び健全化判断比率'!B71="","",'各会計、関係団体の財政状況及び健全化判断比率'!B71)</f>
        <v>大和川右岸水防事務組合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10</v>
      </c>
      <c r="BX38" s="597"/>
      <c r="BY38" s="598" t="str">
        <f>IF('各会計、関係団体の財政状況及び健全化判断比率'!B72="","",'各会計、関係団体の財政状況及び健全化判断比率'!B72)</f>
        <v>大阪府後期高齢者医療広域連合（一般会計）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11</v>
      </c>
      <c r="BX39" s="597"/>
      <c r="BY39" s="598" t="str">
        <f>IF('各会計、関係団体の財政状況及び健全化判断比率'!B73="","",'各会計、関係団体の財政状況及び健全化判断比率'!B73)</f>
        <v>大阪府後期高齢者医療広域連合（後期高齢者医療特別会計）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12</v>
      </c>
      <c r="BX40" s="597"/>
      <c r="BY40" s="598" t="str">
        <f>IF('各会計、関係団体の財政状況及び健全化判断比率'!B74="","",'各会計、関係団体の財政状況及び健全化判断比率'!B74)</f>
        <v>大阪広域水道企業団（水道事業会計）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13</v>
      </c>
      <c r="BX41" s="597"/>
      <c r="BY41" s="598" t="str">
        <f>IF('各会計、関係団体の財政状況及び健全化判断比率'!B75="","",'各会計、関係団体の財政状況及び健全化判断比率'!B75)</f>
        <v>大阪広域水道企業団（工業用水道事業会計）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14</v>
      </c>
      <c r="BX42" s="597"/>
      <c r="BY42" s="598" t="str">
        <f>IF('各会計、関係団体の財政状況及び健全化判断比率'!B76="","",'各会計、関係団体の財政状況及び健全化判断比率'!B76)</f>
        <v>藤井寺水道事業会計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m0ba4p6faQAs8mAZfP9x8khYcGfo4R3DWGn1iw2fk7wANEUyXESKL+6Q4qdusRYsl5bNi+SERc+OqslfG43Ivg==" saltValue="O/rjIpEBGxVDVW8/HS9lj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1" t="s">
        <v>530</v>
      </c>
      <c r="D34" s="1151"/>
      <c r="E34" s="1152"/>
      <c r="F34" s="32">
        <v>4.18</v>
      </c>
      <c r="G34" s="33">
        <v>3.09</v>
      </c>
      <c r="H34" s="33">
        <v>4.47</v>
      </c>
      <c r="I34" s="33">
        <v>3.87</v>
      </c>
      <c r="J34" s="34">
        <v>3.79</v>
      </c>
      <c r="K34" s="22"/>
      <c r="L34" s="22"/>
      <c r="M34" s="22"/>
      <c r="N34" s="22"/>
      <c r="O34" s="22"/>
      <c r="P34" s="22"/>
    </row>
    <row r="35" spans="1:16" ht="39" customHeight="1" x14ac:dyDescent="0.2">
      <c r="A35" s="22"/>
      <c r="B35" s="35"/>
      <c r="C35" s="1145" t="s">
        <v>531</v>
      </c>
      <c r="D35" s="1146"/>
      <c r="E35" s="1147"/>
      <c r="F35" s="36">
        <v>0.54</v>
      </c>
      <c r="G35" s="37">
        <v>1.85</v>
      </c>
      <c r="H35" s="37">
        <v>3.57</v>
      </c>
      <c r="I35" s="37">
        <v>3.37</v>
      </c>
      <c r="J35" s="38">
        <v>3.74</v>
      </c>
      <c r="K35" s="22"/>
      <c r="L35" s="22"/>
      <c r="M35" s="22"/>
      <c r="N35" s="22"/>
      <c r="O35" s="22"/>
      <c r="P35" s="22"/>
    </row>
    <row r="36" spans="1:16" ht="39" customHeight="1" x14ac:dyDescent="0.2">
      <c r="A36" s="22"/>
      <c r="B36" s="35"/>
      <c r="C36" s="1145" t="s">
        <v>532</v>
      </c>
      <c r="D36" s="1146"/>
      <c r="E36" s="1147"/>
      <c r="F36" s="36">
        <v>0.43</v>
      </c>
      <c r="G36" s="37">
        <v>2.78</v>
      </c>
      <c r="H36" s="37">
        <v>2.58</v>
      </c>
      <c r="I36" s="37">
        <v>0.1</v>
      </c>
      <c r="J36" s="38">
        <v>1.51</v>
      </c>
      <c r="K36" s="22"/>
      <c r="L36" s="22"/>
      <c r="M36" s="22"/>
      <c r="N36" s="22"/>
      <c r="O36" s="22"/>
      <c r="P36" s="22"/>
    </row>
    <row r="37" spans="1:16" ht="39" customHeight="1" x14ac:dyDescent="0.2">
      <c r="A37" s="22"/>
      <c r="B37" s="35"/>
      <c r="C37" s="1145" t="s">
        <v>533</v>
      </c>
      <c r="D37" s="1146"/>
      <c r="E37" s="1147"/>
      <c r="F37" s="36">
        <v>0.82</v>
      </c>
      <c r="G37" s="37">
        <v>1.52</v>
      </c>
      <c r="H37" s="37">
        <v>0.56999999999999995</v>
      </c>
      <c r="I37" s="37">
        <v>0.53</v>
      </c>
      <c r="J37" s="38">
        <v>0.49</v>
      </c>
      <c r="K37" s="22"/>
      <c r="L37" s="22"/>
      <c r="M37" s="22"/>
      <c r="N37" s="22"/>
      <c r="O37" s="22"/>
      <c r="P37" s="22"/>
    </row>
    <row r="38" spans="1:16" ht="39" customHeight="1" x14ac:dyDescent="0.2">
      <c r="A38" s="22"/>
      <c r="B38" s="35"/>
      <c r="C38" s="1145" t="s">
        <v>534</v>
      </c>
      <c r="D38" s="1146"/>
      <c r="E38" s="1147"/>
      <c r="F38" s="36">
        <v>0.25</v>
      </c>
      <c r="G38" s="37">
        <v>0.25</v>
      </c>
      <c r="H38" s="37">
        <v>0.3</v>
      </c>
      <c r="I38" s="37">
        <v>0.32</v>
      </c>
      <c r="J38" s="38">
        <v>0.35</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535</v>
      </c>
      <c r="D42" s="1146"/>
      <c r="E42" s="1147"/>
      <c r="F42" s="36" t="s">
        <v>485</v>
      </c>
      <c r="G42" s="37" t="s">
        <v>485</v>
      </c>
      <c r="H42" s="37" t="s">
        <v>485</v>
      </c>
      <c r="I42" s="37" t="s">
        <v>536</v>
      </c>
      <c r="J42" s="38" t="s">
        <v>485</v>
      </c>
      <c r="K42" s="22"/>
      <c r="L42" s="22"/>
      <c r="M42" s="22"/>
      <c r="N42" s="22"/>
      <c r="O42" s="22"/>
      <c r="P42" s="22"/>
    </row>
    <row r="43" spans="1:16" ht="39" customHeight="1" thickBot="1" x14ac:dyDescent="0.25">
      <c r="A43" s="22"/>
      <c r="B43" s="40"/>
      <c r="C43" s="1148" t="s">
        <v>537</v>
      </c>
      <c r="D43" s="1149"/>
      <c r="E43" s="1150"/>
      <c r="F43" s="41">
        <v>14.24</v>
      </c>
      <c r="G43" s="42">
        <v>5.34</v>
      </c>
      <c r="H43" s="42">
        <v>4.93</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Dk8rmRuyC7VnZsEMaa3hV4InmLlK4UDuFSsCalWB2iHTrlNAC5MYiJJgR15uLgYxPMtt6VC/2v0jWMzOoOZZA==" saltValue="5n5IWXsE235ed0ljAQDUG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1466</v>
      </c>
      <c r="L45" s="60">
        <v>1685</v>
      </c>
      <c r="M45" s="60">
        <v>1772</v>
      </c>
      <c r="N45" s="60">
        <v>1690</v>
      </c>
      <c r="O45" s="61">
        <v>1510</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2">
      <c r="A48" s="48"/>
      <c r="B48" s="1155"/>
      <c r="C48" s="1156"/>
      <c r="D48" s="62"/>
      <c r="E48" s="1161" t="s">
        <v>13</v>
      </c>
      <c r="F48" s="1161"/>
      <c r="G48" s="1161"/>
      <c r="H48" s="1161"/>
      <c r="I48" s="1161"/>
      <c r="J48" s="1162"/>
      <c r="K48" s="63">
        <v>1073</v>
      </c>
      <c r="L48" s="64">
        <v>1024</v>
      </c>
      <c r="M48" s="64">
        <v>1033</v>
      </c>
      <c r="N48" s="64">
        <v>1022</v>
      </c>
      <c r="O48" s="65">
        <v>648</v>
      </c>
      <c r="P48" s="48"/>
      <c r="Q48" s="48"/>
      <c r="R48" s="48"/>
      <c r="S48" s="48"/>
      <c r="T48" s="48"/>
      <c r="U48" s="48"/>
    </row>
    <row r="49" spans="1:21" ht="30.75" customHeight="1" x14ac:dyDescent="0.2">
      <c r="A49" s="48"/>
      <c r="B49" s="1155"/>
      <c r="C49" s="1156"/>
      <c r="D49" s="62"/>
      <c r="E49" s="1161" t="s">
        <v>14</v>
      </c>
      <c r="F49" s="1161"/>
      <c r="G49" s="1161"/>
      <c r="H49" s="1161"/>
      <c r="I49" s="1161"/>
      <c r="J49" s="1162"/>
      <c r="K49" s="63">
        <v>96</v>
      </c>
      <c r="L49" s="64">
        <v>112</v>
      </c>
      <c r="M49" s="64">
        <v>120</v>
      </c>
      <c r="N49" s="64">
        <v>129</v>
      </c>
      <c r="O49" s="65">
        <v>126</v>
      </c>
      <c r="P49" s="48"/>
      <c r="Q49" s="48"/>
      <c r="R49" s="48"/>
      <c r="S49" s="48"/>
      <c r="T49" s="48"/>
      <c r="U49" s="48"/>
    </row>
    <row r="50" spans="1:21" ht="30.75" customHeight="1" x14ac:dyDescent="0.2">
      <c r="A50" s="48"/>
      <c r="B50" s="1155"/>
      <c r="C50" s="1156"/>
      <c r="D50" s="62"/>
      <c r="E50" s="1161" t="s">
        <v>15</v>
      </c>
      <c r="F50" s="1161"/>
      <c r="G50" s="1161"/>
      <c r="H50" s="1161"/>
      <c r="I50" s="1161"/>
      <c r="J50" s="1162"/>
      <c r="K50" s="63">
        <v>1</v>
      </c>
      <c r="L50" s="64">
        <v>1</v>
      </c>
      <c r="M50" s="64">
        <v>1</v>
      </c>
      <c r="N50" s="64">
        <v>1</v>
      </c>
      <c r="O50" s="65">
        <v>1</v>
      </c>
      <c r="P50" s="48"/>
      <c r="Q50" s="48"/>
      <c r="R50" s="48"/>
      <c r="S50" s="48"/>
      <c r="T50" s="48"/>
      <c r="U50" s="48"/>
    </row>
    <row r="51" spans="1:21" ht="30.75" customHeight="1" x14ac:dyDescent="0.2">
      <c r="A51" s="48"/>
      <c r="B51" s="1157"/>
      <c r="C51" s="1158"/>
      <c r="D51" s="66"/>
      <c r="E51" s="1161" t="s">
        <v>16</v>
      </c>
      <c r="F51" s="1161"/>
      <c r="G51" s="1161"/>
      <c r="H51" s="1161"/>
      <c r="I51" s="1161"/>
      <c r="J51" s="1162"/>
      <c r="K51" s="63">
        <v>1</v>
      </c>
      <c r="L51" s="64">
        <v>0</v>
      </c>
      <c r="M51" s="64">
        <v>0</v>
      </c>
      <c r="N51" s="64">
        <v>0</v>
      </c>
      <c r="O51" s="65">
        <v>1</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2480</v>
      </c>
      <c r="L52" s="64">
        <v>2450</v>
      </c>
      <c r="M52" s="64">
        <v>2455</v>
      </c>
      <c r="N52" s="64">
        <v>2420</v>
      </c>
      <c r="O52" s="65">
        <v>2216</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157</v>
      </c>
      <c r="L53" s="69">
        <v>372</v>
      </c>
      <c r="M53" s="69">
        <v>471</v>
      </c>
      <c r="N53" s="69">
        <v>422</v>
      </c>
      <c r="O53" s="70">
        <v>70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EAYKbqrsS3X2xVduS+CfpSXa3g3ayHjNEYWgn/GeZGQR5bz8FEwTlkQWCLg9TTsueI3/5jhgx4maTw7l4F3Ag==" saltValue="KePQfQJ4SjNtpVSVdWrw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4" t="s">
        <v>30</v>
      </c>
      <c r="C41" s="1185"/>
      <c r="D41" s="105"/>
      <c r="E41" s="1190" t="s">
        <v>31</v>
      </c>
      <c r="F41" s="1190"/>
      <c r="G41" s="1190"/>
      <c r="H41" s="1191"/>
      <c r="I41" s="343">
        <v>19237</v>
      </c>
      <c r="J41" s="344">
        <v>18736</v>
      </c>
      <c r="K41" s="344">
        <v>17385</v>
      </c>
      <c r="L41" s="344">
        <v>16179</v>
      </c>
      <c r="M41" s="345">
        <v>15920</v>
      </c>
    </row>
    <row r="42" spans="2:13" ht="27.75" customHeight="1" x14ac:dyDescent="0.2">
      <c r="B42" s="1186"/>
      <c r="C42" s="1187"/>
      <c r="D42" s="106"/>
      <c r="E42" s="1192" t="s">
        <v>32</v>
      </c>
      <c r="F42" s="1192"/>
      <c r="G42" s="1192"/>
      <c r="H42" s="1193"/>
      <c r="I42" s="346">
        <v>4</v>
      </c>
      <c r="J42" s="347">
        <v>4</v>
      </c>
      <c r="K42" s="347">
        <v>3</v>
      </c>
      <c r="L42" s="347">
        <v>2</v>
      </c>
      <c r="M42" s="348">
        <v>2</v>
      </c>
    </row>
    <row r="43" spans="2:13" ht="27.75" customHeight="1" x14ac:dyDescent="0.2">
      <c r="B43" s="1186"/>
      <c r="C43" s="1187"/>
      <c r="D43" s="106"/>
      <c r="E43" s="1192" t="s">
        <v>33</v>
      </c>
      <c r="F43" s="1192"/>
      <c r="G43" s="1192"/>
      <c r="H43" s="1193"/>
      <c r="I43" s="346">
        <v>15295</v>
      </c>
      <c r="J43" s="347">
        <v>13680</v>
      </c>
      <c r="K43" s="347">
        <v>12858</v>
      </c>
      <c r="L43" s="347">
        <v>12214</v>
      </c>
      <c r="M43" s="348">
        <v>11749</v>
      </c>
    </row>
    <row r="44" spans="2:13" ht="27.75" customHeight="1" x14ac:dyDescent="0.2">
      <c r="B44" s="1186"/>
      <c r="C44" s="1187"/>
      <c r="D44" s="106"/>
      <c r="E44" s="1192" t="s">
        <v>34</v>
      </c>
      <c r="F44" s="1192"/>
      <c r="G44" s="1192"/>
      <c r="H44" s="1193"/>
      <c r="I44" s="346">
        <v>781</v>
      </c>
      <c r="J44" s="347">
        <v>796</v>
      </c>
      <c r="K44" s="347">
        <v>806</v>
      </c>
      <c r="L44" s="347">
        <v>1300</v>
      </c>
      <c r="M44" s="348">
        <v>1064</v>
      </c>
    </row>
    <row r="45" spans="2:13" ht="27.75" customHeight="1" x14ac:dyDescent="0.2">
      <c r="B45" s="1186"/>
      <c r="C45" s="1187"/>
      <c r="D45" s="106"/>
      <c r="E45" s="1192" t="s">
        <v>35</v>
      </c>
      <c r="F45" s="1192"/>
      <c r="G45" s="1192"/>
      <c r="H45" s="1193"/>
      <c r="I45" s="346">
        <v>2932</v>
      </c>
      <c r="J45" s="347">
        <v>2929</v>
      </c>
      <c r="K45" s="347">
        <v>2961</v>
      </c>
      <c r="L45" s="347">
        <v>2895</v>
      </c>
      <c r="M45" s="348">
        <v>3172</v>
      </c>
    </row>
    <row r="46" spans="2:13" ht="27.75" customHeight="1" x14ac:dyDescent="0.2">
      <c r="B46" s="1186"/>
      <c r="C46" s="1187"/>
      <c r="D46" s="107"/>
      <c r="E46" s="1192" t="s">
        <v>36</v>
      </c>
      <c r="F46" s="1192"/>
      <c r="G46" s="1192"/>
      <c r="H46" s="1193"/>
      <c r="I46" s="346" t="s">
        <v>485</v>
      </c>
      <c r="J46" s="347" t="s">
        <v>485</v>
      </c>
      <c r="K46" s="347" t="s">
        <v>485</v>
      </c>
      <c r="L46" s="347" t="s">
        <v>485</v>
      </c>
      <c r="M46" s="348" t="s">
        <v>485</v>
      </c>
    </row>
    <row r="47" spans="2:13" ht="27.75" customHeight="1" x14ac:dyDescent="0.2">
      <c r="B47" s="1186"/>
      <c r="C47" s="1187"/>
      <c r="D47" s="108"/>
      <c r="E47" s="1194" t="s">
        <v>37</v>
      </c>
      <c r="F47" s="1195"/>
      <c r="G47" s="1195"/>
      <c r="H47" s="1196"/>
      <c r="I47" s="346" t="s">
        <v>485</v>
      </c>
      <c r="J47" s="347" t="s">
        <v>485</v>
      </c>
      <c r="K47" s="347" t="s">
        <v>485</v>
      </c>
      <c r="L47" s="347" t="s">
        <v>485</v>
      </c>
      <c r="M47" s="348" t="s">
        <v>485</v>
      </c>
    </row>
    <row r="48" spans="2:13" ht="27.75" customHeight="1" x14ac:dyDescent="0.2">
      <c r="B48" s="1186"/>
      <c r="C48" s="1187"/>
      <c r="D48" s="106"/>
      <c r="E48" s="1192" t="s">
        <v>38</v>
      </c>
      <c r="F48" s="1192"/>
      <c r="G48" s="1192"/>
      <c r="H48" s="1193"/>
      <c r="I48" s="346" t="s">
        <v>485</v>
      </c>
      <c r="J48" s="347" t="s">
        <v>485</v>
      </c>
      <c r="K48" s="347" t="s">
        <v>485</v>
      </c>
      <c r="L48" s="347" t="s">
        <v>485</v>
      </c>
      <c r="M48" s="348" t="s">
        <v>485</v>
      </c>
    </row>
    <row r="49" spans="2:13" ht="27.75" customHeight="1" x14ac:dyDescent="0.2">
      <c r="B49" s="1188"/>
      <c r="C49" s="1189"/>
      <c r="D49" s="106"/>
      <c r="E49" s="1192" t="s">
        <v>39</v>
      </c>
      <c r="F49" s="1192"/>
      <c r="G49" s="1192"/>
      <c r="H49" s="1193"/>
      <c r="I49" s="346" t="s">
        <v>485</v>
      </c>
      <c r="J49" s="347" t="s">
        <v>485</v>
      </c>
      <c r="K49" s="347" t="s">
        <v>485</v>
      </c>
      <c r="L49" s="347" t="s">
        <v>485</v>
      </c>
      <c r="M49" s="348" t="s">
        <v>485</v>
      </c>
    </row>
    <row r="50" spans="2:13" ht="27.75" customHeight="1" x14ac:dyDescent="0.2">
      <c r="B50" s="1197" t="s">
        <v>40</v>
      </c>
      <c r="C50" s="1198"/>
      <c r="D50" s="109"/>
      <c r="E50" s="1192" t="s">
        <v>41</v>
      </c>
      <c r="F50" s="1192"/>
      <c r="G50" s="1192"/>
      <c r="H50" s="1193"/>
      <c r="I50" s="346">
        <v>2830</v>
      </c>
      <c r="J50" s="347">
        <v>3699</v>
      </c>
      <c r="K50" s="347">
        <v>4025</v>
      </c>
      <c r="L50" s="347">
        <v>3947</v>
      </c>
      <c r="M50" s="348">
        <v>4600</v>
      </c>
    </row>
    <row r="51" spans="2:13" ht="27.75" customHeight="1" x14ac:dyDescent="0.2">
      <c r="B51" s="1186"/>
      <c r="C51" s="1187"/>
      <c r="D51" s="106"/>
      <c r="E51" s="1192" t="s">
        <v>42</v>
      </c>
      <c r="F51" s="1192"/>
      <c r="G51" s="1192"/>
      <c r="H51" s="1193"/>
      <c r="I51" s="346">
        <v>4353</v>
      </c>
      <c r="J51" s="347">
        <v>3702</v>
      </c>
      <c r="K51" s="347">
        <v>3628</v>
      </c>
      <c r="L51" s="347">
        <v>3393</v>
      </c>
      <c r="M51" s="348">
        <v>6132</v>
      </c>
    </row>
    <row r="52" spans="2:13" ht="27.75" customHeight="1" x14ac:dyDescent="0.2">
      <c r="B52" s="1188"/>
      <c r="C52" s="1189"/>
      <c r="D52" s="106"/>
      <c r="E52" s="1192" t="s">
        <v>43</v>
      </c>
      <c r="F52" s="1192"/>
      <c r="G52" s="1192"/>
      <c r="H52" s="1193"/>
      <c r="I52" s="346">
        <v>22123</v>
      </c>
      <c r="J52" s="347">
        <v>21497</v>
      </c>
      <c r="K52" s="347">
        <v>20500</v>
      </c>
      <c r="L52" s="347">
        <v>19581</v>
      </c>
      <c r="M52" s="348">
        <v>18461</v>
      </c>
    </row>
    <row r="53" spans="2:13" ht="27.75" customHeight="1" thickBot="1" x14ac:dyDescent="0.25">
      <c r="B53" s="1199" t="s">
        <v>19</v>
      </c>
      <c r="C53" s="1200"/>
      <c r="D53" s="110"/>
      <c r="E53" s="1201" t="s">
        <v>44</v>
      </c>
      <c r="F53" s="1201"/>
      <c r="G53" s="1201"/>
      <c r="H53" s="1202"/>
      <c r="I53" s="349">
        <v>8943</v>
      </c>
      <c r="J53" s="350">
        <v>7246</v>
      </c>
      <c r="K53" s="350">
        <v>5861</v>
      </c>
      <c r="L53" s="350">
        <v>5668</v>
      </c>
      <c r="M53" s="351">
        <v>2713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lvkk40V1nDdrmRFHnYZsvk+wrm/MgZZSnrwswvh+ii3g/RT9I8iMkj6fILMKkhn/tvmIGbPE+Uqi68Ho+AP5Gg==" saltValue="Is90olZTQw6DBZtNHTrVn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525</v>
      </c>
      <c r="G54" s="119" t="s">
        <v>526</v>
      </c>
      <c r="H54" s="120" t="s">
        <v>527</v>
      </c>
    </row>
    <row r="55" spans="2:8" ht="52.5" customHeight="1" x14ac:dyDescent="0.2">
      <c r="B55" s="121"/>
      <c r="C55" s="1211" t="s">
        <v>46</v>
      </c>
      <c r="D55" s="1211"/>
      <c r="E55" s="1212"/>
      <c r="F55" s="352">
        <v>1795</v>
      </c>
      <c r="G55" s="352">
        <v>1605</v>
      </c>
      <c r="H55" s="353">
        <v>2168</v>
      </c>
    </row>
    <row r="56" spans="2:8" ht="52.5" customHeight="1" x14ac:dyDescent="0.2">
      <c r="B56" s="122"/>
      <c r="C56" s="1213" t="s">
        <v>47</v>
      </c>
      <c r="D56" s="1213"/>
      <c r="E56" s="1214"/>
      <c r="F56" s="354">
        <v>684</v>
      </c>
      <c r="G56" s="354">
        <v>755</v>
      </c>
      <c r="H56" s="355">
        <v>848</v>
      </c>
    </row>
    <row r="57" spans="2:8" ht="53.25" customHeight="1" x14ac:dyDescent="0.2">
      <c r="B57" s="122"/>
      <c r="C57" s="1215" t="s">
        <v>48</v>
      </c>
      <c r="D57" s="1215"/>
      <c r="E57" s="1216"/>
      <c r="F57" s="356">
        <v>579</v>
      </c>
      <c r="G57" s="356">
        <v>679</v>
      </c>
      <c r="H57" s="357">
        <v>763</v>
      </c>
    </row>
    <row r="58" spans="2:8" ht="45.75" customHeight="1" x14ac:dyDescent="0.2">
      <c r="B58" s="123"/>
      <c r="C58" s="1203" t="s">
        <v>543</v>
      </c>
      <c r="D58" s="1204"/>
      <c r="E58" s="1205"/>
      <c r="F58" s="358">
        <v>428</v>
      </c>
      <c r="G58" s="358">
        <v>448</v>
      </c>
      <c r="H58" s="359">
        <v>467</v>
      </c>
    </row>
    <row r="59" spans="2:8" ht="45.75" customHeight="1" x14ac:dyDescent="0.2">
      <c r="B59" s="123"/>
      <c r="C59" s="1203" t="s">
        <v>544</v>
      </c>
      <c r="D59" s="1204"/>
      <c r="E59" s="1205"/>
      <c r="F59" s="358">
        <v>60</v>
      </c>
      <c r="G59" s="358">
        <v>181</v>
      </c>
      <c r="H59" s="359">
        <v>249</v>
      </c>
    </row>
    <row r="60" spans="2:8" ht="45.75" customHeight="1" x14ac:dyDescent="0.2">
      <c r="B60" s="123"/>
      <c r="C60" s="1203" t="s">
        <v>545</v>
      </c>
      <c r="D60" s="1204"/>
      <c r="E60" s="1205"/>
      <c r="F60" s="358">
        <v>26</v>
      </c>
      <c r="G60" s="358">
        <v>26</v>
      </c>
      <c r="H60" s="359">
        <v>26</v>
      </c>
    </row>
    <row r="61" spans="2:8" ht="45.75" customHeight="1" x14ac:dyDescent="0.2">
      <c r="B61" s="123"/>
      <c r="C61" s="1203" t="s">
        <v>546</v>
      </c>
      <c r="D61" s="1204"/>
      <c r="E61" s="1205"/>
      <c r="F61" s="358">
        <v>17</v>
      </c>
      <c r="G61" s="358">
        <v>16</v>
      </c>
      <c r="H61" s="359">
        <v>13</v>
      </c>
    </row>
    <row r="62" spans="2:8" ht="45.75" customHeight="1" thickBot="1" x14ac:dyDescent="0.25">
      <c r="B62" s="124"/>
      <c r="C62" s="1206" t="s">
        <v>547</v>
      </c>
      <c r="D62" s="1207"/>
      <c r="E62" s="1208"/>
      <c r="F62" s="360">
        <v>7</v>
      </c>
      <c r="G62" s="360">
        <v>7</v>
      </c>
      <c r="H62" s="361">
        <v>7</v>
      </c>
    </row>
    <row r="63" spans="2:8" ht="52.5" customHeight="1" thickBot="1" x14ac:dyDescent="0.25">
      <c r="B63" s="125"/>
      <c r="C63" s="1209" t="s">
        <v>49</v>
      </c>
      <c r="D63" s="1209"/>
      <c r="E63" s="1210"/>
      <c r="F63" s="362">
        <v>3058</v>
      </c>
      <c r="G63" s="362">
        <v>3039</v>
      </c>
      <c r="H63" s="363">
        <v>3780</v>
      </c>
    </row>
    <row r="64" spans="2:8" ht="13.2" x14ac:dyDescent="0.2"/>
  </sheetData>
  <sheetProtection algorithmName="SHA-512" hashValue="DDHt04Phrm5VMTHWFwBnuYybBjTL9KJuXLnQNW98/2fTxKZxCsUcYLVuIxsY4X+tH9HusHTGBj3HLiUoKbKGfA==" saltValue="etG6eo+cB2QndJFmyVeg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522</v>
      </c>
      <c r="G2" s="139"/>
      <c r="H2" s="140"/>
    </row>
    <row r="3" spans="1:8" x14ac:dyDescent="0.2">
      <c r="A3" s="136" t="s">
        <v>515</v>
      </c>
      <c r="B3" s="141"/>
      <c r="C3" s="142"/>
      <c r="D3" s="143">
        <v>11589</v>
      </c>
      <c r="E3" s="144"/>
      <c r="F3" s="145">
        <v>45483</v>
      </c>
      <c r="G3" s="146"/>
      <c r="H3" s="147"/>
    </row>
    <row r="4" spans="1:8" x14ac:dyDescent="0.2">
      <c r="A4" s="148"/>
      <c r="B4" s="149"/>
      <c r="C4" s="150"/>
      <c r="D4" s="151">
        <v>5596</v>
      </c>
      <c r="E4" s="152"/>
      <c r="F4" s="153">
        <v>24241</v>
      </c>
      <c r="G4" s="154"/>
      <c r="H4" s="155"/>
    </row>
    <row r="5" spans="1:8" x14ac:dyDescent="0.2">
      <c r="A5" s="136" t="s">
        <v>517</v>
      </c>
      <c r="B5" s="141"/>
      <c r="C5" s="142"/>
      <c r="D5" s="143">
        <v>5167</v>
      </c>
      <c r="E5" s="144"/>
      <c r="F5" s="145">
        <v>45945</v>
      </c>
      <c r="G5" s="146"/>
      <c r="H5" s="147"/>
    </row>
    <row r="6" spans="1:8" x14ac:dyDescent="0.2">
      <c r="A6" s="148"/>
      <c r="B6" s="149"/>
      <c r="C6" s="150"/>
      <c r="D6" s="151">
        <v>2502</v>
      </c>
      <c r="E6" s="152"/>
      <c r="F6" s="153">
        <v>25180</v>
      </c>
      <c r="G6" s="154"/>
      <c r="H6" s="155"/>
    </row>
    <row r="7" spans="1:8" x14ac:dyDescent="0.2">
      <c r="A7" s="136" t="s">
        <v>518</v>
      </c>
      <c r="B7" s="141"/>
      <c r="C7" s="142"/>
      <c r="D7" s="143">
        <v>3874</v>
      </c>
      <c r="E7" s="144"/>
      <c r="F7" s="145">
        <v>44475</v>
      </c>
      <c r="G7" s="146"/>
      <c r="H7" s="147"/>
    </row>
    <row r="8" spans="1:8" x14ac:dyDescent="0.2">
      <c r="A8" s="148"/>
      <c r="B8" s="149"/>
      <c r="C8" s="150"/>
      <c r="D8" s="151">
        <v>1891</v>
      </c>
      <c r="E8" s="152"/>
      <c r="F8" s="153">
        <v>24780</v>
      </c>
      <c r="G8" s="154"/>
      <c r="H8" s="155"/>
    </row>
    <row r="9" spans="1:8" x14ac:dyDescent="0.2">
      <c r="A9" s="136" t="s">
        <v>519</v>
      </c>
      <c r="B9" s="141"/>
      <c r="C9" s="142"/>
      <c r="D9" s="143">
        <v>6021</v>
      </c>
      <c r="E9" s="144"/>
      <c r="F9" s="145">
        <v>45982</v>
      </c>
      <c r="G9" s="146"/>
      <c r="H9" s="147"/>
    </row>
    <row r="10" spans="1:8" x14ac:dyDescent="0.2">
      <c r="A10" s="148"/>
      <c r="B10" s="149"/>
      <c r="C10" s="150"/>
      <c r="D10" s="151">
        <v>3771</v>
      </c>
      <c r="E10" s="152"/>
      <c r="F10" s="153">
        <v>25583</v>
      </c>
      <c r="G10" s="154"/>
      <c r="H10" s="155"/>
    </row>
    <row r="11" spans="1:8" x14ac:dyDescent="0.2">
      <c r="A11" s="136" t="s">
        <v>520</v>
      </c>
      <c r="B11" s="141"/>
      <c r="C11" s="142"/>
      <c r="D11" s="143">
        <v>8047</v>
      </c>
      <c r="E11" s="144"/>
      <c r="F11" s="145">
        <v>50538</v>
      </c>
      <c r="G11" s="146"/>
      <c r="H11" s="147"/>
    </row>
    <row r="12" spans="1:8" x14ac:dyDescent="0.2">
      <c r="A12" s="148"/>
      <c r="B12" s="149"/>
      <c r="C12" s="156"/>
      <c r="D12" s="151">
        <v>5217</v>
      </c>
      <c r="E12" s="152"/>
      <c r="F12" s="153">
        <v>29053</v>
      </c>
      <c r="G12" s="154"/>
      <c r="H12" s="155"/>
    </row>
    <row r="13" spans="1:8" x14ac:dyDescent="0.2">
      <c r="A13" s="136"/>
      <c r="B13" s="141"/>
      <c r="C13" s="157"/>
      <c r="D13" s="158">
        <v>6940</v>
      </c>
      <c r="E13" s="159"/>
      <c r="F13" s="160">
        <v>46485</v>
      </c>
      <c r="G13" s="161"/>
      <c r="H13" s="147"/>
    </row>
    <row r="14" spans="1:8" x14ac:dyDescent="0.2">
      <c r="A14" s="148"/>
      <c r="B14" s="149"/>
      <c r="C14" s="150"/>
      <c r="D14" s="151">
        <v>3795</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0.44</v>
      </c>
      <c r="C19" s="162">
        <f>ROUND(VALUE(SUBSTITUTE(実質収支比率等に係る経年分析!G$48,"▲","-")),2)</f>
        <v>2.78</v>
      </c>
      <c r="D19" s="162">
        <f>ROUND(VALUE(SUBSTITUTE(実質収支比率等に係る経年分析!H$48,"▲","-")),2)</f>
        <v>2.58</v>
      </c>
      <c r="E19" s="162">
        <f>ROUND(VALUE(SUBSTITUTE(実質収支比率等に係る経年分析!I$48,"▲","-")),2)</f>
        <v>0.1</v>
      </c>
      <c r="F19" s="162">
        <f>ROUND(VALUE(SUBSTITUTE(実質収支比率等に係る経年分析!J$48,"▲","-")),2)</f>
        <v>1.51</v>
      </c>
    </row>
    <row r="20" spans="1:11" x14ac:dyDescent="0.2">
      <c r="A20" s="162" t="s">
        <v>53</v>
      </c>
      <c r="B20" s="162">
        <f>ROUND(VALUE(SUBSTITUTE(実質収支比率等に係る経年分析!F$47,"▲","-")),2)</f>
        <v>10.57</v>
      </c>
      <c r="C20" s="162">
        <f>ROUND(VALUE(SUBSTITUTE(実質収支比率等に係る経年分析!G$47,"▲","-")),2)</f>
        <v>10.31</v>
      </c>
      <c r="D20" s="162">
        <f>ROUND(VALUE(SUBSTITUTE(実質収支比率等に係る経年分析!H$47,"▲","-")),2)</f>
        <v>12.22</v>
      </c>
      <c r="E20" s="162">
        <f>ROUND(VALUE(SUBSTITUTE(実質収支比率等に係る経年分析!I$47,"▲","-")),2)</f>
        <v>10.76</v>
      </c>
      <c r="F20" s="162">
        <f>ROUND(VALUE(SUBSTITUTE(実質収支比率等に係る経年分析!J$47,"▲","-")),2)</f>
        <v>14.36</v>
      </c>
    </row>
    <row r="21" spans="1:11" x14ac:dyDescent="0.2">
      <c r="A21" s="162" t="s">
        <v>54</v>
      </c>
      <c r="B21" s="162">
        <f>IF(ISNUMBER(VALUE(SUBSTITUTE(実質収支比率等に係る経年分析!F$49,"▲","-"))),ROUND(VALUE(SUBSTITUTE(実質収支比率等に係る経年分析!F$49,"▲","-")),2),NA())</f>
        <v>0.32</v>
      </c>
      <c r="C21" s="162">
        <f>IF(ISNUMBER(VALUE(SUBSTITUTE(実質収支比率等に係る経年分析!G$49,"▲","-"))),ROUND(VALUE(SUBSTITUTE(実質収支比率等に係る経年分析!G$49,"▲","-")),2),NA())</f>
        <v>2.38</v>
      </c>
      <c r="D21" s="162">
        <f>IF(ISNUMBER(VALUE(SUBSTITUTE(実質収支比率等に係る経年分析!H$49,"▲","-"))),ROUND(VALUE(SUBSTITUTE(実質収支比率等に係る経年分析!H$49,"▲","-")),2),NA())</f>
        <v>-0.24</v>
      </c>
      <c r="E21" s="162">
        <f>IF(ISNUMBER(VALUE(SUBSTITUTE(実質収支比率等に係る経年分析!I$49,"▲","-"))),ROUND(VALUE(SUBSTITUTE(実質収支比率等に係る経年分析!I$49,"▲","-")),2),NA())</f>
        <v>-4.9800000000000004</v>
      </c>
      <c r="F21" s="162">
        <f>IF(ISNUMBER(VALUE(SUBSTITUTE(実質収支比率等に係る経年分析!J$49,"▲","-"))),ROUND(VALUE(SUBSTITUTE(実質収支比率等に係る経年分析!J$49,"▲","-")),2),NA())</f>
        <v>5.09</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14.24</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5.34</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4.93</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f>IF(ROUND(VALUE(SUBSTITUTE(連結実質赤字比率に係る赤字・黒字の構成分析!I$42,"▲", "-")), 2) &lt; 0, ABS(ROUND(VALUE(SUBSTITUTE(連結実質赤字比率に係る赤字・黒字の構成分析!I$42,"▲", "-")), 2)), NA())</f>
        <v>0.02</v>
      </c>
      <c r="I28" s="163" t="e">
        <f>IF(ROUND(VALUE(SUBSTITUTE(連結実質赤字比率に係る赤字・黒字の構成分析!I$42,"▲", "-")), 2) &gt;= 0, ABS(ROUND(VALUE(SUBSTITUTE(連結実質赤字比率に係る赤字・黒字の構成分析!I$42,"▲", "-")), 2)), NA())</f>
        <v>#N/A</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0.35</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0.82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1.52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0.56999999999999995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0.53</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0.49</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0.43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2.78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2.58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1.51</v>
      </c>
    </row>
    <row r="35" spans="1:16" x14ac:dyDescent="0.2">
      <c r="A35" s="163" t="str">
        <f>IF(連結実質赤字比率に係る赤字・黒字の構成分析!C$35="",NA(),連結実質赤字比率に係る赤字・黒字の構成分析!C$35)</f>
        <v>公共下水道事業会計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0.54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1.85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3.57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3.37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3.74</v>
      </c>
    </row>
    <row r="36" spans="1:16" x14ac:dyDescent="0.2">
      <c r="A36" s="163" t="str">
        <f>IF(連結実質赤字比率に係る赤字・黒字の構成分析!C$34="",NA(),連結実質赤字比率に係る赤字・黒字の構成分析!C$34)</f>
        <v>国民健康保険特別会計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4.18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3.09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4.47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3.87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3.79</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2480</v>
      </c>
      <c r="E42" s="164"/>
      <c r="F42" s="164"/>
      <c r="G42" s="164">
        <f>'実質公債費比率（分子）の構造'!L$52</f>
        <v>2450</v>
      </c>
      <c r="H42" s="164"/>
      <c r="I42" s="164"/>
      <c r="J42" s="164">
        <f>'実質公債費比率（分子）の構造'!M$52</f>
        <v>2455</v>
      </c>
      <c r="K42" s="164"/>
      <c r="L42" s="164"/>
      <c r="M42" s="164">
        <f>'実質公債費比率（分子）の構造'!N$52</f>
        <v>2420</v>
      </c>
      <c r="N42" s="164"/>
      <c r="O42" s="164"/>
      <c r="P42" s="164">
        <f>'実質公債費比率（分子）の構造'!O$52</f>
        <v>2216</v>
      </c>
    </row>
    <row r="43" spans="1:16" x14ac:dyDescent="0.2">
      <c r="A43" s="164" t="s">
        <v>16</v>
      </c>
      <c r="B43" s="164">
        <f>'実質公債費比率（分子）の構造'!K$51</f>
        <v>1</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1</v>
      </c>
      <c r="O43" s="164"/>
      <c r="P43" s="164"/>
    </row>
    <row r="44" spans="1:16" x14ac:dyDescent="0.2">
      <c r="A44" s="164" t="s">
        <v>62</v>
      </c>
      <c r="B44" s="164">
        <f>'実質公債費比率（分子）の構造'!K$50</f>
        <v>1</v>
      </c>
      <c r="C44" s="164"/>
      <c r="D44" s="164"/>
      <c r="E44" s="164">
        <f>'実質公債費比率（分子）の構造'!L$50</f>
        <v>1</v>
      </c>
      <c r="F44" s="164"/>
      <c r="G44" s="164"/>
      <c r="H44" s="164">
        <f>'実質公債費比率（分子）の構造'!M$50</f>
        <v>1</v>
      </c>
      <c r="I44" s="164"/>
      <c r="J44" s="164"/>
      <c r="K44" s="164">
        <f>'実質公債費比率（分子）の構造'!N$50</f>
        <v>1</v>
      </c>
      <c r="L44" s="164"/>
      <c r="M44" s="164"/>
      <c r="N44" s="164">
        <f>'実質公債費比率（分子）の構造'!O$50</f>
        <v>1</v>
      </c>
      <c r="O44" s="164"/>
      <c r="P44" s="164"/>
    </row>
    <row r="45" spans="1:16" x14ac:dyDescent="0.2">
      <c r="A45" s="164" t="s">
        <v>63</v>
      </c>
      <c r="B45" s="164">
        <f>'実質公債費比率（分子）の構造'!K$49</f>
        <v>96</v>
      </c>
      <c r="C45" s="164"/>
      <c r="D45" s="164"/>
      <c r="E45" s="164">
        <f>'実質公債費比率（分子）の構造'!L$49</f>
        <v>112</v>
      </c>
      <c r="F45" s="164"/>
      <c r="G45" s="164"/>
      <c r="H45" s="164">
        <f>'実質公債費比率（分子）の構造'!M$49</f>
        <v>120</v>
      </c>
      <c r="I45" s="164"/>
      <c r="J45" s="164"/>
      <c r="K45" s="164">
        <f>'実質公債費比率（分子）の構造'!N$49</f>
        <v>129</v>
      </c>
      <c r="L45" s="164"/>
      <c r="M45" s="164"/>
      <c r="N45" s="164">
        <f>'実質公債費比率（分子）の構造'!O$49</f>
        <v>126</v>
      </c>
      <c r="O45" s="164"/>
      <c r="P45" s="164"/>
    </row>
    <row r="46" spans="1:16" x14ac:dyDescent="0.2">
      <c r="A46" s="164" t="s">
        <v>64</v>
      </c>
      <c r="B46" s="164">
        <f>'実質公債費比率（分子）の構造'!K$48</f>
        <v>1073</v>
      </c>
      <c r="C46" s="164"/>
      <c r="D46" s="164"/>
      <c r="E46" s="164">
        <f>'実質公債費比率（分子）の構造'!L$48</f>
        <v>1024</v>
      </c>
      <c r="F46" s="164"/>
      <c r="G46" s="164"/>
      <c r="H46" s="164">
        <f>'実質公債費比率（分子）の構造'!M$48</f>
        <v>1033</v>
      </c>
      <c r="I46" s="164"/>
      <c r="J46" s="164"/>
      <c r="K46" s="164">
        <f>'実質公債費比率（分子）の構造'!N$48</f>
        <v>1022</v>
      </c>
      <c r="L46" s="164"/>
      <c r="M46" s="164"/>
      <c r="N46" s="164">
        <f>'実質公債費比率（分子）の構造'!O$48</f>
        <v>648</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1466</v>
      </c>
      <c r="C49" s="164"/>
      <c r="D49" s="164"/>
      <c r="E49" s="164">
        <f>'実質公債費比率（分子）の構造'!L$45</f>
        <v>1685</v>
      </c>
      <c r="F49" s="164"/>
      <c r="G49" s="164"/>
      <c r="H49" s="164">
        <f>'実質公債費比率（分子）の構造'!M$45</f>
        <v>1772</v>
      </c>
      <c r="I49" s="164"/>
      <c r="J49" s="164"/>
      <c r="K49" s="164">
        <f>'実質公債費比率（分子）の構造'!N$45</f>
        <v>1690</v>
      </c>
      <c r="L49" s="164"/>
      <c r="M49" s="164"/>
      <c r="N49" s="164">
        <f>'実質公債費比率（分子）の構造'!O$45</f>
        <v>1510</v>
      </c>
      <c r="O49" s="164"/>
      <c r="P49" s="164"/>
    </row>
    <row r="50" spans="1:16" x14ac:dyDescent="0.2">
      <c r="A50" s="164" t="s">
        <v>67</v>
      </c>
      <c r="B50" s="164" t="e">
        <f>NA()</f>
        <v>#N/A</v>
      </c>
      <c r="C50" s="164">
        <f>IF(ISNUMBER('実質公債費比率（分子）の構造'!K$53),'実質公債費比率（分子）の構造'!K$53,NA())</f>
        <v>157</v>
      </c>
      <c r="D50" s="164" t="e">
        <f>NA()</f>
        <v>#N/A</v>
      </c>
      <c r="E50" s="164" t="e">
        <f>NA()</f>
        <v>#N/A</v>
      </c>
      <c r="F50" s="164">
        <f>IF(ISNUMBER('実質公債費比率（分子）の構造'!L$53),'実質公債費比率（分子）の構造'!L$53,NA())</f>
        <v>372</v>
      </c>
      <c r="G50" s="164" t="e">
        <f>NA()</f>
        <v>#N/A</v>
      </c>
      <c r="H50" s="164" t="e">
        <f>NA()</f>
        <v>#N/A</v>
      </c>
      <c r="I50" s="164">
        <f>IF(ISNUMBER('実質公債費比率（分子）の構造'!M$53),'実質公債費比率（分子）の構造'!M$53,NA())</f>
        <v>471</v>
      </c>
      <c r="J50" s="164" t="e">
        <f>NA()</f>
        <v>#N/A</v>
      </c>
      <c r="K50" s="164" t="e">
        <f>NA()</f>
        <v>#N/A</v>
      </c>
      <c r="L50" s="164">
        <f>IF(ISNUMBER('実質公債費比率（分子）の構造'!N$53),'実質公債費比率（分子）の構造'!N$53,NA())</f>
        <v>422</v>
      </c>
      <c r="M50" s="164" t="e">
        <f>NA()</f>
        <v>#N/A</v>
      </c>
      <c r="N50" s="164" t="e">
        <f>NA()</f>
        <v>#N/A</v>
      </c>
      <c r="O50" s="164">
        <f>IF(ISNUMBER('実質公債費比率（分子）の構造'!O$53),'実質公債費比率（分子）の構造'!O$53,NA())</f>
        <v>70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22123</v>
      </c>
      <c r="E56" s="163"/>
      <c r="F56" s="163"/>
      <c r="G56" s="163">
        <f>'将来負担比率（分子）の構造'!J$52</f>
        <v>21497</v>
      </c>
      <c r="H56" s="163"/>
      <c r="I56" s="163"/>
      <c r="J56" s="163">
        <f>'将来負担比率（分子）の構造'!K$52</f>
        <v>20500</v>
      </c>
      <c r="K56" s="163"/>
      <c r="L56" s="163"/>
      <c r="M56" s="163">
        <f>'将来負担比率（分子）の構造'!L$52</f>
        <v>19581</v>
      </c>
      <c r="N56" s="163"/>
      <c r="O56" s="163"/>
      <c r="P56" s="163">
        <f>'将来負担比率（分子）の構造'!M$52</f>
        <v>18461</v>
      </c>
    </row>
    <row r="57" spans="1:16" x14ac:dyDescent="0.2">
      <c r="A57" s="163" t="s">
        <v>42</v>
      </c>
      <c r="B57" s="163"/>
      <c r="C57" s="163"/>
      <c r="D57" s="163">
        <f>'将来負担比率（分子）の構造'!I$51</f>
        <v>4353</v>
      </c>
      <c r="E57" s="163"/>
      <c r="F57" s="163"/>
      <c r="G57" s="163">
        <f>'将来負担比率（分子）の構造'!J$51</f>
        <v>3702</v>
      </c>
      <c r="H57" s="163"/>
      <c r="I57" s="163"/>
      <c r="J57" s="163">
        <f>'将来負担比率（分子）の構造'!K$51</f>
        <v>3628</v>
      </c>
      <c r="K57" s="163"/>
      <c r="L57" s="163"/>
      <c r="M57" s="163">
        <f>'将来負担比率（分子）の構造'!L$51</f>
        <v>3393</v>
      </c>
      <c r="N57" s="163"/>
      <c r="O57" s="163"/>
      <c r="P57" s="163">
        <f>'将来負担比率（分子）の構造'!M$51</f>
        <v>6132</v>
      </c>
    </row>
    <row r="58" spans="1:16" x14ac:dyDescent="0.2">
      <c r="A58" s="163" t="s">
        <v>41</v>
      </c>
      <c r="B58" s="163"/>
      <c r="C58" s="163"/>
      <c r="D58" s="163">
        <f>'将来負担比率（分子）の構造'!I$50</f>
        <v>2830</v>
      </c>
      <c r="E58" s="163"/>
      <c r="F58" s="163"/>
      <c r="G58" s="163">
        <f>'将来負担比率（分子）の構造'!J$50</f>
        <v>3699</v>
      </c>
      <c r="H58" s="163"/>
      <c r="I58" s="163"/>
      <c r="J58" s="163">
        <f>'将来負担比率（分子）の構造'!K$50</f>
        <v>4025</v>
      </c>
      <c r="K58" s="163"/>
      <c r="L58" s="163"/>
      <c r="M58" s="163">
        <f>'将来負担比率（分子）の構造'!L$50</f>
        <v>3947</v>
      </c>
      <c r="N58" s="163"/>
      <c r="O58" s="163"/>
      <c r="P58" s="163">
        <f>'将来負担比率（分子）の構造'!M$50</f>
        <v>4600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2932</v>
      </c>
      <c r="C62" s="163"/>
      <c r="D62" s="163"/>
      <c r="E62" s="163">
        <f>'将来負担比率（分子）の構造'!J$45</f>
        <v>2929</v>
      </c>
      <c r="F62" s="163"/>
      <c r="G62" s="163"/>
      <c r="H62" s="163">
        <f>'将来負担比率（分子）の構造'!K$45</f>
        <v>2961</v>
      </c>
      <c r="I62" s="163"/>
      <c r="J62" s="163"/>
      <c r="K62" s="163">
        <f>'将来負担比率（分子）の構造'!L$45</f>
        <v>2895</v>
      </c>
      <c r="L62" s="163"/>
      <c r="M62" s="163"/>
      <c r="N62" s="163">
        <f>'将来負担比率（分子）の構造'!M$45</f>
        <v>3172</v>
      </c>
      <c r="O62" s="163"/>
      <c r="P62" s="163"/>
    </row>
    <row r="63" spans="1:16" x14ac:dyDescent="0.2">
      <c r="A63" s="163" t="s">
        <v>34</v>
      </c>
      <c r="B63" s="163">
        <f>'将来負担比率（分子）の構造'!I$44</f>
        <v>781</v>
      </c>
      <c r="C63" s="163"/>
      <c r="D63" s="163"/>
      <c r="E63" s="163">
        <f>'将来負担比率（分子）の構造'!J$44</f>
        <v>796</v>
      </c>
      <c r="F63" s="163"/>
      <c r="G63" s="163"/>
      <c r="H63" s="163">
        <f>'将来負担比率（分子）の構造'!K$44</f>
        <v>806</v>
      </c>
      <c r="I63" s="163"/>
      <c r="J63" s="163"/>
      <c r="K63" s="163">
        <f>'将来負担比率（分子）の構造'!L$44</f>
        <v>1300</v>
      </c>
      <c r="L63" s="163"/>
      <c r="M63" s="163"/>
      <c r="N63" s="163">
        <f>'将来負担比率（分子）の構造'!M$44</f>
        <v>1064</v>
      </c>
      <c r="O63" s="163"/>
      <c r="P63" s="163"/>
    </row>
    <row r="64" spans="1:16" x14ac:dyDescent="0.2">
      <c r="A64" s="163" t="s">
        <v>33</v>
      </c>
      <c r="B64" s="163">
        <f>'将来負担比率（分子）の構造'!I$43</f>
        <v>15295</v>
      </c>
      <c r="C64" s="163"/>
      <c r="D64" s="163"/>
      <c r="E64" s="163">
        <f>'将来負担比率（分子）の構造'!J$43</f>
        <v>13680</v>
      </c>
      <c r="F64" s="163"/>
      <c r="G64" s="163"/>
      <c r="H64" s="163">
        <f>'将来負担比率（分子）の構造'!K$43</f>
        <v>12858</v>
      </c>
      <c r="I64" s="163"/>
      <c r="J64" s="163"/>
      <c r="K64" s="163">
        <f>'将来負担比率（分子）の構造'!L$43</f>
        <v>12214</v>
      </c>
      <c r="L64" s="163"/>
      <c r="M64" s="163"/>
      <c r="N64" s="163">
        <f>'将来負担比率（分子）の構造'!M$43</f>
        <v>11749</v>
      </c>
      <c r="O64" s="163"/>
      <c r="P64" s="163"/>
    </row>
    <row r="65" spans="1:16" x14ac:dyDescent="0.2">
      <c r="A65" s="163" t="s">
        <v>32</v>
      </c>
      <c r="B65" s="163">
        <f>'将来負担比率（分子）の構造'!I$42</f>
        <v>4</v>
      </c>
      <c r="C65" s="163"/>
      <c r="D65" s="163"/>
      <c r="E65" s="163">
        <f>'将来負担比率（分子）の構造'!J$42</f>
        <v>4</v>
      </c>
      <c r="F65" s="163"/>
      <c r="G65" s="163"/>
      <c r="H65" s="163">
        <f>'将来負担比率（分子）の構造'!K$42</f>
        <v>3</v>
      </c>
      <c r="I65" s="163"/>
      <c r="J65" s="163"/>
      <c r="K65" s="163">
        <f>'将来負担比率（分子）の構造'!L$42</f>
        <v>2</v>
      </c>
      <c r="L65" s="163"/>
      <c r="M65" s="163"/>
      <c r="N65" s="163">
        <f>'将来負担比率（分子）の構造'!M$42</f>
        <v>2</v>
      </c>
      <c r="O65" s="163"/>
      <c r="P65" s="163"/>
    </row>
    <row r="66" spans="1:16" x14ac:dyDescent="0.2">
      <c r="A66" s="163" t="s">
        <v>31</v>
      </c>
      <c r="B66" s="163">
        <f>'将来負担比率（分子）の構造'!I$41</f>
        <v>19237</v>
      </c>
      <c r="C66" s="163"/>
      <c r="D66" s="163"/>
      <c r="E66" s="163">
        <f>'将来負担比率（分子）の構造'!J$41</f>
        <v>18736</v>
      </c>
      <c r="F66" s="163"/>
      <c r="G66" s="163"/>
      <c r="H66" s="163">
        <f>'将来負担比率（分子）の構造'!K$41</f>
        <v>17385</v>
      </c>
      <c r="I66" s="163"/>
      <c r="J66" s="163"/>
      <c r="K66" s="163">
        <f>'将来負担比率（分子）の構造'!L$41</f>
        <v>16179</v>
      </c>
      <c r="L66" s="163"/>
      <c r="M66" s="163"/>
      <c r="N66" s="163">
        <f>'将来負担比率（分子）の構造'!M$41</f>
        <v>15920</v>
      </c>
      <c r="O66" s="163"/>
      <c r="P66" s="163"/>
    </row>
    <row r="67" spans="1:16" x14ac:dyDescent="0.2">
      <c r="A67" s="163" t="s">
        <v>71</v>
      </c>
      <c r="B67" s="163" t="e">
        <f>NA()</f>
        <v>#N/A</v>
      </c>
      <c r="C67" s="163">
        <f>IF(ISNUMBER('将来負担比率（分子）の構造'!I$53), IF('将来負担比率（分子）の構造'!I$53 &lt; 0, 0, '将来負担比率（分子）の構造'!I$53), NA())</f>
        <v>8943</v>
      </c>
      <c r="D67" s="163" t="e">
        <f>NA()</f>
        <v>#N/A</v>
      </c>
      <c r="E67" s="163" t="e">
        <f>NA()</f>
        <v>#N/A</v>
      </c>
      <c r="F67" s="163">
        <f>IF(ISNUMBER('将来負担比率（分子）の構造'!J$53), IF('将来負担比率（分子）の構造'!J$53 &lt; 0, 0, '将来負担比率（分子）の構造'!J$53), NA())</f>
        <v>7246</v>
      </c>
      <c r="G67" s="163" t="e">
        <f>NA()</f>
        <v>#N/A</v>
      </c>
      <c r="H67" s="163" t="e">
        <f>NA()</f>
        <v>#N/A</v>
      </c>
      <c r="I67" s="163">
        <f>IF(ISNUMBER('将来負担比率（分子）の構造'!K$53), IF('将来負担比率（分子）の構造'!K$53 &lt; 0, 0, '将来負担比率（分子）の構造'!K$53), NA())</f>
        <v>5861</v>
      </c>
      <c r="J67" s="163" t="e">
        <f>NA()</f>
        <v>#N/A</v>
      </c>
      <c r="K67" s="163" t="e">
        <f>NA()</f>
        <v>#N/A</v>
      </c>
      <c r="L67" s="163">
        <f>IF(ISNUMBER('将来負担比率（分子）の構造'!L$53), IF('将来負担比率（分子）の構造'!L$53 &lt; 0, 0, '将来負担比率（分子）の構造'!L$53), NA())</f>
        <v>5668</v>
      </c>
      <c r="M67" s="163" t="e">
        <f>NA()</f>
        <v>#N/A</v>
      </c>
      <c r="N67" s="163" t="e">
        <f>NA()</f>
        <v>#N/A</v>
      </c>
      <c r="O67" s="163">
        <f>IF(ISNUMBER('将来負担比率（分子）の構造'!M$53), IF('将来負担比率（分子）の構造'!M$53 &lt; 0, 0, '将来負担比率（分子）の構造'!M$53), NA())</f>
        <v>2713</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1795</v>
      </c>
      <c r="C72" s="167">
        <f>基金残高に係る経年分析!G55</f>
        <v>1605</v>
      </c>
      <c r="D72" s="167">
        <f>基金残高に係る経年分析!H55</f>
        <v>2168</v>
      </c>
    </row>
    <row r="73" spans="1:16" x14ac:dyDescent="0.2">
      <c r="A73" s="166" t="s">
        <v>74</v>
      </c>
      <c r="B73" s="167">
        <f>基金残高に係る経年分析!F56</f>
        <v>684</v>
      </c>
      <c r="C73" s="167">
        <f>基金残高に係る経年分析!G56</f>
        <v>755</v>
      </c>
      <c r="D73" s="167">
        <f>基金残高に係る経年分析!H56</f>
        <v>848</v>
      </c>
    </row>
    <row r="74" spans="1:16" x14ac:dyDescent="0.2">
      <c r="A74" s="166" t="s">
        <v>75</v>
      </c>
      <c r="B74" s="167">
        <f>基金残高に係る経年分析!F57</f>
        <v>579</v>
      </c>
      <c r="C74" s="167">
        <f>基金残高に係る経年分析!G57</f>
        <v>679</v>
      </c>
      <c r="D74" s="167">
        <f>基金残高に係る経年分析!H57</f>
        <v>763</v>
      </c>
    </row>
  </sheetData>
  <sheetProtection algorithmName="SHA-512" hashValue="1MQV0fEhEChawp7Y8iOZhuqnN6yzyZBrZd2ZSWm91qlPN3tBYuoVRile4q8jtihw22nE1hPZVmg+QsDGO+wwUg==" saltValue="yZLVYMoRuKa+dZb2hdy3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5" zoomScaleNormal="10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8374620</v>
      </c>
      <c r="S5" s="613"/>
      <c r="T5" s="613"/>
      <c r="U5" s="613"/>
      <c r="V5" s="613"/>
      <c r="W5" s="613"/>
      <c r="X5" s="613"/>
      <c r="Y5" s="614"/>
      <c r="Z5" s="615">
        <v>30.7</v>
      </c>
      <c r="AA5" s="615"/>
      <c r="AB5" s="615"/>
      <c r="AC5" s="615"/>
      <c r="AD5" s="616">
        <v>7643301</v>
      </c>
      <c r="AE5" s="616"/>
      <c r="AF5" s="616"/>
      <c r="AG5" s="616"/>
      <c r="AH5" s="616"/>
      <c r="AI5" s="616"/>
      <c r="AJ5" s="616"/>
      <c r="AK5" s="616"/>
      <c r="AL5" s="617">
        <v>49.1</v>
      </c>
      <c r="AM5" s="618"/>
      <c r="AN5" s="618"/>
      <c r="AO5" s="619"/>
      <c r="AP5" s="609" t="s">
        <v>216</v>
      </c>
      <c r="AQ5" s="610"/>
      <c r="AR5" s="610"/>
      <c r="AS5" s="610"/>
      <c r="AT5" s="610"/>
      <c r="AU5" s="610"/>
      <c r="AV5" s="610"/>
      <c r="AW5" s="610"/>
      <c r="AX5" s="610"/>
      <c r="AY5" s="610"/>
      <c r="AZ5" s="610"/>
      <c r="BA5" s="610"/>
      <c r="BB5" s="610"/>
      <c r="BC5" s="610"/>
      <c r="BD5" s="610"/>
      <c r="BE5" s="610"/>
      <c r="BF5" s="611"/>
      <c r="BG5" s="623">
        <v>7643301</v>
      </c>
      <c r="BH5" s="624"/>
      <c r="BI5" s="624"/>
      <c r="BJ5" s="624"/>
      <c r="BK5" s="624"/>
      <c r="BL5" s="624"/>
      <c r="BM5" s="624"/>
      <c r="BN5" s="625"/>
      <c r="BO5" s="626">
        <v>91.3</v>
      </c>
      <c r="BP5" s="626"/>
      <c r="BQ5" s="626"/>
      <c r="BR5" s="626"/>
      <c r="BS5" s="627">
        <v>97217</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107634</v>
      </c>
      <c r="S6" s="624"/>
      <c r="T6" s="624"/>
      <c r="U6" s="624"/>
      <c r="V6" s="624"/>
      <c r="W6" s="624"/>
      <c r="X6" s="624"/>
      <c r="Y6" s="625"/>
      <c r="Z6" s="626">
        <v>0.4</v>
      </c>
      <c r="AA6" s="626"/>
      <c r="AB6" s="626"/>
      <c r="AC6" s="626"/>
      <c r="AD6" s="627">
        <v>107634</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7643301</v>
      </c>
      <c r="BH6" s="624"/>
      <c r="BI6" s="624"/>
      <c r="BJ6" s="624"/>
      <c r="BK6" s="624"/>
      <c r="BL6" s="624"/>
      <c r="BM6" s="624"/>
      <c r="BN6" s="625"/>
      <c r="BO6" s="626">
        <v>91.3</v>
      </c>
      <c r="BP6" s="626"/>
      <c r="BQ6" s="626"/>
      <c r="BR6" s="626"/>
      <c r="BS6" s="627">
        <v>97217</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205414</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205414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10158</v>
      </c>
      <c r="S7" s="624"/>
      <c r="T7" s="624"/>
      <c r="U7" s="624"/>
      <c r="V7" s="624"/>
      <c r="W7" s="624"/>
      <c r="X7" s="624"/>
      <c r="Y7" s="625"/>
      <c r="Z7" s="626">
        <v>0</v>
      </c>
      <c r="AA7" s="626"/>
      <c r="AB7" s="626"/>
      <c r="AC7" s="626"/>
      <c r="AD7" s="627">
        <v>10158</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3806784</v>
      </c>
      <c r="BH7" s="624"/>
      <c r="BI7" s="624"/>
      <c r="BJ7" s="624"/>
      <c r="BK7" s="624"/>
      <c r="BL7" s="624"/>
      <c r="BM7" s="624"/>
      <c r="BN7" s="625"/>
      <c r="BO7" s="626">
        <v>45.5</v>
      </c>
      <c r="BP7" s="626"/>
      <c r="BQ7" s="626"/>
      <c r="BR7" s="626"/>
      <c r="BS7" s="627">
        <v>97217</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3748358</v>
      </c>
      <c r="CS7" s="624"/>
      <c r="CT7" s="624"/>
      <c r="CU7" s="624"/>
      <c r="CV7" s="624"/>
      <c r="CW7" s="624"/>
      <c r="CX7" s="624"/>
      <c r="CY7" s="625"/>
      <c r="CZ7" s="626">
        <v>13.9</v>
      </c>
      <c r="DA7" s="626"/>
      <c r="DB7" s="626"/>
      <c r="DC7" s="626"/>
      <c r="DD7" s="632">
        <v>81828</v>
      </c>
      <c r="DE7" s="624"/>
      <c r="DF7" s="624"/>
      <c r="DG7" s="624"/>
      <c r="DH7" s="624"/>
      <c r="DI7" s="624"/>
      <c r="DJ7" s="624"/>
      <c r="DK7" s="624"/>
      <c r="DL7" s="624"/>
      <c r="DM7" s="624"/>
      <c r="DN7" s="624"/>
      <c r="DO7" s="624"/>
      <c r="DP7" s="625"/>
      <c r="DQ7" s="632">
        <v>2565658</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112457</v>
      </c>
      <c r="S8" s="624"/>
      <c r="T8" s="624"/>
      <c r="U8" s="624"/>
      <c r="V8" s="624"/>
      <c r="W8" s="624"/>
      <c r="X8" s="624"/>
      <c r="Y8" s="625"/>
      <c r="Z8" s="626">
        <v>0.4</v>
      </c>
      <c r="AA8" s="626"/>
      <c r="AB8" s="626"/>
      <c r="AC8" s="626"/>
      <c r="AD8" s="627">
        <v>112457</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92098</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14423692</v>
      </c>
      <c r="CS8" s="624"/>
      <c r="CT8" s="624"/>
      <c r="CU8" s="624"/>
      <c r="CV8" s="624"/>
      <c r="CW8" s="624"/>
      <c r="CX8" s="624"/>
      <c r="CY8" s="625"/>
      <c r="CZ8" s="626">
        <v>53.3</v>
      </c>
      <c r="DA8" s="626"/>
      <c r="DB8" s="626"/>
      <c r="DC8" s="626"/>
      <c r="DD8" s="632">
        <v>6985</v>
      </c>
      <c r="DE8" s="624"/>
      <c r="DF8" s="624"/>
      <c r="DG8" s="624"/>
      <c r="DH8" s="624"/>
      <c r="DI8" s="624"/>
      <c r="DJ8" s="624"/>
      <c r="DK8" s="624"/>
      <c r="DL8" s="624"/>
      <c r="DM8" s="624"/>
      <c r="DN8" s="624"/>
      <c r="DO8" s="624"/>
      <c r="DP8" s="625"/>
      <c r="DQ8" s="632">
        <v>7658516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147716</v>
      </c>
      <c r="S9" s="624"/>
      <c r="T9" s="624"/>
      <c r="U9" s="624"/>
      <c r="V9" s="624"/>
      <c r="W9" s="624"/>
      <c r="X9" s="624"/>
      <c r="Y9" s="625"/>
      <c r="Z9" s="626">
        <v>0.5</v>
      </c>
      <c r="AA9" s="626"/>
      <c r="AB9" s="626"/>
      <c r="AC9" s="626"/>
      <c r="AD9" s="627">
        <v>147716</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3215262</v>
      </c>
      <c r="BH9" s="624"/>
      <c r="BI9" s="624"/>
      <c r="BJ9" s="624"/>
      <c r="BK9" s="624"/>
      <c r="BL9" s="624"/>
      <c r="BM9" s="624"/>
      <c r="BN9" s="625"/>
      <c r="BO9" s="626">
        <v>38.4</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2010928</v>
      </c>
      <c r="CS9" s="624"/>
      <c r="CT9" s="624"/>
      <c r="CU9" s="624"/>
      <c r="CV9" s="624"/>
      <c r="CW9" s="624"/>
      <c r="CX9" s="624"/>
      <c r="CY9" s="625"/>
      <c r="CZ9" s="626">
        <v>7.4</v>
      </c>
      <c r="DA9" s="626"/>
      <c r="DB9" s="626"/>
      <c r="DC9" s="626"/>
      <c r="DD9" s="632" t="s">
        <v>122</v>
      </c>
      <c r="DE9" s="624"/>
      <c r="DF9" s="624"/>
      <c r="DG9" s="624"/>
      <c r="DH9" s="624"/>
      <c r="DI9" s="624"/>
      <c r="DJ9" s="624"/>
      <c r="DK9" s="624"/>
      <c r="DL9" s="624"/>
      <c r="DM9" s="624"/>
      <c r="DN9" s="624"/>
      <c r="DO9" s="624"/>
      <c r="DP9" s="625"/>
      <c r="DQ9" s="632">
        <v>1804279</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163301</v>
      </c>
      <c r="BH10" s="624"/>
      <c r="BI10" s="624"/>
      <c r="BJ10" s="624"/>
      <c r="BK10" s="624"/>
      <c r="BL10" s="624"/>
      <c r="BM10" s="624"/>
      <c r="BN10" s="625"/>
      <c r="BO10" s="626">
        <v>1.9</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22841</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22841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1505726</v>
      </c>
      <c r="S11" s="624"/>
      <c r="T11" s="624"/>
      <c r="U11" s="624"/>
      <c r="V11" s="624"/>
      <c r="W11" s="624"/>
      <c r="X11" s="624"/>
      <c r="Y11" s="625"/>
      <c r="Z11" s="628">
        <v>5.5</v>
      </c>
      <c r="AA11" s="629"/>
      <c r="AB11" s="629"/>
      <c r="AC11" s="635"/>
      <c r="AD11" s="632">
        <v>1505726</v>
      </c>
      <c r="AE11" s="624"/>
      <c r="AF11" s="624"/>
      <c r="AG11" s="624"/>
      <c r="AH11" s="624"/>
      <c r="AI11" s="624"/>
      <c r="AJ11" s="624"/>
      <c r="AK11" s="625"/>
      <c r="AL11" s="628">
        <v>9.6999999999999993</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336123</v>
      </c>
      <c r="BH11" s="624"/>
      <c r="BI11" s="624"/>
      <c r="BJ11" s="624"/>
      <c r="BK11" s="624"/>
      <c r="BL11" s="624"/>
      <c r="BM11" s="624"/>
      <c r="BN11" s="625"/>
      <c r="BO11" s="626">
        <v>4</v>
      </c>
      <c r="BP11" s="626"/>
      <c r="BQ11" s="626"/>
      <c r="BR11" s="626"/>
      <c r="BS11" s="627">
        <v>97217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25941</v>
      </c>
      <c r="CS11" s="624"/>
      <c r="CT11" s="624"/>
      <c r="CU11" s="624"/>
      <c r="CV11" s="624"/>
      <c r="CW11" s="624"/>
      <c r="CX11" s="624"/>
      <c r="CY11" s="625"/>
      <c r="CZ11" s="626">
        <v>0.1</v>
      </c>
      <c r="DA11" s="626"/>
      <c r="DB11" s="626"/>
      <c r="DC11" s="626"/>
      <c r="DD11" s="632" t="s">
        <v>122</v>
      </c>
      <c r="DE11" s="624"/>
      <c r="DF11" s="624"/>
      <c r="DG11" s="624"/>
      <c r="DH11" s="624"/>
      <c r="DI11" s="624"/>
      <c r="DJ11" s="624"/>
      <c r="DK11" s="624"/>
      <c r="DL11" s="624"/>
      <c r="DM11" s="624"/>
      <c r="DN11" s="624"/>
      <c r="DO11" s="624"/>
      <c r="DP11" s="625"/>
      <c r="DQ11" s="632">
        <v>24995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3297925</v>
      </c>
      <c r="BH12" s="624"/>
      <c r="BI12" s="624"/>
      <c r="BJ12" s="624"/>
      <c r="BK12" s="624"/>
      <c r="BL12" s="624"/>
      <c r="BM12" s="624"/>
      <c r="BN12" s="625"/>
      <c r="BO12" s="626">
        <v>39.4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326695</v>
      </c>
      <c r="CS12" s="624"/>
      <c r="CT12" s="624"/>
      <c r="CU12" s="624"/>
      <c r="CV12" s="624"/>
      <c r="CW12" s="624"/>
      <c r="CX12" s="624"/>
      <c r="CY12" s="625"/>
      <c r="CZ12" s="626">
        <v>1.2</v>
      </c>
      <c r="DA12" s="626"/>
      <c r="DB12" s="626"/>
      <c r="DC12" s="626"/>
      <c r="DD12" s="632">
        <v>143688</v>
      </c>
      <c r="DE12" s="624"/>
      <c r="DF12" s="624"/>
      <c r="DG12" s="624"/>
      <c r="DH12" s="624"/>
      <c r="DI12" s="624"/>
      <c r="DJ12" s="624"/>
      <c r="DK12" s="624"/>
      <c r="DL12" s="624"/>
      <c r="DM12" s="624"/>
      <c r="DN12" s="624"/>
      <c r="DO12" s="624"/>
      <c r="DP12" s="625"/>
      <c r="DQ12" s="632">
        <v>149405</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3264918</v>
      </c>
      <c r="BH13" s="624"/>
      <c r="BI13" s="624"/>
      <c r="BJ13" s="624"/>
      <c r="BK13" s="624"/>
      <c r="BL13" s="624"/>
      <c r="BM13" s="624"/>
      <c r="BN13" s="625"/>
      <c r="BO13" s="626">
        <v>39</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1395144</v>
      </c>
      <c r="CS13" s="624"/>
      <c r="CT13" s="624"/>
      <c r="CU13" s="624"/>
      <c r="CV13" s="624"/>
      <c r="CW13" s="624"/>
      <c r="CX13" s="624"/>
      <c r="CY13" s="625"/>
      <c r="CZ13" s="626">
        <v>5.2</v>
      </c>
      <c r="DA13" s="626"/>
      <c r="DB13" s="626"/>
      <c r="DC13" s="626"/>
      <c r="DD13" s="632">
        <v>102735</v>
      </c>
      <c r="DE13" s="624"/>
      <c r="DF13" s="624"/>
      <c r="DG13" s="624"/>
      <c r="DH13" s="624"/>
      <c r="DI13" s="624"/>
      <c r="DJ13" s="624"/>
      <c r="DK13" s="624"/>
      <c r="DL13" s="624"/>
      <c r="DM13" s="624"/>
      <c r="DN13" s="624"/>
      <c r="DO13" s="624"/>
      <c r="DP13" s="625"/>
      <c r="DQ13" s="632">
        <v>1224497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121186</v>
      </c>
      <c r="BH14" s="624"/>
      <c r="BI14" s="624"/>
      <c r="BJ14" s="624"/>
      <c r="BK14" s="624"/>
      <c r="BL14" s="624"/>
      <c r="BM14" s="624"/>
      <c r="BN14" s="625"/>
      <c r="BO14" s="626">
        <v>1.4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915888</v>
      </c>
      <c r="CS14" s="624"/>
      <c r="CT14" s="624"/>
      <c r="CU14" s="624"/>
      <c r="CV14" s="624"/>
      <c r="CW14" s="624"/>
      <c r="CX14" s="624"/>
      <c r="CY14" s="625"/>
      <c r="CZ14" s="626">
        <v>3.4</v>
      </c>
      <c r="DA14" s="626"/>
      <c r="DB14" s="626"/>
      <c r="DC14" s="626"/>
      <c r="DD14" s="632" t="s">
        <v>122</v>
      </c>
      <c r="DE14" s="624"/>
      <c r="DF14" s="624"/>
      <c r="DG14" s="624"/>
      <c r="DH14" s="624"/>
      <c r="DI14" s="624"/>
      <c r="DJ14" s="624"/>
      <c r="DK14" s="624"/>
      <c r="DL14" s="624"/>
      <c r="DM14" s="624"/>
      <c r="DN14" s="624"/>
      <c r="DO14" s="624"/>
      <c r="DP14" s="625"/>
      <c r="DQ14" s="632">
        <v>903192</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29274</v>
      </c>
      <c r="S15" s="624"/>
      <c r="T15" s="624"/>
      <c r="U15" s="624"/>
      <c r="V15" s="624"/>
      <c r="W15" s="624"/>
      <c r="X15" s="624"/>
      <c r="Y15" s="625"/>
      <c r="Z15" s="626">
        <v>0.1</v>
      </c>
      <c r="AA15" s="626"/>
      <c r="AB15" s="626"/>
      <c r="AC15" s="626"/>
      <c r="AD15" s="627">
        <v>29274</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417406</v>
      </c>
      <c r="BH15" s="624"/>
      <c r="BI15" s="624"/>
      <c r="BJ15" s="624"/>
      <c r="BK15" s="624"/>
      <c r="BL15" s="624"/>
      <c r="BM15" s="624"/>
      <c r="BN15" s="625"/>
      <c r="BO15" s="626">
        <v>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2452943</v>
      </c>
      <c r="CS15" s="624"/>
      <c r="CT15" s="624"/>
      <c r="CU15" s="624"/>
      <c r="CV15" s="624"/>
      <c r="CW15" s="624"/>
      <c r="CX15" s="624"/>
      <c r="CY15" s="625"/>
      <c r="CZ15" s="626">
        <v>9.1</v>
      </c>
      <c r="DA15" s="626"/>
      <c r="DB15" s="626"/>
      <c r="DC15" s="626"/>
      <c r="DD15" s="632">
        <v>166145</v>
      </c>
      <c r="DE15" s="624"/>
      <c r="DF15" s="624"/>
      <c r="DG15" s="624"/>
      <c r="DH15" s="624"/>
      <c r="DI15" s="624"/>
      <c r="DJ15" s="624"/>
      <c r="DK15" s="624"/>
      <c r="DL15" s="624"/>
      <c r="DM15" s="624"/>
      <c r="DN15" s="624"/>
      <c r="DO15" s="624"/>
      <c r="DP15" s="625"/>
      <c r="DQ15" s="632">
        <v>1974054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164079</v>
      </c>
      <c r="S16" s="624"/>
      <c r="T16" s="624"/>
      <c r="U16" s="624"/>
      <c r="V16" s="624"/>
      <c r="W16" s="624"/>
      <c r="X16" s="624"/>
      <c r="Y16" s="625"/>
      <c r="Z16" s="626">
        <v>0.6</v>
      </c>
      <c r="AA16" s="626"/>
      <c r="AB16" s="626"/>
      <c r="AC16" s="626"/>
      <c r="AD16" s="627">
        <v>164079</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317734</v>
      </c>
      <c r="S17" s="624"/>
      <c r="T17" s="624"/>
      <c r="U17" s="624"/>
      <c r="V17" s="624"/>
      <c r="W17" s="624"/>
      <c r="X17" s="624"/>
      <c r="Y17" s="625"/>
      <c r="Z17" s="626">
        <v>1.2</v>
      </c>
      <c r="AA17" s="626"/>
      <c r="AB17" s="626"/>
      <c r="AC17" s="626"/>
      <c r="AD17" s="627">
        <v>317734</v>
      </c>
      <c r="AE17" s="627"/>
      <c r="AF17" s="627"/>
      <c r="AG17" s="627"/>
      <c r="AH17" s="627"/>
      <c r="AI17" s="627"/>
      <c r="AJ17" s="627"/>
      <c r="AK17" s="627"/>
      <c r="AL17" s="628">
        <v>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1511399</v>
      </c>
      <c r="CS17" s="624"/>
      <c r="CT17" s="624"/>
      <c r="CU17" s="624"/>
      <c r="CV17" s="624"/>
      <c r="CW17" s="624"/>
      <c r="CX17" s="624"/>
      <c r="CY17" s="625"/>
      <c r="CZ17" s="626">
        <v>5.6</v>
      </c>
      <c r="DA17" s="626"/>
      <c r="DB17" s="626"/>
      <c r="DC17" s="626"/>
      <c r="DD17" s="632" t="s">
        <v>122</v>
      </c>
      <c r="DE17" s="624"/>
      <c r="DF17" s="624"/>
      <c r="DG17" s="624"/>
      <c r="DH17" s="624"/>
      <c r="DI17" s="624"/>
      <c r="DJ17" s="624"/>
      <c r="DK17" s="624"/>
      <c r="DL17" s="624"/>
      <c r="DM17" s="624"/>
      <c r="DN17" s="624"/>
      <c r="DO17" s="624"/>
      <c r="DP17" s="625"/>
      <c r="DQ17" s="632">
        <v>1435007</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51029</v>
      </c>
      <c r="S18" s="624"/>
      <c r="T18" s="624"/>
      <c r="U18" s="624"/>
      <c r="V18" s="624"/>
      <c r="W18" s="624"/>
      <c r="X18" s="624"/>
      <c r="Y18" s="625"/>
      <c r="Z18" s="626">
        <v>0.2</v>
      </c>
      <c r="AA18" s="626"/>
      <c r="AB18" s="626"/>
      <c r="AC18" s="626"/>
      <c r="AD18" s="627">
        <v>51029</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266149</v>
      </c>
      <c r="S19" s="624"/>
      <c r="T19" s="624"/>
      <c r="U19" s="624"/>
      <c r="V19" s="624"/>
      <c r="W19" s="624"/>
      <c r="X19" s="624"/>
      <c r="Y19" s="625"/>
      <c r="Z19" s="626">
        <v>1</v>
      </c>
      <c r="AA19" s="626"/>
      <c r="AB19" s="626"/>
      <c r="AC19" s="626"/>
      <c r="AD19" s="627">
        <v>266149</v>
      </c>
      <c r="AE19" s="627"/>
      <c r="AF19" s="627"/>
      <c r="AG19" s="627"/>
      <c r="AH19" s="627"/>
      <c r="AI19" s="627"/>
      <c r="AJ19" s="627"/>
      <c r="AK19" s="627"/>
      <c r="AL19" s="628">
        <v>1.7</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731319</v>
      </c>
      <c r="BH19" s="624"/>
      <c r="BI19" s="624"/>
      <c r="BJ19" s="624"/>
      <c r="BK19" s="624"/>
      <c r="BL19" s="624"/>
      <c r="BM19" s="624"/>
      <c r="BN19" s="625"/>
      <c r="BO19" s="626">
        <v>8.6999999999999993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556</v>
      </c>
      <c r="S20" s="624"/>
      <c r="T20" s="624"/>
      <c r="U20" s="624"/>
      <c r="V20" s="624"/>
      <c r="W20" s="624"/>
      <c r="X20" s="624"/>
      <c r="Y20" s="625"/>
      <c r="Z20" s="626">
        <v>0</v>
      </c>
      <c r="AA20" s="626"/>
      <c r="AB20" s="626"/>
      <c r="AC20" s="626"/>
      <c r="AD20" s="627">
        <v>556</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731319</v>
      </c>
      <c r="BH20" s="624"/>
      <c r="BI20" s="624"/>
      <c r="BJ20" s="624"/>
      <c r="BK20" s="624"/>
      <c r="BL20" s="624"/>
      <c r="BM20" s="624"/>
      <c r="BN20" s="625"/>
      <c r="BO20" s="626">
        <v>8.6999999999999993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27039243</v>
      </c>
      <c r="CS20" s="624"/>
      <c r="CT20" s="624"/>
      <c r="CU20" s="624"/>
      <c r="CV20" s="624"/>
      <c r="CW20" s="624"/>
      <c r="CX20" s="624"/>
      <c r="CY20" s="625"/>
      <c r="CZ20" s="626">
        <v>100</v>
      </c>
      <c r="DA20" s="626"/>
      <c r="DB20" s="626"/>
      <c r="DC20" s="626"/>
      <c r="DD20" s="632">
        <v>501381</v>
      </c>
      <c r="DE20" s="624"/>
      <c r="DF20" s="624"/>
      <c r="DG20" s="624"/>
      <c r="DH20" s="624"/>
      <c r="DI20" s="624"/>
      <c r="DJ20" s="624"/>
      <c r="DK20" s="624"/>
      <c r="DL20" s="624"/>
      <c r="DM20" s="624"/>
      <c r="DN20" s="624"/>
      <c r="DO20" s="624"/>
      <c r="DP20" s="625"/>
      <c r="DQ20" s="632">
        <v>17967858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5587014</v>
      </c>
      <c r="S21" s="624"/>
      <c r="T21" s="624"/>
      <c r="U21" s="624"/>
      <c r="V21" s="624"/>
      <c r="W21" s="624"/>
      <c r="X21" s="624"/>
      <c r="Y21" s="625"/>
      <c r="Z21" s="626">
        <v>20.5</v>
      </c>
      <c r="AA21" s="626"/>
      <c r="AB21" s="626"/>
      <c r="AC21" s="626"/>
      <c r="AD21" s="627">
        <v>5414269</v>
      </c>
      <c r="AE21" s="627"/>
      <c r="AF21" s="627"/>
      <c r="AG21" s="627"/>
      <c r="AH21" s="627"/>
      <c r="AI21" s="627"/>
      <c r="AJ21" s="627"/>
      <c r="AK21" s="627"/>
      <c r="AL21" s="628">
        <v>34.799999999999997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5414269</v>
      </c>
      <c r="S22" s="624"/>
      <c r="T22" s="624"/>
      <c r="U22" s="624"/>
      <c r="V22" s="624"/>
      <c r="W22" s="624"/>
      <c r="X22" s="624"/>
      <c r="Y22" s="625"/>
      <c r="Z22" s="626">
        <v>19.899999999999999</v>
      </c>
      <c r="AA22" s="626"/>
      <c r="AB22" s="626"/>
      <c r="AC22" s="626"/>
      <c r="AD22" s="627">
        <v>5414269</v>
      </c>
      <c r="AE22" s="627"/>
      <c r="AF22" s="627"/>
      <c r="AG22" s="627"/>
      <c r="AH22" s="627"/>
      <c r="AI22" s="627"/>
      <c r="AJ22" s="627"/>
      <c r="AK22" s="627"/>
      <c r="AL22" s="628">
        <v>34.799999999999997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172745</v>
      </c>
      <c r="S23" s="624"/>
      <c r="T23" s="624"/>
      <c r="U23" s="624"/>
      <c r="V23" s="624"/>
      <c r="W23" s="624"/>
      <c r="X23" s="624"/>
      <c r="Y23" s="625"/>
      <c r="Z23" s="626">
        <v>0.6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731319</v>
      </c>
      <c r="BH23" s="624"/>
      <c r="BI23" s="624"/>
      <c r="BJ23" s="624"/>
      <c r="BK23" s="624"/>
      <c r="BL23" s="624"/>
      <c r="BM23" s="624"/>
      <c r="BN23" s="625"/>
      <c r="BO23" s="626">
        <v>8.6999999999999993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15910869</v>
      </c>
      <c r="CS24" s="613"/>
      <c r="CT24" s="613"/>
      <c r="CU24" s="613"/>
      <c r="CV24" s="613"/>
      <c r="CW24" s="613"/>
      <c r="CX24" s="613"/>
      <c r="CY24" s="614"/>
      <c r="CZ24" s="617">
        <v>58.8</v>
      </c>
      <c r="DA24" s="618"/>
      <c r="DB24" s="618"/>
      <c r="DC24" s="634"/>
      <c r="DD24" s="658">
        <v>9190166</v>
      </c>
      <c r="DE24" s="613"/>
      <c r="DF24" s="613"/>
      <c r="DG24" s="613"/>
      <c r="DH24" s="613"/>
      <c r="DI24" s="613"/>
      <c r="DJ24" s="613"/>
      <c r="DK24" s="614"/>
      <c r="DL24" s="658">
        <v>8118088</v>
      </c>
      <c r="DM24" s="613"/>
      <c r="DN24" s="613"/>
      <c r="DO24" s="613"/>
      <c r="DP24" s="613"/>
      <c r="DQ24" s="613"/>
      <c r="DR24" s="613"/>
      <c r="DS24" s="613"/>
      <c r="DT24" s="613"/>
      <c r="DU24" s="613"/>
      <c r="DV24" s="614"/>
      <c r="DW24" s="617">
        <v>52</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16356412</v>
      </c>
      <c r="S25" s="624"/>
      <c r="T25" s="624"/>
      <c r="U25" s="624"/>
      <c r="V25" s="624"/>
      <c r="W25" s="624"/>
      <c r="X25" s="624"/>
      <c r="Y25" s="625"/>
      <c r="Z25" s="626">
        <v>60</v>
      </c>
      <c r="AA25" s="626"/>
      <c r="AB25" s="626"/>
      <c r="AC25" s="626"/>
      <c r="AD25" s="627">
        <v>15452348</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5232429</v>
      </c>
      <c r="CS25" s="655"/>
      <c r="CT25" s="655"/>
      <c r="CU25" s="655"/>
      <c r="CV25" s="655"/>
      <c r="CW25" s="655"/>
      <c r="CX25" s="655"/>
      <c r="CY25" s="656"/>
      <c r="CZ25" s="628">
        <v>19.399999999999999</v>
      </c>
      <c r="DA25" s="653"/>
      <c r="DB25" s="653"/>
      <c r="DC25" s="657"/>
      <c r="DD25" s="632">
        <v>4392367</v>
      </c>
      <c r="DE25" s="655"/>
      <c r="DF25" s="655"/>
      <c r="DG25" s="655"/>
      <c r="DH25" s="655"/>
      <c r="DI25" s="655"/>
      <c r="DJ25" s="655"/>
      <c r="DK25" s="656"/>
      <c r="DL25" s="632">
        <v>4242247</v>
      </c>
      <c r="DM25" s="655"/>
      <c r="DN25" s="655"/>
      <c r="DO25" s="655"/>
      <c r="DP25" s="655"/>
      <c r="DQ25" s="655"/>
      <c r="DR25" s="655"/>
      <c r="DS25" s="655"/>
      <c r="DT25" s="655"/>
      <c r="DU25" s="655"/>
      <c r="DV25" s="656"/>
      <c r="DW25" s="628">
        <v>27.2</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6941</v>
      </c>
      <c r="S26" s="624"/>
      <c r="T26" s="624"/>
      <c r="U26" s="624"/>
      <c r="V26" s="624"/>
      <c r="W26" s="624"/>
      <c r="X26" s="624"/>
      <c r="Y26" s="625"/>
      <c r="Z26" s="626">
        <v>0</v>
      </c>
      <c r="AA26" s="626"/>
      <c r="AB26" s="626"/>
      <c r="AC26" s="626"/>
      <c r="AD26" s="627">
        <v>6941</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2941114</v>
      </c>
      <c r="CS26" s="624"/>
      <c r="CT26" s="624"/>
      <c r="CU26" s="624"/>
      <c r="CV26" s="624"/>
      <c r="CW26" s="624"/>
      <c r="CX26" s="624"/>
      <c r="CY26" s="625"/>
      <c r="CZ26" s="628">
        <v>10.9</v>
      </c>
      <c r="DA26" s="653"/>
      <c r="DB26" s="653"/>
      <c r="DC26" s="657"/>
      <c r="DD26" s="632">
        <v>2652357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87194</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8374620</v>
      </c>
      <c r="BH27" s="624"/>
      <c r="BI27" s="624"/>
      <c r="BJ27" s="624"/>
      <c r="BK27" s="624"/>
      <c r="BL27" s="624"/>
      <c r="BM27" s="624"/>
      <c r="BN27" s="625"/>
      <c r="BO27" s="626">
        <v>100</v>
      </c>
      <c r="BP27" s="626"/>
      <c r="BQ27" s="626"/>
      <c r="BR27" s="626"/>
      <c r="BS27" s="627">
        <v>97217</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9167041</v>
      </c>
      <c r="CS27" s="655"/>
      <c r="CT27" s="655"/>
      <c r="CU27" s="655"/>
      <c r="CV27" s="655"/>
      <c r="CW27" s="655"/>
      <c r="CX27" s="655"/>
      <c r="CY27" s="656"/>
      <c r="CZ27" s="628">
        <v>33.9</v>
      </c>
      <c r="DA27" s="653"/>
      <c r="DB27" s="653"/>
      <c r="DC27" s="657"/>
      <c r="DD27" s="632">
        <v>3362792</v>
      </c>
      <c r="DE27" s="655"/>
      <c r="DF27" s="655"/>
      <c r="DG27" s="655"/>
      <c r="DH27" s="655"/>
      <c r="DI27" s="655"/>
      <c r="DJ27" s="655"/>
      <c r="DK27" s="656"/>
      <c r="DL27" s="632">
        <v>2440834</v>
      </c>
      <c r="DM27" s="655"/>
      <c r="DN27" s="655"/>
      <c r="DO27" s="655"/>
      <c r="DP27" s="655"/>
      <c r="DQ27" s="655"/>
      <c r="DR27" s="655"/>
      <c r="DS27" s="655"/>
      <c r="DT27" s="655"/>
      <c r="DU27" s="655"/>
      <c r="DV27" s="656"/>
      <c r="DW27" s="628">
        <v>15.6</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301052</v>
      </c>
      <c r="S28" s="624"/>
      <c r="T28" s="624"/>
      <c r="U28" s="624"/>
      <c r="V28" s="624"/>
      <c r="W28" s="624"/>
      <c r="X28" s="624"/>
      <c r="Y28" s="625"/>
      <c r="Z28" s="626">
        <v>1.1000000000000001</v>
      </c>
      <c r="AA28" s="626"/>
      <c r="AB28" s="626"/>
      <c r="AC28" s="626"/>
      <c r="AD28" s="627">
        <v>81010</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1511399</v>
      </c>
      <c r="CS28" s="624"/>
      <c r="CT28" s="624"/>
      <c r="CU28" s="624"/>
      <c r="CV28" s="624"/>
      <c r="CW28" s="624"/>
      <c r="CX28" s="624"/>
      <c r="CY28" s="625"/>
      <c r="CZ28" s="628">
        <v>5.6</v>
      </c>
      <c r="DA28" s="653"/>
      <c r="DB28" s="653"/>
      <c r="DC28" s="657"/>
      <c r="DD28" s="632">
        <v>1435007</v>
      </c>
      <c r="DE28" s="624"/>
      <c r="DF28" s="624"/>
      <c r="DG28" s="624"/>
      <c r="DH28" s="624"/>
      <c r="DI28" s="624"/>
      <c r="DJ28" s="624"/>
      <c r="DK28" s="625"/>
      <c r="DL28" s="632">
        <v>1435007</v>
      </c>
      <c r="DM28" s="624"/>
      <c r="DN28" s="624"/>
      <c r="DO28" s="624"/>
      <c r="DP28" s="624"/>
      <c r="DQ28" s="624"/>
      <c r="DR28" s="624"/>
      <c r="DS28" s="624"/>
      <c r="DT28" s="624"/>
      <c r="DU28" s="624"/>
      <c r="DV28" s="625"/>
      <c r="DW28" s="628">
        <v>9.1999999999999993</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38722</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1510000</v>
      </c>
      <c r="CS29" s="655"/>
      <c r="CT29" s="655"/>
      <c r="CU29" s="655"/>
      <c r="CV29" s="655"/>
      <c r="CW29" s="655"/>
      <c r="CX29" s="655"/>
      <c r="CY29" s="656"/>
      <c r="CZ29" s="628">
        <v>5.6</v>
      </c>
      <c r="DA29" s="653"/>
      <c r="DB29" s="653"/>
      <c r="DC29" s="657"/>
      <c r="DD29" s="632">
        <v>1433608</v>
      </c>
      <c r="DE29" s="655"/>
      <c r="DF29" s="655"/>
      <c r="DG29" s="655"/>
      <c r="DH29" s="655"/>
      <c r="DI29" s="655"/>
      <c r="DJ29" s="655"/>
      <c r="DK29" s="656"/>
      <c r="DL29" s="632">
        <v>1433608</v>
      </c>
      <c r="DM29" s="655"/>
      <c r="DN29" s="655"/>
      <c r="DO29" s="655"/>
      <c r="DP29" s="655"/>
      <c r="DQ29" s="655"/>
      <c r="DR29" s="655"/>
      <c r="DS29" s="655"/>
      <c r="DT29" s="655"/>
      <c r="DU29" s="655"/>
      <c r="DV29" s="656"/>
      <c r="DW29" s="628">
        <v>9.1999999999999993</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6309238</v>
      </c>
      <c r="S30" s="624"/>
      <c r="T30" s="624"/>
      <c r="U30" s="624"/>
      <c r="V30" s="624"/>
      <c r="W30" s="624"/>
      <c r="X30" s="624"/>
      <c r="Y30" s="625"/>
      <c r="Z30" s="626">
        <v>23.1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1452967</v>
      </c>
      <c r="CS30" s="624"/>
      <c r="CT30" s="624"/>
      <c r="CU30" s="624"/>
      <c r="CV30" s="624"/>
      <c r="CW30" s="624"/>
      <c r="CX30" s="624"/>
      <c r="CY30" s="625"/>
      <c r="CZ30" s="628">
        <v>5.4</v>
      </c>
      <c r="DA30" s="653"/>
      <c r="DB30" s="653"/>
      <c r="DC30" s="657"/>
      <c r="DD30" s="632">
        <v>1377949</v>
      </c>
      <c r="DE30" s="624"/>
      <c r="DF30" s="624"/>
      <c r="DG30" s="624"/>
      <c r="DH30" s="624"/>
      <c r="DI30" s="624"/>
      <c r="DJ30" s="624"/>
      <c r="DK30" s="625"/>
      <c r="DL30" s="632">
        <v>1377949</v>
      </c>
      <c r="DM30" s="624"/>
      <c r="DN30" s="624"/>
      <c r="DO30" s="624"/>
      <c r="DP30" s="624"/>
      <c r="DQ30" s="624"/>
      <c r="DR30" s="624"/>
      <c r="DS30" s="624"/>
      <c r="DT30" s="624"/>
      <c r="DU30" s="624"/>
      <c r="DV30" s="625"/>
      <c r="DW30" s="628">
        <v>8.8000000000000007</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99.4</v>
      </c>
      <c r="BH31" s="667"/>
      <c r="BI31" s="667"/>
      <c r="BJ31" s="667"/>
      <c r="BK31" s="667"/>
      <c r="BL31" s="667"/>
      <c r="BM31" s="618">
        <v>98.8</v>
      </c>
      <c r="BN31" s="667"/>
      <c r="BO31" s="667"/>
      <c r="BP31" s="667"/>
      <c r="BQ31" s="668"/>
      <c r="BR31" s="679">
        <v>99.4</v>
      </c>
      <c r="BS31" s="667"/>
      <c r="BT31" s="667"/>
      <c r="BU31" s="667"/>
      <c r="BV31" s="667"/>
      <c r="BW31" s="667"/>
      <c r="BX31" s="618">
        <v>99.1</v>
      </c>
      <c r="BY31" s="667"/>
      <c r="BZ31" s="667"/>
      <c r="CA31" s="667"/>
      <c r="CB31" s="668"/>
      <c r="CD31" s="661"/>
      <c r="CE31" s="662"/>
      <c r="CF31" s="620" t="s">
        <v>300</v>
      </c>
      <c r="CG31" s="621"/>
      <c r="CH31" s="621"/>
      <c r="CI31" s="621"/>
      <c r="CJ31" s="621"/>
      <c r="CK31" s="621"/>
      <c r="CL31" s="621"/>
      <c r="CM31" s="621"/>
      <c r="CN31" s="621"/>
      <c r="CO31" s="621"/>
      <c r="CP31" s="621"/>
      <c r="CQ31" s="622"/>
      <c r="CR31" s="623">
        <v>57033</v>
      </c>
      <c r="CS31" s="655"/>
      <c r="CT31" s="655"/>
      <c r="CU31" s="655"/>
      <c r="CV31" s="655"/>
      <c r="CW31" s="655"/>
      <c r="CX31" s="655"/>
      <c r="CY31" s="656"/>
      <c r="CZ31" s="628">
        <v>0.2</v>
      </c>
      <c r="DA31" s="653"/>
      <c r="DB31" s="653"/>
      <c r="DC31" s="657"/>
      <c r="DD31" s="632">
        <v>55659</v>
      </c>
      <c r="DE31" s="655"/>
      <c r="DF31" s="655"/>
      <c r="DG31" s="655"/>
      <c r="DH31" s="655"/>
      <c r="DI31" s="655"/>
      <c r="DJ31" s="655"/>
      <c r="DK31" s="656"/>
      <c r="DL31" s="632">
        <v>55659</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2473633</v>
      </c>
      <c r="S32" s="624"/>
      <c r="T32" s="624"/>
      <c r="U32" s="624"/>
      <c r="V32" s="624"/>
      <c r="W32" s="624"/>
      <c r="X32" s="624"/>
      <c r="Y32" s="625"/>
      <c r="Z32" s="626">
        <v>9.1</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99.1</v>
      </c>
      <c r="BH32" s="655"/>
      <c r="BI32" s="655"/>
      <c r="BJ32" s="655"/>
      <c r="BK32" s="655"/>
      <c r="BL32" s="655"/>
      <c r="BM32" s="629">
        <v>98.5</v>
      </c>
      <c r="BN32" s="655"/>
      <c r="BO32" s="655"/>
      <c r="BP32" s="655"/>
      <c r="BQ32" s="678"/>
      <c r="BR32" s="680">
        <v>99.1</v>
      </c>
      <c r="BS32" s="655"/>
      <c r="BT32" s="655"/>
      <c r="BU32" s="655"/>
      <c r="BV32" s="655"/>
      <c r="BW32" s="655"/>
      <c r="BX32" s="629">
        <v>98.9</v>
      </c>
      <c r="BY32" s="655"/>
      <c r="BZ32" s="655"/>
      <c r="CA32" s="655"/>
      <c r="CB32" s="678"/>
      <c r="CD32" s="663"/>
      <c r="CE32" s="664"/>
      <c r="CF32" s="620" t="s">
        <v>304</v>
      </c>
      <c r="CG32" s="621"/>
      <c r="CH32" s="621"/>
      <c r="CI32" s="621"/>
      <c r="CJ32" s="621"/>
      <c r="CK32" s="621"/>
      <c r="CL32" s="621"/>
      <c r="CM32" s="621"/>
      <c r="CN32" s="621"/>
      <c r="CO32" s="621"/>
      <c r="CP32" s="621"/>
      <c r="CQ32" s="622"/>
      <c r="CR32" s="623">
        <v>1399</v>
      </c>
      <c r="CS32" s="624"/>
      <c r="CT32" s="624"/>
      <c r="CU32" s="624"/>
      <c r="CV32" s="624"/>
      <c r="CW32" s="624"/>
      <c r="CX32" s="624"/>
      <c r="CY32" s="625"/>
      <c r="CZ32" s="628">
        <v>0</v>
      </c>
      <c r="DA32" s="653"/>
      <c r="DB32" s="653"/>
      <c r="DC32" s="657"/>
      <c r="DD32" s="632">
        <v>1399</v>
      </c>
      <c r="DE32" s="624"/>
      <c r="DF32" s="624"/>
      <c r="DG32" s="624"/>
      <c r="DH32" s="624"/>
      <c r="DI32" s="624"/>
      <c r="DJ32" s="624"/>
      <c r="DK32" s="625"/>
      <c r="DL32" s="632">
        <v>1399</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84944</v>
      </c>
      <c r="S33" s="624"/>
      <c r="T33" s="624"/>
      <c r="U33" s="624"/>
      <c r="V33" s="624"/>
      <c r="W33" s="624"/>
      <c r="X33" s="624"/>
      <c r="Y33" s="625"/>
      <c r="Z33" s="626">
        <v>0.3</v>
      </c>
      <c r="AA33" s="626"/>
      <c r="AB33" s="626"/>
      <c r="AC33" s="626"/>
      <c r="AD33" s="627">
        <v>18890</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99.6</v>
      </c>
      <c r="BH33" s="682"/>
      <c r="BI33" s="682"/>
      <c r="BJ33" s="682"/>
      <c r="BK33" s="682"/>
      <c r="BL33" s="682"/>
      <c r="BM33" s="683">
        <v>99.1</v>
      </c>
      <c r="BN33" s="682"/>
      <c r="BO33" s="682"/>
      <c r="BP33" s="682"/>
      <c r="BQ33" s="684"/>
      <c r="BR33" s="681">
        <v>99.7</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10626993</v>
      </c>
      <c r="CS33" s="655"/>
      <c r="CT33" s="655"/>
      <c r="CU33" s="655"/>
      <c r="CV33" s="655"/>
      <c r="CW33" s="655"/>
      <c r="CX33" s="655"/>
      <c r="CY33" s="656"/>
      <c r="CZ33" s="628">
        <v>39.299999999999997</v>
      </c>
      <c r="DA33" s="653"/>
      <c r="DB33" s="653"/>
      <c r="DC33" s="657"/>
      <c r="DD33" s="632">
        <v>8739321</v>
      </c>
      <c r="DE33" s="655"/>
      <c r="DF33" s="655"/>
      <c r="DG33" s="655"/>
      <c r="DH33" s="655"/>
      <c r="DI33" s="655"/>
      <c r="DJ33" s="655"/>
      <c r="DK33" s="656"/>
      <c r="DL33" s="632">
        <v>7005626</v>
      </c>
      <c r="DM33" s="655"/>
      <c r="DN33" s="655"/>
      <c r="DO33" s="655"/>
      <c r="DP33" s="655"/>
      <c r="DQ33" s="655"/>
      <c r="DR33" s="655"/>
      <c r="DS33" s="655"/>
      <c r="DT33" s="655"/>
      <c r="DU33" s="655"/>
      <c r="DV33" s="656"/>
      <c r="DW33" s="628">
        <v>44.8</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272058</v>
      </c>
      <c r="S34" s="624"/>
      <c r="T34" s="624"/>
      <c r="U34" s="624"/>
      <c r="V34" s="624"/>
      <c r="W34" s="624"/>
      <c r="X34" s="624"/>
      <c r="Y34" s="625"/>
      <c r="Z34" s="626">
        <v>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3256632</v>
      </c>
      <c r="CS34" s="624"/>
      <c r="CT34" s="624"/>
      <c r="CU34" s="624"/>
      <c r="CV34" s="624"/>
      <c r="CW34" s="624"/>
      <c r="CX34" s="624"/>
      <c r="CY34" s="625"/>
      <c r="CZ34" s="628">
        <v>12</v>
      </c>
      <c r="DA34" s="653"/>
      <c r="DB34" s="653"/>
      <c r="DC34" s="657"/>
      <c r="DD34" s="632">
        <v>2468280</v>
      </c>
      <c r="DE34" s="624"/>
      <c r="DF34" s="624"/>
      <c r="DG34" s="624"/>
      <c r="DH34" s="624"/>
      <c r="DI34" s="624"/>
      <c r="DJ34" s="624"/>
      <c r="DK34" s="625"/>
      <c r="DL34" s="632">
        <v>1941600</v>
      </c>
      <c r="DM34" s="624"/>
      <c r="DN34" s="624"/>
      <c r="DO34" s="624"/>
      <c r="DP34" s="624"/>
      <c r="DQ34" s="624"/>
      <c r="DR34" s="624"/>
      <c r="DS34" s="624"/>
      <c r="DT34" s="624"/>
      <c r="DU34" s="624"/>
      <c r="DV34" s="625"/>
      <c r="DW34" s="628">
        <v>12.4</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231149</v>
      </c>
      <c r="S35" s="624"/>
      <c r="T35" s="624"/>
      <c r="U35" s="624"/>
      <c r="V35" s="624"/>
      <c r="W35" s="624"/>
      <c r="X35" s="624"/>
      <c r="Y35" s="625"/>
      <c r="Z35" s="626">
        <v>0.8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89100</v>
      </c>
      <c r="CS35" s="655"/>
      <c r="CT35" s="655"/>
      <c r="CU35" s="655"/>
      <c r="CV35" s="655"/>
      <c r="CW35" s="655"/>
      <c r="CX35" s="655"/>
      <c r="CY35" s="656"/>
      <c r="CZ35" s="628">
        <v>0.3</v>
      </c>
      <c r="DA35" s="653"/>
      <c r="DB35" s="653"/>
      <c r="DC35" s="657"/>
      <c r="DD35" s="632">
        <v>38158</v>
      </c>
      <c r="DE35" s="655"/>
      <c r="DF35" s="655"/>
      <c r="DG35" s="655"/>
      <c r="DH35" s="655"/>
      <c r="DI35" s="655"/>
      <c r="DJ35" s="655"/>
      <c r="DK35" s="656"/>
      <c r="DL35" s="632">
        <v>38158</v>
      </c>
      <c r="DM35" s="655"/>
      <c r="DN35" s="655"/>
      <c r="DO35" s="655"/>
      <c r="DP35" s="655"/>
      <c r="DQ35" s="655"/>
      <c r="DR35" s="655"/>
      <c r="DS35" s="655"/>
      <c r="DT35" s="655"/>
      <c r="DU35" s="655"/>
      <c r="DV35" s="656"/>
      <c r="DW35" s="628">
        <v>0.2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26079</v>
      </c>
      <c r="S36" s="624"/>
      <c r="T36" s="624"/>
      <c r="U36" s="624"/>
      <c r="V36" s="624"/>
      <c r="W36" s="624"/>
      <c r="X36" s="624"/>
      <c r="Y36" s="625"/>
      <c r="Z36" s="626">
        <v>0.1</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3700770</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572919</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3396411</v>
      </c>
      <c r="CS36" s="624"/>
      <c r="CT36" s="624"/>
      <c r="CU36" s="624"/>
      <c r="CV36" s="624"/>
      <c r="CW36" s="624"/>
      <c r="CX36" s="624"/>
      <c r="CY36" s="625"/>
      <c r="CZ36" s="628">
        <v>12.6</v>
      </c>
      <c r="DA36" s="653"/>
      <c r="DB36" s="653"/>
      <c r="DC36" s="657"/>
      <c r="DD36" s="632">
        <v>3205851</v>
      </c>
      <c r="DE36" s="624"/>
      <c r="DF36" s="624"/>
      <c r="DG36" s="624"/>
      <c r="DH36" s="624"/>
      <c r="DI36" s="624"/>
      <c r="DJ36" s="624"/>
      <c r="DK36" s="625"/>
      <c r="DL36" s="632">
        <v>2813897</v>
      </c>
      <c r="DM36" s="624"/>
      <c r="DN36" s="624"/>
      <c r="DO36" s="624"/>
      <c r="DP36" s="624"/>
      <c r="DQ36" s="624"/>
      <c r="DR36" s="624"/>
      <c r="DS36" s="624"/>
      <c r="DT36" s="624"/>
      <c r="DU36" s="624"/>
      <c r="DV36" s="625"/>
      <c r="DW36" s="628">
        <v>18</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518363</v>
      </c>
      <c r="S37" s="624"/>
      <c r="T37" s="624"/>
      <c r="U37" s="624"/>
      <c r="V37" s="624"/>
      <c r="W37" s="624"/>
      <c r="X37" s="624"/>
      <c r="Y37" s="625"/>
      <c r="Z37" s="626">
        <v>1.9</v>
      </c>
      <c r="AA37" s="626"/>
      <c r="AB37" s="626"/>
      <c r="AC37" s="626"/>
      <c r="AD37" s="627" t="s">
        <v>122</v>
      </c>
      <c r="AE37" s="627"/>
      <c r="AF37" s="627"/>
      <c r="AG37" s="627"/>
      <c r="AH37" s="627"/>
      <c r="AI37" s="627"/>
      <c r="AJ37" s="627"/>
      <c r="AK37" s="627"/>
      <c r="AL37" s="628" t="s">
        <v>122</v>
      </c>
      <c r="AM37" s="629"/>
      <c r="AN37" s="629"/>
      <c r="AO37" s="630"/>
      <c r="AQ37" s="686" t="s">
        <v>319</v>
      </c>
      <c r="AR37" s="687"/>
      <c r="AS37" s="687"/>
      <c r="AT37" s="687"/>
      <c r="AU37" s="687"/>
      <c r="AV37" s="687"/>
      <c r="AW37" s="687"/>
      <c r="AX37" s="687"/>
      <c r="AY37" s="688"/>
      <c r="AZ37" s="623">
        <v>738211</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438258</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1788145</v>
      </c>
      <c r="CS37" s="655"/>
      <c r="CT37" s="655"/>
      <c r="CU37" s="655"/>
      <c r="CV37" s="655"/>
      <c r="CW37" s="655"/>
      <c r="CX37" s="655"/>
      <c r="CY37" s="656"/>
      <c r="CZ37" s="628">
        <v>6.6</v>
      </c>
      <c r="DA37" s="653"/>
      <c r="DB37" s="653"/>
      <c r="DC37" s="657"/>
      <c r="DD37" s="632">
        <v>1787840</v>
      </c>
      <c r="DE37" s="655"/>
      <c r="DF37" s="655"/>
      <c r="DG37" s="655"/>
      <c r="DH37" s="655"/>
      <c r="DI37" s="655"/>
      <c r="DJ37" s="655"/>
      <c r="DK37" s="656"/>
      <c r="DL37" s="632">
        <v>1717189</v>
      </c>
      <c r="DM37" s="655"/>
      <c r="DN37" s="655"/>
      <c r="DO37" s="655"/>
      <c r="DP37" s="655"/>
      <c r="DQ37" s="655"/>
      <c r="DR37" s="655"/>
      <c r="DS37" s="655"/>
      <c r="DT37" s="655"/>
      <c r="DU37" s="655"/>
      <c r="DV37" s="656"/>
      <c r="DW37" s="628">
        <v>11</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569400</v>
      </c>
      <c r="S38" s="624"/>
      <c r="T38" s="624"/>
      <c r="U38" s="624"/>
      <c r="V38" s="624"/>
      <c r="W38" s="624"/>
      <c r="X38" s="624"/>
      <c r="Y38" s="625"/>
      <c r="Z38" s="626">
        <v>2.1</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7579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2962559</v>
      </c>
      <c r="CS38" s="624"/>
      <c r="CT38" s="624"/>
      <c r="CU38" s="624"/>
      <c r="CV38" s="624"/>
      <c r="CW38" s="624"/>
      <c r="CX38" s="624"/>
      <c r="CY38" s="625"/>
      <c r="CZ38" s="628">
        <v>11</v>
      </c>
      <c r="DA38" s="653"/>
      <c r="DB38" s="653"/>
      <c r="DC38" s="657"/>
      <c r="DD38" s="632">
        <v>2353327</v>
      </c>
      <c r="DE38" s="624"/>
      <c r="DF38" s="624"/>
      <c r="DG38" s="624"/>
      <c r="DH38" s="624"/>
      <c r="DI38" s="624"/>
      <c r="DJ38" s="624"/>
      <c r="DK38" s="625"/>
      <c r="DL38" s="632">
        <v>2211971</v>
      </c>
      <c r="DM38" s="624"/>
      <c r="DN38" s="624"/>
      <c r="DO38" s="624"/>
      <c r="DP38" s="624"/>
      <c r="DQ38" s="624"/>
      <c r="DR38" s="624"/>
      <c r="DS38" s="624"/>
      <c r="DT38" s="624"/>
      <c r="DU38" s="624"/>
      <c r="DV38" s="625"/>
      <c r="DW38" s="628">
        <v>14.2</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11136</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922291</v>
      </c>
      <c r="CS39" s="655"/>
      <c r="CT39" s="655"/>
      <c r="CU39" s="655"/>
      <c r="CV39" s="655"/>
      <c r="CW39" s="655"/>
      <c r="CX39" s="655"/>
      <c r="CY39" s="656"/>
      <c r="CZ39" s="628">
        <v>3.4</v>
      </c>
      <c r="DA39" s="653"/>
      <c r="DB39" s="653"/>
      <c r="DC39" s="657"/>
      <c r="DD39" s="632">
        <v>673705</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61000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115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27275185</v>
      </c>
      <c r="S41" s="696"/>
      <c r="T41" s="696"/>
      <c r="U41" s="696"/>
      <c r="V41" s="696"/>
      <c r="W41" s="696"/>
      <c r="X41" s="696"/>
      <c r="Y41" s="700"/>
      <c r="Z41" s="701">
        <v>100</v>
      </c>
      <c r="AA41" s="701"/>
      <c r="AB41" s="701"/>
      <c r="AC41" s="701"/>
      <c r="AD41" s="702">
        <v>15559189</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789814</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2172745</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399</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501381</v>
      </c>
      <c r="CS42" s="655"/>
      <c r="CT42" s="655"/>
      <c r="CU42" s="655"/>
      <c r="CV42" s="655"/>
      <c r="CW42" s="655"/>
      <c r="CX42" s="655"/>
      <c r="CY42" s="656"/>
      <c r="CZ42" s="628">
        <v>1.9</v>
      </c>
      <c r="DA42" s="653"/>
      <c r="DB42" s="653"/>
      <c r="DC42" s="657"/>
      <c r="DD42" s="632">
        <v>38371</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28004</v>
      </c>
      <c r="CS43" s="655"/>
      <c r="CT43" s="655"/>
      <c r="CU43" s="655"/>
      <c r="CV43" s="655"/>
      <c r="CW43" s="655"/>
      <c r="CX43" s="655"/>
      <c r="CY43" s="656"/>
      <c r="CZ43" s="628">
        <v>0.1</v>
      </c>
      <c r="DA43" s="653"/>
      <c r="DB43" s="653"/>
      <c r="DC43" s="657"/>
      <c r="DD43" s="632">
        <v>28004</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501381</v>
      </c>
      <c r="CS44" s="624"/>
      <c r="CT44" s="624"/>
      <c r="CU44" s="624"/>
      <c r="CV44" s="624"/>
      <c r="CW44" s="624"/>
      <c r="CX44" s="624"/>
      <c r="CY44" s="625"/>
      <c r="CZ44" s="628">
        <v>1.9</v>
      </c>
      <c r="DA44" s="629"/>
      <c r="DB44" s="629"/>
      <c r="DC44" s="635"/>
      <c r="DD44" s="632">
        <v>38371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176346</v>
      </c>
      <c r="CS45" s="655"/>
      <c r="CT45" s="655"/>
      <c r="CU45" s="655"/>
      <c r="CV45" s="655"/>
      <c r="CW45" s="655"/>
      <c r="CX45" s="655"/>
      <c r="CY45" s="656"/>
      <c r="CZ45" s="628">
        <v>0.7</v>
      </c>
      <c r="DA45" s="653"/>
      <c r="DB45" s="653"/>
      <c r="DC45" s="657"/>
      <c r="DD45" s="632">
        <v>4690</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325035</v>
      </c>
      <c r="CS46" s="624"/>
      <c r="CT46" s="624"/>
      <c r="CU46" s="624"/>
      <c r="CV46" s="624"/>
      <c r="CW46" s="624"/>
      <c r="CX46" s="624"/>
      <c r="CY46" s="625"/>
      <c r="CZ46" s="628">
        <v>1.2</v>
      </c>
      <c r="DA46" s="629"/>
      <c r="DB46" s="629"/>
      <c r="DC46" s="635"/>
      <c r="DD46" s="632">
        <v>33681</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27039243</v>
      </c>
      <c r="CS49" s="682"/>
      <c r="CT49" s="682"/>
      <c r="CU49" s="682"/>
      <c r="CV49" s="682"/>
      <c r="CW49" s="682"/>
      <c r="CX49" s="682"/>
      <c r="CY49" s="711"/>
      <c r="CZ49" s="703">
        <v>100</v>
      </c>
      <c r="DA49" s="712"/>
      <c r="DB49" s="712"/>
      <c r="DC49" s="713"/>
      <c r="DD49" s="714">
        <v>17967858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0K7JbHGH2vhlODICl+wumgxy9e2KoWYEtjskeL1Jl5+54TJkjuI6ZN8wM1fjdKOJHEIr30SEsfXsSNFa0AsiPA==" saltValue="hGrs3sQXx9YRLYWSC3cH/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27820</v>
      </c>
      <c r="R7" s="753"/>
      <c r="S7" s="753"/>
      <c r="T7" s="753"/>
      <c r="U7" s="753"/>
      <c r="V7" s="753">
        <v>27584</v>
      </c>
      <c r="W7" s="753"/>
      <c r="X7" s="753"/>
      <c r="Y7" s="753"/>
      <c r="Z7" s="753"/>
      <c r="AA7" s="753">
        <v>236</v>
      </c>
      <c r="AB7" s="753"/>
      <c r="AC7" s="753"/>
      <c r="AD7" s="753"/>
      <c r="AE7" s="754"/>
      <c r="AF7" s="755">
        <v>228</v>
      </c>
      <c r="AG7" s="756"/>
      <c r="AH7" s="756"/>
      <c r="AI7" s="756"/>
      <c r="AJ7" s="757"/>
      <c r="AK7" s="758" t="s">
        <v>548</v>
      </c>
      <c r="AL7" s="759"/>
      <c r="AM7" s="759"/>
      <c r="AN7" s="759"/>
      <c r="AO7" s="759"/>
      <c r="AP7" s="759">
        <v>15920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549</v>
      </c>
      <c r="BT7" s="747"/>
      <c r="BU7" s="747"/>
      <c r="BV7" s="747"/>
      <c r="BW7" s="747"/>
      <c r="BX7" s="747"/>
      <c r="BY7" s="747"/>
      <c r="BZ7" s="747"/>
      <c r="CA7" s="747"/>
      <c r="CB7" s="747"/>
      <c r="CC7" s="747"/>
      <c r="CD7" s="747"/>
      <c r="CE7" s="747"/>
      <c r="CF7" s="747"/>
      <c r="CG7" s="762"/>
      <c r="CH7" s="743">
        <v>2</v>
      </c>
      <c r="CI7" s="744"/>
      <c r="CJ7" s="744"/>
      <c r="CK7" s="744"/>
      <c r="CL7" s="745"/>
      <c r="CM7" s="743">
        <v>113</v>
      </c>
      <c r="CN7" s="744"/>
      <c r="CO7" s="744"/>
      <c r="CP7" s="744"/>
      <c r="CQ7" s="745"/>
      <c r="CR7" s="743">
        <v>100</v>
      </c>
      <c r="CS7" s="744"/>
      <c r="CT7" s="744"/>
      <c r="CU7" s="744"/>
      <c r="CV7" s="745"/>
      <c r="CW7" s="743" t="s">
        <v>485</v>
      </c>
      <c r="CX7" s="744"/>
      <c r="CY7" s="744"/>
      <c r="CZ7" s="744"/>
      <c r="DA7" s="745"/>
      <c r="DB7" s="743" t="s">
        <v>485</v>
      </c>
      <c r="DC7" s="744"/>
      <c r="DD7" s="744"/>
      <c r="DE7" s="744"/>
      <c r="DF7" s="745"/>
      <c r="DG7" s="743" t="s">
        <v>485</v>
      </c>
      <c r="DH7" s="744"/>
      <c r="DI7" s="744"/>
      <c r="DJ7" s="744"/>
      <c r="DK7" s="745"/>
      <c r="DL7" s="743" t="s">
        <v>485</v>
      </c>
      <c r="DM7" s="744"/>
      <c r="DN7" s="744"/>
      <c r="DO7" s="744"/>
      <c r="DP7" s="745"/>
      <c r="DQ7" s="743" t="s">
        <v>485</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550</v>
      </c>
      <c r="BT8" s="774"/>
      <c r="BU8" s="774"/>
      <c r="BV8" s="774"/>
      <c r="BW8" s="774"/>
      <c r="BX8" s="774"/>
      <c r="BY8" s="774"/>
      <c r="BZ8" s="774"/>
      <c r="CA8" s="774"/>
      <c r="CB8" s="774"/>
      <c r="CC8" s="774"/>
      <c r="CD8" s="774"/>
      <c r="CE8" s="774"/>
      <c r="CF8" s="774"/>
      <c r="CG8" s="775"/>
      <c r="CH8" s="776">
        <v>-1</v>
      </c>
      <c r="CI8" s="777"/>
      <c r="CJ8" s="777"/>
      <c r="CK8" s="777"/>
      <c r="CL8" s="778"/>
      <c r="CM8" s="776">
        <v>31</v>
      </c>
      <c r="CN8" s="777"/>
      <c r="CO8" s="777"/>
      <c r="CP8" s="777"/>
      <c r="CQ8" s="778"/>
      <c r="CR8" s="776">
        <v>5</v>
      </c>
      <c r="CS8" s="777"/>
      <c r="CT8" s="777"/>
      <c r="CU8" s="777"/>
      <c r="CV8" s="778"/>
      <c r="CW8" s="776">
        <v>5</v>
      </c>
      <c r="CX8" s="777"/>
      <c r="CY8" s="777"/>
      <c r="CZ8" s="777"/>
      <c r="DA8" s="778"/>
      <c r="DB8" s="776" t="s">
        <v>485</v>
      </c>
      <c r="DC8" s="777"/>
      <c r="DD8" s="777"/>
      <c r="DE8" s="777"/>
      <c r="DF8" s="778"/>
      <c r="DG8" s="776" t="s">
        <v>485</v>
      </c>
      <c r="DH8" s="777"/>
      <c r="DI8" s="777"/>
      <c r="DJ8" s="777"/>
      <c r="DK8" s="778"/>
      <c r="DL8" s="776" t="s">
        <v>485</v>
      </c>
      <c r="DM8" s="777"/>
      <c r="DN8" s="777"/>
      <c r="DO8" s="777"/>
      <c r="DP8" s="778"/>
      <c r="DQ8" s="776" t="s">
        <v>485</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376</v>
      </c>
      <c r="B23" s="789" t="s">
        <v>377</v>
      </c>
      <c r="C23" s="790"/>
      <c r="D23" s="790"/>
      <c r="E23" s="790"/>
      <c r="F23" s="790"/>
      <c r="G23" s="790"/>
      <c r="H23" s="790"/>
      <c r="I23" s="790"/>
      <c r="J23" s="790"/>
      <c r="K23" s="790"/>
      <c r="L23" s="790"/>
      <c r="M23" s="790"/>
      <c r="N23" s="790"/>
      <c r="O23" s="790"/>
      <c r="P23" s="791"/>
      <c r="Q23" s="792">
        <v>27275</v>
      </c>
      <c r="R23" s="793"/>
      <c r="S23" s="793"/>
      <c r="T23" s="793"/>
      <c r="U23" s="793"/>
      <c r="V23" s="793">
        <v>27039</v>
      </c>
      <c r="W23" s="793"/>
      <c r="X23" s="793"/>
      <c r="Y23" s="793"/>
      <c r="Z23" s="793"/>
      <c r="AA23" s="793">
        <v>236</v>
      </c>
      <c r="AB23" s="793"/>
      <c r="AC23" s="793"/>
      <c r="AD23" s="793"/>
      <c r="AE23" s="794"/>
      <c r="AF23" s="795">
        <v>228</v>
      </c>
      <c r="AG23" s="793"/>
      <c r="AH23" s="793"/>
      <c r="AI23" s="793"/>
      <c r="AJ23" s="796"/>
      <c r="AK23" s="797"/>
      <c r="AL23" s="798"/>
      <c r="AM23" s="798"/>
      <c r="AN23" s="798"/>
      <c r="AO23" s="798"/>
      <c r="AP23" s="793">
        <v>15920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388</v>
      </c>
      <c r="C28" s="750"/>
      <c r="D28" s="750"/>
      <c r="E28" s="750"/>
      <c r="F28" s="750"/>
      <c r="G28" s="750"/>
      <c r="H28" s="750"/>
      <c r="I28" s="750"/>
      <c r="J28" s="750"/>
      <c r="K28" s="750"/>
      <c r="L28" s="750"/>
      <c r="M28" s="750"/>
      <c r="N28" s="750"/>
      <c r="O28" s="750"/>
      <c r="P28" s="751"/>
      <c r="Q28" s="822">
        <v>7274</v>
      </c>
      <c r="R28" s="823"/>
      <c r="S28" s="823"/>
      <c r="T28" s="823"/>
      <c r="U28" s="823"/>
      <c r="V28" s="823">
        <v>6701</v>
      </c>
      <c r="W28" s="823"/>
      <c r="X28" s="823"/>
      <c r="Y28" s="823"/>
      <c r="Z28" s="823"/>
      <c r="AA28" s="823">
        <v>573</v>
      </c>
      <c r="AB28" s="823"/>
      <c r="AC28" s="823"/>
      <c r="AD28" s="823"/>
      <c r="AE28" s="824"/>
      <c r="AF28" s="825">
        <v>573</v>
      </c>
      <c r="AG28" s="823"/>
      <c r="AH28" s="823"/>
      <c r="AI28" s="823"/>
      <c r="AJ28" s="826"/>
      <c r="AK28" s="827">
        <v>790</v>
      </c>
      <c r="AL28" s="828"/>
      <c r="AM28" s="828"/>
      <c r="AN28" s="828"/>
      <c r="AO28" s="828"/>
      <c r="AP28" s="828" t="s">
        <v>548</v>
      </c>
      <c r="AQ28" s="828"/>
      <c r="AR28" s="828"/>
      <c r="AS28" s="828"/>
      <c r="AT28" s="828"/>
      <c r="AU28" s="828" t="s">
        <v>548</v>
      </c>
      <c r="AV28" s="828"/>
      <c r="AW28" s="828"/>
      <c r="AX28" s="828"/>
      <c r="AY28" s="828"/>
      <c r="AZ28" s="829" t="s">
        <v>548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389</v>
      </c>
      <c r="C29" s="781"/>
      <c r="D29" s="781"/>
      <c r="E29" s="781"/>
      <c r="F29" s="781"/>
      <c r="G29" s="781"/>
      <c r="H29" s="781"/>
      <c r="I29" s="781"/>
      <c r="J29" s="781"/>
      <c r="K29" s="781"/>
      <c r="L29" s="781"/>
      <c r="M29" s="781"/>
      <c r="N29" s="781"/>
      <c r="O29" s="781"/>
      <c r="P29" s="782"/>
      <c r="Q29" s="783">
        <v>6903</v>
      </c>
      <c r="R29" s="784"/>
      <c r="S29" s="784"/>
      <c r="T29" s="784"/>
      <c r="U29" s="784"/>
      <c r="V29" s="784">
        <v>6828</v>
      </c>
      <c r="W29" s="784"/>
      <c r="X29" s="784"/>
      <c r="Y29" s="784"/>
      <c r="Z29" s="784"/>
      <c r="AA29" s="784">
        <v>75</v>
      </c>
      <c r="AB29" s="784"/>
      <c r="AC29" s="784"/>
      <c r="AD29" s="784"/>
      <c r="AE29" s="785"/>
      <c r="AF29" s="786">
        <v>75</v>
      </c>
      <c r="AG29" s="787"/>
      <c r="AH29" s="787"/>
      <c r="AI29" s="787"/>
      <c r="AJ29" s="788"/>
      <c r="AK29" s="834">
        <v>1083</v>
      </c>
      <c r="AL29" s="830"/>
      <c r="AM29" s="830"/>
      <c r="AN29" s="830"/>
      <c r="AO29" s="830"/>
      <c r="AP29" s="830" t="s">
        <v>548</v>
      </c>
      <c r="AQ29" s="830"/>
      <c r="AR29" s="830"/>
      <c r="AS29" s="830"/>
      <c r="AT29" s="830"/>
      <c r="AU29" s="830" t="s">
        <v>548</v>
      </c>
      <c r="AV29" s="830"/>
      <c r="AW29" s="830"/>
      <c r="AX29" s="830"/>
      <c r="AY29" s="830"/>
      <c r="AZ29" s="831" t="s">
        <v>548</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390</v>
      </c>
      <c r="C30" s="781"/>
      <c r="D30" s="781"/>
      <c r="E30" s="781"/>
      <c r="F30" s="781"/>
      <c r="G30" s="781"/>
      <c r="H30" s="781"/>
      <c r="I30" s="781"/>
      <c r="J30" s="781"/>
      <c r="K30" s="781"/>
      <c r="L30" s="781"/>
      <c r="M30" s="781"/>
      <c r="N30" s="781"/>
      <c r="O30" s="781"/>
      <c r="P30" s="782"/>
      <c r="Q30" s="783">
        <v>1323</v>
      </c>
      <c r="R30" s="784"/>
      <c r="S30" s="784"/>
      <c r="T30" s="784"/>
      <c r="U30" s="784"/>
      <c r="V30" s="784">
        <v>1270</v>
      </c>
      <c r="W30" s="784"/>
      <c r="X30" s="784"/>
      <c r="Y30" s="784"/>
      <c r="Z30" s="784"/>
      <c r="AA30" s="784">
        <v>54</v>
      </c>
      <c r="AB30" s="784"/>
      <c r="AC30" s="784"/>
      <c r="AD30" s="784"/>
      <c r="AE30" s="785"/>
      <c r="AF30" s="786">
        <v>54</v>
      </c>
      <c r="AG30" s="787"/>
      <c r="AH30" s="787"/>
      <c r="AI30" s="787"/>
      <c r="AJ30" s="788"/>
      <c r="AK30" s="834">
        <v>235</v>
      </c>
      <c r="AL30" s="830"/>
      <c r="AM30" s="830"/>
      <c r="AN30" s="830"/>
      <c r="AO30" s="830"/>
      <c r="AP30" s="830" t="s">
        <v>548</v>
      </c>
      <c r="AQ30" s="830"/>
      <c r="AR30" s="830"/>
      <c r="AS30" s="830"/>
      <c r="AT30" s="830"/>
      <c r="AU30" s="830" t="s">
        <v>548</v>
      </c>
      <c r="AV30" s="830"/>
      <c r="AW30" s="830"/>
      <c r="AX30" s="830"/>
      <c r="AY30" s="830"/>
      <c r="AZ30" s="831" t="s">
        <v>548</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391</v>
      </c>
      <c r="C31" s="781"/>
      <c r="D31" s="781"/>
      <c r="E31" s="781"/>
      <c r="F31" s="781"/>
      <c r="G31" s="781"/>
      <c r="H31" s="781"/>
      <c r="I31" s="781"/>
      <c r="J31" s="781"/>
      <c r="K31" s="781"/>
      <c r="L31" s="781"/>
      <c r="M31" s="781"/>
      <c r="N31" s="781"/>
      <c r="O31" s="781"/>
      <c r="P31" s="782"/>
      <c r="Q31" s="783">
        <v>1984</v>
      </c>
      <c r="R31" s="784"/>
      <c r="S31" s="784"/>
      <c r="T31" s="784"/>
      <c r="U31" s="784"/>
      <c r="V31" s="784">
        <v>1915</v>
      </c>
      <c r="W31" s="784"/>
      <c r="X31" s="784"/>
      <c r="Y31" s="784"/>
      <c r="Z31" s="784"/>
      <c r="AA31" s="784">
        <v>70</v>
      </c>
      <c r="AB31" s="784"/>
      <c r="AC31" s="784"/>
      <c r="AD31" s="784"/>
      <c r="AE31" s="785"/>
      <c r="AF31" s="786">
        <v>565</v>
      </c>
      <c r="AG31" s="787"/>
      <c r="AH31" s="787"/>
      <c r="AI31" s="787"/>
      <c r="AJ31" s="788"/>
      <c r="AK31" s="834">
        <v>738</v>
      </c>
      <c r="AL31" s="830"/>
      <c r="AM31" s="830"/>
      <c r="AN31" s="830"/>
      <c r="AO31" s="830"/>
      <c r="AP31" s="830">
        <v>16160</v>
      </c>
      <c r="AQ31" s="830"/>
      <c r="AR31" s="830"/>
      <c r="AS31" s="830"/>
      <c r="AT31" s="830"/>
      <c r="AU31" s="830">
        <v>11749</v>
      </c>
      <c r="AV31" s="830"/>
      <c r="AW31" s="830"/>
      <c r="AX31" s="830"/>
      <c r="AY31" s="830"/>
      <c r="AZ31" s="831" t="s">
        <v>548</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376</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1267</v>
      </c>
      <c r="AG63" s="844"/>
      <c r="AH63" s="844"/>
      <c r="AI63" s="844"/>
      <c r="AJ63" s="845"/>
      <c r="AK63" s="846"/>
      <c r="AL63" s="841"/>
      <c r="AM63" s="841"/>
      <c r="AN63" s="841"/>
      <c r="AO63" s="841"/>
      <c r="AP63" s="844">
        <v>16160</v>
      </c>
      <c r="AQ63" s="844"/>
      <c r="AR63" s="844"/>
      <c r="AS63" s="844"/>
      <c r="AT63" s="844"/>
      <c r="AU63" s="844">
        <v>11749</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397</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551</v>
      </c>
      <c r="C68" s="870"/>
      <c r="D68" s="870"/>
      <c r="E68" s="870"/>
      <c r="F68" s="870"/>
      <c r="G68" s="870"/>
      <c r="H68" s="870"/>
      <c r="I68" s="870"/>
      <c r="J68" s="870"/>
      <c r="K68" s="870"/>
      <c r="L68" s="870"/>
      <c r="M68" s="870"/>
      <c r="N68" s="870"/>
      <c r="O68" s="870"/>
      <c r="P68" s="871"/>
      <c r="Q68" s="872">
        <v>600</v>
      </c>
      <c r="R68" s="866"/>
      <c r="S68" s="866"/>
      <c r="T68" s="866"/>
      <c r="U68" s="866"/>
      <c r="V68" s="866">
        <v>590</v>
      </c>
      <c r="W68" s="866"/>
      <c r="X68" s="866"/>
      <c r="Y68" s="866"/>
      <c r="Z68" s="866"/>
      <c r="AA68" s="866">
        <v>10</v>
      </c>
      <c r="AB68" s="866"/>
      <c r="AC68" s="866"/>
      <c r="AD68" s="866"/>
      <c r="AE68" s="866"/>
      <c r="AF68" s="866">
        <v>10</v>
      </c>
      <c r="AG68" s="866"/>
      <c r="AH68" s="866"/>
      <c r="AI68" s="866"/>
      <c r="AJ68" s="866"/>
      <c r="AK68" s="866" t="s">
        <v>485</v>
      </c>
      <c r="AL68" s="866"/>
      <c r="AM68" s="866"/>
      <c r="AN68" s="866"/>
      <c r="AO68" s="866"/>
      <c r="AP68" s="866">
        <v>135</v>
      </c>
      <c r="AQ68" s="866"/>
      <c r="AR68" s="866"/>
      <c r="AS68" s="866"/>
      <c r="AT68" s="866"/>
      <c r="AU68" s="866">
        <v>68</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560</v>
      </c>
      <c r="C69" s="874"/>
      <c r="D69" s="874"/>
      <c r="E69" s="874"/>
      <c r="F69" s="874"/>
      <c r="G69" s="874"/>
      <c r="H69" s="874"/>
      <c r="I69" s="874"/>
      <c r="J69" s="874"/>
      <c r="K69" s="874"/>
      <c r="L69" s="874"/>
      <c r="M69" s="874"/>
      <c r="N69" s="874"/>
      <c r="O69" s="874"/>
      <c r="P69" s="875"/>
      <c r="Q69" s="876">
        <v>6428</v>
      </c>
      <c r="R69" s="830"/>
      <c r="S69" s="830"/>
      <c r="T69" s="830"/>
      <c r="U69" s="830"/>
      <c r="V69" s="830">
        <v>6327</v>
      </c>
      <c r="W69" s="830"/>
      <c r="X69" s="830"/>
      <c r="Y69" s="830"/>
      <c r="Z69" s="830"/>
      <c r="AA69" s="830">
        <v>101</v>
      </c>
      <c r="AB69" s="830"/>
      <c r="AC69" s="830"/>
      <c r="AD69" s="830"/>
      <c r="AE69" s="830"/>
      <c r="AF69" s="830">
        <v>73</v>
      </c>
      <c r="AG69" s="830"/>
      <c r="AH69" s="830"/>
      <c r="AI69" s="830"/>
      <c r="AJ69" s="830"/>
      <c r="AK69" s="830" t="s">
        <v>485</v>
      </c>
      <c r="AL69" s="830"/>
      <c r="AM69" s="830"/>
      <c r="AN69" s="830"/>
      <c r="AO69" s="830"/>
      <c r="AP69" s="830">
        <v>3094</v>
      </c>
      <c r="AQ69" s="830"/>
      <c r="AR69" s="830"/>
      <c r="AS69" s="830"/>
      <c r="AT69" s="830"/>
      <c r="AU69" s="830">
        <v>427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552</v>
      </c>
      <c r="C70" s="874"/>
      <c r="D70" s="874"/>
      <c r="E70" s="874"/>
      <c r="F70" s="874"/>
      <c r="G70" s="874"/>
      <c r="H70" s="874"/>
      <c r="I70" s="874"/>
      <c r="J70" s="874"/>
      <c r="K70" s="874"/>
      <c r="L70" s="874"/>
      <c r="M70" s="874"/>
      <c r="N70" s="874"/>
      <c r="O70" s="874"/>
      <c r="P70" s="875"/>
      <c r="Q70" s="876">
        <v>3299</v>
      </c>
      <c r="R70" s="830"/>
      <c r="S70" s="830"/>
      <c r="T70" s="830"/>
      <c r="U70" s="830"/>
      <c r="V70" s="830">
        <v>3229</v>
      </c>
      <c r="W70" s="830"/>
      <c r="X70" s="830"/>
      <c r="Y70" s="830"/>
      <c r="Z70" s="830"/>
      <c r="AA70" s="830">
        <v>69</v>
      </c>
      <c r="AB70" s="830"/>
      <c r="AC70" s="830"/>
      <c r="AD70" s="830"/>
      <c r="AE70" s="830"/>
      <c r="AF70" s="830">
        <v>69</v>
      </c>
      <c r="AG70" s="830"/>
      <c r="AH70" s="830"/>
      <c r="AI70" s="830"/>
      <c r="AJ70" s="830"/>
      <c r="AK70" s="830" t="s">
        <v>485</v>
      </c>
      <c r="AL70" s="830"/>
      <c r="AM70" s="830"/>
      <c r="AN70" s="830"/>
      <c r="AO70" s="830"/>
      <c r="AP70" s="830">
        <v>1939</v>
      </c>
      <c r="AQ70" s="830"/>
      <c r="AR70" s="830"/>
      <c r="AS70" s="830"/>
      <c r="AT70" s="830"/>
      <c r="AU70" s="830">
        <v>570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553</v>
      </c>
      <c r="C71" s="874"/>
      <c r="D71" s="874"/>
      <c r="E71" s="874"/>
      <c r="F71" s="874"/>
      <c r="G71" s="874"/>
      <c r="H71" s="874"/>
      <c r="I71" s="874"/>
      <c r="J71" s="874"/>
      <c r="K71" s="874"/>
      <c r="L71" s="874"/>
      <c r="M71" s="874"/>
      <c r="N71" s="874"/>
      <c r="O71" s="874"/>
      <c r="P71" s="875"/>
      <c r="Q71" s="876">
        <v>105</v>
      </c>
      <c r="R71" s="830"/>
      <c r="S71" s="830"/>
      <c r="T71" s="830"/>
      <c r="U71" s="830"/>
      <c r="V71" s="830">
        <v>101</v>
      </c>
      <c r="W71" s="830"/>
      <c r="X71" s="830"/>
      <c r="Y71" s="830"/>
      <c r="Z71" s="830"/>
      <c r="AA71" s="830">
        <v>5</v>
      </c>
      <c r="AB71" s="830"/>
      <c r="AC71" s="830"/>
      <c r="AD71" s="830"/>
      <c r="AE71" s="830"/>
      <c r="AF71" s="830">
        <v>5</v>
      </c>
      <c r="AG71" s="830"/>
      <c r="AH71" s="830"/>
      <c r="AI71" s="830"/>
      <c r="AJ71" s="830"/>
      <c r="AK71" s="830" t="s">
        <v>485</v>
      </c>
      <c r="AL71" s="830"/>
      <c r="AM71" s="830"/>
      <c r="AN71" s="830"/>
      <c r="AO71" s="830"/>
      <c r="AP71" s="830" t="s">
        <v>485</v>
      </c>
      <c r="AQ71" s="830"/>
      <c r="AR71" s="830"/>
      <c r="AS71" s="830"/>
      <c r="AT71" s="830"/>
      <c r="AU71" s="830" t="s">
        <v>485</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554</v>
      </c>
      <c r="C72" s="874"/>
      <c r="D72" s="874"/>
      <c r="E72" s="874"/>
      <c r="F72" s="874"/>
      <c r="G72" s="874"/>
      <c r="H72" s="874"/>
      <c r="I72" s="874"/>
      <c r="J72" s="874"/>
      <c r="K72" s="874"/>
      <c r="L72" s="874"/>
      <c r="M72" s="874"/>
      <c r="N72" s="874"/>
      <c r="O72" s="874"/>
      <c r="P72" s="875"/>
      <c r="Q72" s="876">
        <v>290</v>
      </c>
      <c r="R72" s="830"/>
      <c r="S72" s="830"/>
      <c r="T72" s="830"/>
      <c r="U72" s="830"/>
      <c r="V72" s="830">
        <v>250</v>
      </c>
      <c r="W72" s="830"/>
      <c r="X72" s="830"/>
      <c r="Y72" s="830"/>
      <c r="Z72" s="830"/>
      <c r="AA72" s="830">
        <v>40</v>
      </c>
      <c r="AB72" s="830"/>
      <c r="AC72" s="830"/>
      <c r="AD72" s="830"/>
      <c r="AE72" s="830"/>
      <c r="AF72" s="830">
        <v>40</v>
      </c>
      <c r="AG72" s="830"/>
      <c r="AH72" s="830"/>
      <c r="AI72" s="830"/>
      <c r="AJ72" s="830"/>
      <c r="AK72" s="830" t="s">
        <v>559</v>
      </c>
      <c r="AL72" s="830"/>
      <c r="AM72" s="830"/>
      <c r="AN72" s="830"/>
      <c r="AO72" s="830"/>
      <c r="AP72" s="830" t="s">
        <v>559</v>
      </c>
      <c r="AQ72" s="830"/>
      <c r="AR72" s="830"/>
      <c r="AS72" s="830"/>
      <c r="AT72" s="830"/>
      <c r="AU72" s="830" t="s">
        <v>559</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555</v>
      </c>
      <c r="C73" s="874"/>
      <c r="D73" s="874"/>
      <c r="E73" s="874"/>
      <c r="F73" s="874"/>
      <c r="G73" s="874"/>
      <c r="H73" s="874"/>
      <c r="I73" s="874"/>
      <c r="J73" s="874"/>
      <c r="K73" s="874"/>
      <c r="L73" s="874"/>
      <c r="M73" s="874"/>
      <c r="N73" s="874"/>
      <c r="O73" s="874"/>
      <c r="P73" s="875"/>
      <c r="Q73" s="876">
        <v>1428744</v>
      </c>
      <c r="R73" s="830"/>
      <c r="S73" s="830"/>
      <c r="T73" s="830"/>
      <c r="U73" s="830"/>
      <c r="V73" s="830">
        <v>1401874</v>
      </c>
      <c r="W73" s="830"/>
      <c r="X73" s="830"/>
      <c r="Y73" s="830"/>
      <c r="Z73" s="830"/>
      <c r="AA73" s="830">
        <v>26871</v>
      </c>
      <c r="AB73" s="830"/>
      <c r="AC73" s="830"/>
      <c r="AD73" s="830"/>
      <c r="AE73" s="830"/>
      <c r="AF73" s="830">
        <v>26871</v>
      </c>
      <c r="AG73" s="830"/>
      <c r="AH73" s="830"/>
      <c r="AI73" s="830"/>
      <c r="AJ73" s="830"/>
      <c r="AK73" s="830">
        <v>12578</v>
      </c>
      <c r="AL73" s="830"/>
      <c r="AM73" s="830"/>
      <c r="AN73" s="830"/>
      <c r="AO73" s="830"/>
      <c r="AP73" s="830" t="s">
        <v>559</v>
      </c>
      <c r="AQ73" s="830"/>
      <c r="AR73" s="830"/>
      <c r="AS73" s="830"/>
      <c r="AT73" s="830"/>
      <c r="AU73" s="830" t="s">
        <v>559</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556</v>
      </c>
      <c r="C74" s="874"/>
      <c r="D74" s="874"/>
      <c r="E74" s="874"/>
      <c r="F74" s="874"/>
      <c r="G74" s="874"/>
      <c r="H74" s="874"/>
      <c r="I74" s="874"/>
      <c r="J74" s="874"/>
      <c r="K74" s="874"/>
      <c r="L74" s="874"/>
      <c r="M74" s="874"/>
      <c r="N74" s="874"/>
      <c r="O74" s="874"/>
      <c r="P74" s="875"/>
      <c r="Q74" s="876">
        <v>38877</v>
      </c>
      <c r="R74" s="830"/>
      <c r="S74" s="830"/>
      <c r="T74" s="830"/>
      <c r="U74" s="830"/>
      <c r="V74" s="830">
        <v>35991</v>
      </c>
      <c r="W74" s="830"/>
      <c r="X74" s="830"/>
      <c r="Y74" s="830"/>
      <c r="Z74" s="830"/>
      <c r="AA74" s="830">
        <v>2886</v>
      </c>
      <c r="AB74" s="830"/>
      <c r="AC74" s="830"/>
      <c r="AD74" s="830"/>
      <c r="AE74" s="830"/>
      <c r="AF74" s="830">
        <v>27482</v>
      </c>
      <c r="AG74" s="830"/>
      <c r="AH74" s="830"/>
      <c r="AI74" s="830"/>
      <c r="AJ74" s="830"/>
      <c r="AK74" s="830" t="s">
        <v>559</v>
      </c>
      <c r="AL74" s="830"/>
      <c r="AM74" s="830"/>
      <c r="AN74" s="830"/>
      <c r="AO74" s="830"/>
      <c r="AP74" s="830">
        <v>96454</v>
      </c>
      <c r="AQ74" s="830"/>
      <c r="AR74" s="830"/>
      <c r="AS74" s="830"/>
      <c r="AT74" s="830"/>
      <c r="AU74" s="830" t="s">
        <v>559</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t="s">
        <v>557</v>
      </c>
      <c r="C75" s="874"/>
      <c r="D75" s="874"/>
      <c r="E75" s="874"/>
      <c r="F75" s="874"/>
      <c r="G75" s="874"/>
      <c r="H75" s="874"/>
      <c r="I75" s="874"/>
      <c r="J75" s="874"/>
      <c r="K75" s="874"/>
      <c r="L75" s="874"/>
      <c r="M75" s="874"/>
      <c r="N75" s="874"/>
      <c r="O75" s="874"/>
      <c r="P75" s="875"/>
      <c r="Q75" s="877">
        <v>6104</v>
      </c>
      <c r="R75" s="878"/>
      <c r="S75" s="878"/>
      <c r="T75" s="878"/>
      <c r="U75" s="834"/>
      <c r="V75" s="879">
        <v>5983</v>
      </c>
      <c r="W75" s="878"/>
      <c r="X75" s="878"/>
      <c r="Y75" s="878"/>
      <c r="Z75" s="834"/>
      <c r="AA75" s="879">
        <v>121</v>
      </c>
      <c r="AB75" s="878"/>
      <c r="AC75" s="878"/>
      <c r="AD75" s="878"/>
      <c r="AE75" s="834"/>
      <c r="AF75" s="879">
        <v>17694</v>
      </c>
      <c r="AG75" s="878"/>
      <c r="AH75" s="878"/>
      <c r="AI75" s="878"/>
      <c r="AJ75" s="834"/>
      <c r="AK75" s="879" t="s">
        <v>559</v>
      </c>
      <c r="AL75" s="878"/>
      <c r="AM75" s="878"/>
      <c r="AN75" s="878"/>
      <c r="AO75" s="834"/>
      <c r="AP75" s="879">
        <v>24010</v>
      </c>
      <c r="AQ75" s="878"/>
      <c r="AR75" s="878"/>
      <c r="AS75" s="878"/>
      <c r="AT75" s="834"/>
      <c r="AU75" s="879" t="s">
        <v>559</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t="s">
        <v>558</v>
      </c>
      <c r="C76" s="874"/>
      <c r="D76" s="874"/>
      <c r="E76" s="874"/>
      <c r="F76" s="874"/>
      <c r="G76" s="874"/>
      <c r="H76" s="874"/>
      <c r="I76" s="874"/>
      <c r="J76" s="874"/>
      <c r="K76" s="874"/>
      <c r="L76" s="874"/>
      <c r="M76" s="874"/>
      <c r="N76" s="874"/>
      <c r="O76" s="874"/>
      <c r="P76" s="875"/>
      <c r="Q76" s="877">
        <v>1318</v>
      </c>
      <c r="R76" s="878"/>
      <c r="S76" s="878"/>
      <c r="T76" s="878"/>
      <c r="U76" s="834"/>
      <c r="V76" s="879">
        <v>1183</v>
      </c>
      <c r="W76" s="878"/>
      <c r="X76" s="878"/>
      <c r="Y76" s="878"/>
      <c r="Z76" s="834"/>
      <c r="AA76" s="879">
        <v>135</v>
      </c>
      <c r="AB76" s="878"/>
      <c r="AC76" s="878"/>
      <c r="AD76" s="878"/>
      <c r="AE76" s="834"/>
      <c r="AF76" s="879">
        <v>1719</v>
      </c>
      <c r="AG76" s="878"/>
      <c r="AH76" s="878"/>
      <c r="AI76" s="878"/>
      <c r="AJ76" s="834"/>
      <c r="AK76" s="879">
        <v>6</v>
      </c>
      <c r="AL76" s="878"/>
      <c r="AM76" s="878"/>
      <c r="AN76" s="878"/>
      <c r="AO76" s="834"/>
      <c r="AP76" s="879">
        <v>2596</v>
      </c>
      <c r="AQ76" s="878"/>
      <c r="AR76" s="878"/>
      <c r="AS76" s="878"/>
      <c r="AT76" s="834"/>
      <c r="AU76" s="879" t="s">
        <v>485</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376</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73963</v>
      </c>
      <c r="AG88" s="844"/>
      <c r="AH88" s="844"/>
      <c r="AI88" s="844"/>
      <c r="AJ88" s="844"/>
      <c r="AK88" s="841"/>
      <c r="AL88" s="841"/>
      <c r="AM88" s="841"/>
      <c r="AN88" s="841"/>
      <c r="AO88" s="841"/>
      <c r="AP88" s="844">
        <v>128228</v>
      </c>
      <c r="AQ88" s="844"/>
      <c r="AR88" s="844"/>
      <c r="AS88" s="844"/>
      <c r="AT88" s="844"/>
      <c r="AU88" s="844">
        <v>1065</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105</v>
      </c>
      <c r="CS102" s="852"/>
      <c r="CT102" s="852"/>
      <c r="CU102" s="852"/>
      <c r="CV102" s="891"/>
      <c r="CW102" s="890">
        <v>5</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294</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294</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294</v>
      </c>
      <c r="DR109" s="893"/>
      <c r="DS109" s="893"/>
      <c r="DT109" s="893"/>
      <c r="DU109" s="894"/>
      <c r="DV109" s="892" t="s">
        <v>409</v>
      </c>
      <c r="DW109" s="893"/>
      <c r="DX109" s="893"/>
      <c r="DY109" s="893"/>
      <c r="DZ109" s="895"/>
    </row>
    <row r="110" spans="1:131" s="218" customFormat="1" ht="26.25" customHeight="1" x14ac:dyDescent="0.2">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1771686</v>
      </c>
      <c r="AB110" s="900"/>
      <c r="AC110" s="900"/>
      <c r="AD110" s="900"/>
      <c r="AE110" s="901"/>
      <c r="AF110" s="902">
        <v>1690263</v>
      </c>
      <c r="AG110" s="900"/>
      <c r="AH110" s="900"/>
      <c r="AI110" s="900"/>
      <c r="AJ110" s="901"/>
      <c r="AK110" s="902">
        <v>1510000</v>
      </c>
      <c r="AL110" s="900"/>
      <c r="AM110" s="900"/>
      <c r="AN110" s="900"/>
      <c r="AO110" s="901"/>
      <c r="AP110" s="903">
        <v>11.1</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17385493</v>
      </c>
      <c r="BR110" s="931"/>
      <c r="BS110" s="931"/>
      <c r="BT110" s="931"/>
      <c r="BU110" s="931"/>
      <c r="BV110" s="931">
        <v>16179013</v>
      </c>
      <c r="BW110" s="931"/>
      <c r="BX110" s="931"/>
      <c r="BY110" s="931"/>
      <c r="BZ110" s="931"/>
      <c r="CA110" s="931">
        <v>15920163</v>
      </c>
      <c r="CB110" s="931"/>
      <c r="CC110" s="931"/>
      <c r="CD110" s="931"/>
      <c r="CE110" s="931"/>
      <c r="CF110" s="944">
        <v>117</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2986</v>
      </c>
      <c r="DH110" s="931"/>
      <c r="DI110" s="931"/>
      <c r="DJ110" s="931"/>
      <c r="DK110" s="931"/>
      <c r="DL110" s="931">
        <v>2374</v>
      </c>
      <c r="DM110" s="931"/>
      <c r="DN110" s="931"/>
      <c r="DO110" s="931"/>
      <c r="DP110" s="931"/>
      <c r="DQ110" s="931">
        <v>1833</v>
      </c>
      <c r="DR110" s="931"/>
      <c r="DS110" s="931"/>
      <c r="DT110" s="931"/>
      <c r="DU110" s="931"/>
      <c r="DV110" s="932">
        <v>0</v>
      </c>
      <c r="DW110" s="932"/>
      <c r="DX110" s="932"/>
      <c r="DY110" s="932"/>
      <c r="DZ110" s="933"/>
    </row>
    <row r="111" spans="1:131" s="218" customFormat="1" ht="26.25" customHeight="1" x14ac:dyDescent="0.2">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v>2986</v>
      </c>
      <c r="BR111" s="926"/>
      <c r="BS111" s="926"/>
      <c r="BT111" s="926"/>
      <c r="BU111" s="926"/>
      <c r="BV111" s="926">
        <v>2374</v>
      </c>
      <c r="BW111" s="926"/>
      <c r="BX111" s="926"/>
      <c r="BY111" s="926"/>
      <c r="BZ111" s="926"/>
      <c r="CA111" s="926">
        <v>1833</v>
      </c>
      <c r="CB111" s="926"/>
      <c r="CC111" s="926"/>
      <c r="CD111" s="926"/>
      <c r="CE111" s="926"/>
      <c r="CF111" s="920">
        <v>0</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12857564</v>
      </c>
      <c r="BR112" s="926"/>
      <c r="BS112" s="926"/>
      <c r="BT112" s="926"/>
      <c r="BU112" s="926"/>
      <c r="BV112" s="926">
        <v>12213916</v>
      </c>
      <c r="BW112" s="926"/>
      <c r="BX112" s="926"/>
      <c r="BY112" s="926"/>
      <c r="BZ112" s="926"/>
      <c r="CA112" s="926">
        <v>11748642</v>
      </c>
      <c r="CB112" s="926"/>
      <c r="CC112" s="926"/>
      <c r="CD112" s="926"/>
      <c r="CE112" s="926"/>
      <c r="CF112" s="920">
        <v>86.3</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1033400</v>
      </c>
      <c r="AB113" s="938"/>
      <c r="AC113" s="938"/>
      <c r="AD113" s="938"/>
      <c r="AE113" s="939"/>
      <c r="AF113" s="940">
        <v>1021730</v>
      </c>
      <c r="AG113" s="938"/>
      <c r="AH113" s="938"/>
      <c r="AI113" s="938"/>
      <c r="AJ113" s="939"/>
      <c r="AK113" s="940">
        <v>647743</v>
      </c>
      <c r="AL113" s="938"/>
      <c r="AM113" s="938"/>
      <c r="AN113" s="938"/>
      <c r="AO113" s="939"/>
      <c r="AP113" s="941">
        <v>4.8</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v>806112</v>
      </c>
      <c r="BR113" s="926"/>
      <c r="BS113" s="926"/>
      <c r="BT113" s="926"/>
      <c r="BU113" s="926"/>
      <c r="BV113" s="926">
        <v>1299697</v>
      </c>
      <c r="BW113" s="926"/>
      <c r="BX113" s="926"/>
      <c r="BY113" s="926"/>
      <c r="BZ113" s="926"/>
      <c r="CA113" s="926">
        <v>1063869</v>
      </c>
      <c r="CB113" s="926"/>
      <c r="CC113" s="926"/>
      <c r="CD113" s="926"/>
      <c r="CE113" s="926"/>
      <c r="CF113" s="920">
        <v>7.8</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119895</v>
      </c>
      <c r="AB114" s="959"/>
      <c r="AC114" s="959"/>
      <c r="AD114" s="959"/>
      <c r="AE114" s="960"/>
      <c r="AF114" s="961">
        <v>129486</v>
      </c>
      <c r="AG114" s="959"/>
      <c r="AH114" s="959"/>
      <c r="AI114" s="959"/>
      <c r="AJ114" s="960"/>
      <c r="AK114" s="961">
        <v>125603</v>
      </c>
      <c r="AL114" s="959"/>
      <c r="AM114" s="959"/>
      <c r="AN114" s="959"/>
      <c r="AO114" s="960"/>
      <c r="AP114" s="962">
        <v>0.9</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2961095</v>
      </c>
      <c r="BR114" s="926"/>
      <c r="BS114" s="926"/>
      <c r="BT114" s="926"/>
      <c r="BU114" s="926"/>
      <c r="BV114" s="926">
        <v>2894560</v>
      </c>
      <c r="BW114" s="926"/>
      <c r="BX114" s="926"/>
      <c r="BY114" s="926"/>
      <c r="BZ114" s="926"/>
      <c r="CA114" s="926">
        <v>3172370</v>
      </c>
      <c r="CB114" s="926"/>
      <c r="CC114" s="926"/>
      <c r="CD114" s="926"/>
      <c r="CE114" s="926"/>
      <c r="CF114" s="920">
        <v>23.3</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680</v>
      </c>
      <c r="AB115" s="938"/>
      <c r="AC115" s="938"/>
      <c r="AD115" s="938"/>
      <c r="AE115" s="939"/>
      <c r="AF115" s="940">
        <v>612</v>
      </c>
      <c r="AG115" s="938"/>
      <c r="AH115" s="938"/>
      <c r="AI115" s="938"/>
      <c r="AJ115" s="939"/>
      <c r="AK115" s="940">
        <v>541</v>
      </c>
      <c r="AL115" s="938"/>
      <c r="AM115" s="938"/>
      <c r="AN115" s="938"/>
      <c r="AO115" s="939"/>
      <c r="AP115" s="941">
        <v>0</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210</v>
      </c>
      <c r="AB116" s="959"/>
      <c r="AC116" s="959"/>
      <c r="AD116" s="959"/>
      <c r="AE116" s="960"/>
      <c r="AF116" s="961">
        <v>485</v>
      </c>
      <c r="AG116" s="959"/>
      <c r="AH116" s="959"/>
      <c r="AI116" s="959"/>
      <c r="AJ116" s="960"/>
      <c r="AK116" s="961">
        <v>1103</v>
      </c>
      <c r="AL116" s="959"/>
      <c r="AM116" s="959"/>
      <c r="AN116" s="959"/>
      <c r="AO116" s="960"/>
      <c r="AP116" s="962">
        <v>0</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2925871</v>
      </c>
      <c r="AB117" s="979"/>
      <c r="AC117" s="979"/>
      <c r="AD117" s="979"/>
      <c r="AE117" s="980"/>
      <c r="AF117" s="981">
        <v>2842576</v>
      </c>
      <c r="AG117" s="979"/>
      <c r="AH117" s="979"/>
      <c r="AI117" s="979"/>
      <c r="AJ117" s="980"/>
      <c r="AK117" s="981">
        <v>2284990</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294</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680</v>
      </c>
      <c r="AB119" s="900"/>
      <c r="AC119" s="900"/>
      <c r="AD119" s="900"/>
      <c r="AE119" s="901"/>
      <c r="AF119" s="902">
        <v>612</v>
      </c>
      <c r="AG119" s="900"/>
      <c r="AH119" s="900"/>
      <c r="AI119" s="900"/>
      <c r="AJ119" s="901"/>
      <c r="AK119" s="902">
        <v>541</v>
      </c>
      <c r="AL119" s="900"/>
      <c r="AM119" s="900"/>
      <c r="AN119" s="900"/>
      <c r="AO119" s="901"/>
      <c r="AP119" s="903">
        <v>0</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439</v>
      </c>
      <c r="BP119" s="1005"/>
      <c r="BQ119" s="999">
        <v>34013250</v>
      </c>
      <c r="BR119" s="1000"/>
      <c r="BS119" s="1000"/>
      <c r="BT119" s="1000"/>
      <c r="BU119" s="1000"/>
      <c r="BV119" s="1000">
        <v>32589560</v>
      </c>
      <c r="BW119" s="1000"/>
      <c r="BX119" s="1000"/>
      <c r="BY119" s="1000"/>
      <c r="BZ119" s="1000"/>
      <c r="CA119" s="1000">
        <v>31906877</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4024572</v>
      </c>
      <c r="BR120" s="931"/>
      <c r="BS120" s="931"/>
      <c r="BT120" s="931"/>
      <c r="BU120" s="931"/>
      <c r="BV120" s="931">
        <v>3946592</v>
      </c>
      <c r="BW120" s="931"/>
      <c r="BX120" s="931"/>
      <c r="BY120" s="931"/>
      <c r="BZ120" s="931"/>
      <c r="CA120" s="931">
        <v>4600419</v>
      </c>
      <c r="CB120" s="931"/>
      <c r="CC120" s="931"/>
      <c r="CD120" s="931"/>
      <c r="CE120" s="931"/>
      <c r="CF120" s="944">
        <v>33.799999999999997</v>
      </c>
      <c r="CG120" s="945"/>
      <c r="CH120" s="945"/>
      <c r="CI120" s="945"/>
      <c r="CJ120" s="945"/>
      <c r="CK120" s="1006" t="s">
        <v>443</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v>12510565</v>
      </c>
      <c r="DH120" s="931"/>
      <c r="DI120" s="931"/>
      <c r="DJ120" s="931"/>
      <c r="DK120" s="931"/>
      <c r="DL120" s="931">
        <v>11924207</v>
      </c>
      <c r="DM120" s="931"/>
      <c r="DN120" s="931"/>
      <c r="DO120" s="931"/>
      <c r="DP120" s="931"/>
      <c r="DQ120" s="931">
        <v>11748642</v>
      </c>
      <c r="DR120" s="931"/>
      <c r="DS120" s="931"/>
      <c r="DT120" s="931"/>
      <c r="DU120" s="931"/>
      <c r="DV120" s="932">
        <v>86.3</v>
      </c>
      <c r="DW120" s="932"/>
      <c r="DX120" s="932"/>
      <c r="DY120" s="932"/>
      <c r="DZ120" s="933"/>
    </row>
    <row r="121" spans="1:130" s="218" customFormat="1" ht="26.25" customHeight="1" x14ac:dyDescent="0.2">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v>3628226</v>
      </c>
      <c r="BR121" s="926"/>
      <c r="BS121" s="926"/>
      <c r="BT121" s="926"/>
      <c r="BU121" s="926"/>
      <c r="BV121" s="926">
        <v>3393141</v>
      </c>
      <c r="BW121" s="926"/>
      <c r="BX121" s="926"/>
      <c r="BY121" s="926"/>
      <c r="BZ121" s="926"/>
      <c r="CA121" s="926">
        <v>6132362</v>
      </c>
      <c r="CB121" s="926"/>
      <c r="CC121" s="926"/>
      <c r="CD121" s="926"/>
      <c r="CE121" s="926"/>
      <c r="CF121" s="920">
        <v>45.1</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20499890</v>
      </c>
      <c r="BR122" s="1000"/>
      <c r="BS122" s="1000"/>
      <c r="BT122" s="1000"/>
      <c r="BU122" s="1000"/>
      <c r="BV122" s="1000">
        <v>19581364</v>
      </c>
      <c r="BW122" s="1000"/>
      <c r="BX122" s="1000"/>
      <c r="BY122" s="1000"/>
      <c r="BZ122" s="1000"/>
      <c r="CA122" s="1000">
        <v>18460946</v>
      </c>
      <c r="CB122" s="1000"/>
      <c r="CC122" s="1000"/>
      <c r="CD122" s="1000"/>
      <c r="CE122" s="1000"/>
      <c r="CF122" s="1017">
        <v>135.69999999999999</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447</v>
      </c>
      <c r="BP123" s="1005"/>
      <c r="BQ123" s="1063">
        <v>28152688</v>
      </c>
      <c r="BR123" s="1064"/>
      <c r="BS123" s="1064"/>
      <c r="BT123" s="1064"/>
      <c r="BU123" s="1064"/>
      <c r="BV123" s="1064">
        <v>26921097</v>
      </c>
      <c r="BW123" s="1064"/>
      <c r="BX123" s="1064"/>
      <c r="BY123" s="1064"/>
      <c r="BZ123" s="1064"/>
      <c r="CA123" s="1064">
        <v>29193727</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45.4</v>
      </c>
      <c r="BR124" s="1027"/>
      <c r="BS124" s="1027"/>
      <c r="BT124" s="1027"/>
      <c r="BU124" s="1027"/>
      <c r="BV124" s="1027">
        <v>43</v>
      </c>
      <c r="BW124" s="1027"/>
      <c r="BX124" s="1027"/>
      <c r="BY124" s="1027"/>
      <c r="BZ124" s="1027"/>
      <c r="CA124" s="1027">
        <v>19.899999999999999</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v>346999</v>
      </c>
      <c r="DH124" s="986"/>
      <c r="DI124" s="986"/>
      <c r="DJ124" s="986"/>
      <c r="DK124" s="987"/>
      <c r="DL124" s="985">
        <v>289709</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v>668582</v>
      </c>
      <c r="AB128" s="1046"/>
      <c r="AC128" s="1046"/>
      <c r="AD128" s="1046"/>
      <c r="AE128" s="1047"/>
      <c r="AF128" s="1048">
        <v>671486</v>
      </c>
      <c r="AG128" s="1046"/>
      <c r="AH128" s="1046"/>
      <c r="AI128" s="1046"/>
      <c r="AJ128" s="1047"/>
      <c r="AK128" s="1048">
        <v>718745</v>
      </c>
      <c r="AL128" s="1046"/>
      <c r="AM128" s="1046"/>
      <c r="AN128" s="1046"/>
      <c r="AO128" s="1047"/>
      <c r="AP128" s="1049"/>
      <c r="AQ128" s="1050"/>
      <c r="AR128" s="1050"/>
      <c r="AS128" s="1050"/>
      <c r="AT128" s="1051"/>
      <c r="AU128" s="220"/>
      <c r="AV128" s="220"/>
      <c r="AW128" s="220"/>
      <c r="AX128" s="896" t="s">
        <v>461</v>
      </c>
      <c r="AY128" s="897"/>
      <c r="AZ128" s="897"/>
      <c r="BA128" s="897"/>
      <c r="BB128" s="897"/>
      <c r="BC128" s="897"/>
      <c r="BD128" s="897"/>
      <c r="BE128" s="898"/>
      <c r="BF128" s="1052" t="s">
        <v>122</v>
      </c>
      <c r="BG128" s="1053"/>
      <c r="BH128" s="1053"/>
      <c r="BI128" s="1053"/>
      <c r="BJ128" s="1053"/>
      <c r="BK128" s="1053"/>
      <c r="BL128" s="1054"/>
      <c r="BM128" s="1052">
        <v>12.77</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14684339</v>
      </c>
      <c r="AB129" s="959"/>
      <c r="AC129" s="959"/>
      <c r="AD129" s="959"/>
      <c r="AE129" s="960"/>
      <c r="AF129" s="961">
        <v>14917416</v>
      </c>
      <c r="AG129" s="959"/>
      <c r="AH129" s="959"/>
      <c r="AI129" s="959"/>
      <c r="AJ129" s="960"/>
      <c r="AK129" s="961">
        <v>15105489</v>
      </c>
      <c r="AL129" s="959"/>
      <c r="AM129" s="959"/>
      <c r="AN129" s="959"/>
      <c r="AO129" s="960"/>
      <c r="AP129" s="1073"/>
      <c r="AQ129" s="1074"/>
      <c r="AR129" s="1074"/>
      <c r="AS129" s="1074"/>
      <c r="AT129" s="1075"/>
      <c r="AU129" s="221"/>
      <c r="AV129" s="221"/>
      <c r="AW129" s="221"/>
      <c r="AX129" s="1065" t="s">
        <v>464</v>
      </c>
      <c r="AY129" s="923"/>
      <c r="AZ129" s="923"/>
      <c r="BA129" s="923"/>
      <c r="BB129" s="923"/>
      <c r="BC129" s="923"/>
      <c r="BD129" s="923"/>
      <c r="BE129" s="924"/>
      <c r="BF129" s="1066" t="s">
        <v>122</v>
      </c>
      <c r="BG129" s="1067"/>
      <c r="BH129" s="1067"/>
      <c r="BI129" s="1067"/>
      <c r="BJ129" s="1067"/>
      <c r="BK129" s="1067"/>
      <c r="BL129" s="1068"/>
      <c r="BM129" s="1066">
        <v>17.77</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1786899</v>
      </c>
      <c r="AB130" s="959"/>
      <c r="AC130" s="959"/>
      <c r="AD130" s="959"/>
      <c r="AE130" s="960"/>
      <c r="AF130" s="961">
        <v>1748936</v>
      </c>
      <c r="AG130" s="959"/>
      <c r="AH130" s="959"/>
      <c r="AI130" s="959"/>
      <c r="AJ130" s="960"/>
      <c r="AK130" s="961">
        <v>1496939</v>
      </c>
      <c r="AL130" s="959"/>
      <c r="AM130" s="959"/>
      <c r="AN130" s="959"/>
      <c r="AO130" s="960"/>
      <c r="AP130" s="1073"/>
      <c r="AQ130" s="1074"/>
      <c r="AR130" s="1074"/>
      <c r="AS130" s="1074"/>
      <c r="AT130" s="1075"/>
      <c r="AU130" s="221"/>
      <c r="AV130" s="221"/>
      <c r="AW130" s="221"/>
      <c r="AX130" s="1065" t="s">
        <v>467</v>
      </c>
      <c r="AY130" s="923"/>
      <c r="AZ130" s="923"/>
      <c r="BA130" s="923"/>
      <c r="BB130" s="923"/>
      <c r="BC130" s="923"/>
      <c r="BD130" s="923"/>
      <c r="BE130" s="924"/>
      <c r="BF130" s="1101">
        <v>2.4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12897440</v>
      </c>
      <c r="AB131" s="986"/>
      <c r="AC131" s="986"/>
      <c r="AD131" s="986"/>
      <c r="AE131" s="987"/>
      <c r="AF131" s="985">
        <v>13168480</v>
      </c>
      <c r="AG131" s="986"/>
      <c r="AH131" s="986"/>
      <c r="AI131" s="986"/>
      <c r="AJ131" s="987"/>
      <c r="AK131" s="985">
        <v>13608550</v>
      </c>
      <c r="AL131" s="986"/>
      <c r="AM131" s="986"/>
      <c r="AN131" s="986"/>
      <c r="AO131" s="987"/>
      <c r="AP131" s="1110"/>
      <c r="AQ131" s="1111"/>
      <c r="AR131" s="1111"/>
      <c r="AS131" s="1111"/>
      <c r="AT131" s="1112"/>
      <c r="AU131" s="221"/>
      <c r="AV131" s="221"/>
      <c r="AW131" s="221"/>
      <c r="AX131" s="1083" t="s">
        <v>469</v>
      </c>
      <c r="AY131" s="726"/>
      <c r="AZ131" s="726"/>
      <c r="BA131" s="726"/>
      <c r="BB131" s="726"/>
      <c r="BC131" s="726"/>
      <c r="BD131" s="726"/>
      <c r="BE131" s="1036"/>
      <c r="BF131" s="1084">
        <v>19.899999999999999</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3.647157886</v>
      </c>
      <c r="AB132" s="1097"/>
      <c r="AC132" s="1097"/>
      <c r="AD132" s="1097"/>
      <c r="AE132" s="1098"/>
      <c r="AF132" s="1099">
        <v>3.2057914049999998</v>
      </c>
      <c r="AG132" s="1097"/>
      <c r="AH132" s="1097"/>
      <c r="AI132" s="1097"/>
      <c r="AJ132" s="1098"/>
      <c r="AK132" s="1099">
        <v>0.50928558300000004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2.5</v>
      </c>
      <c r="AB133" s="1080"/>
      <c r="AC133" s="1080"/>
      <c r="AD133" s="1080"/>
      <c r="AE133" s="1081"/>
      <c r="AF133" s="1079">
        <v>3.2</v>
      </c>
      <c r="AG133" s="1080"/>
      <c r="AH133" s="1080"/>
      <c r="AI133" s="1080"/>
      <c r="AJ133" s="1081"/>
      <c r="AK133" s="1079">
        <v>2.4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TMtQO+vWAeY5qvw3QJU8cI8lquKptrf9tWpxfRAIZBCJLEe3qu6LzKI/iiZH36xqfkyNzxHo+Ff+XKITRFTr7g==" saltValue="i6lwphWB5gtE7LaSy28wn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473</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zPA6xCPCXtoK6zDa1X6HBIJ33nDrHxMCSqpx51cJLcBYKcbZ6XxzR2ImLReKH3gr2eX87pPFiy1dpmLLkfUEfg==" saltValue="pRgng5RbwuVYclL7iNiFD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27MTB1zTEC6L0OjQCKvU5xamUguq5RszQsqeDkQ4N3f26/ximtXuwnHf8BM5HWw16vhA7MvRHeXztTg/u69VA==" saltValue="+XyQ9Rx5JMEmqp+osVFg1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476</v>
      </c>
      <c r="AP7" s="260"/>
      <c r="AQ7" s="261" t="s">
        <v>477</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478</v>
      </c>
      <c r="AQ8" s="267" t="s">
        <v>479</v>
      </c>
      <c r="AR8" s="268" t="s">
        <v>480</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481</v>
      </c>
      <c r="AL9" s="1117"/>
      <c r="AM9" s="1117"/>
      <c r="AN9" s="1118"/>
      <c r="AO9" s="269">
        <v>5232429</v>
      </c>
      <c r="AP9" s="269">
        <v>83982</v>
      </c>
      <c r="AQ9" s="270">
        <v>72348</v>
      </c>
      <c r="AR9" s="271">
        <v>16.100000000000001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482</v>
      </c>
      <c r="AL10" s="1117"/>
      <c r="AM10" s="1117"/>
      <c r="AN10" s="1118"/>
      <c r="AO10" s="272">
        <v>1067343</v>
      </c>
      <c r="AP10" s="272">
        <v>17131</v>
      </c>
      <c r="AQ10" s="273">
        <v>6364</v>
      </c>
      <c r="AR10" s="274">
        <v>169.2</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483</v>
      </c>
      <c r="AL11" s="1117"/>
      <c r="AM11" s="1117"/>
      <c r="AN11" s="1118"/>
      <c r="AO11" s="272">
        <v>11231</v>
      </c>
      <c r="AP11" s="272">
        <v>180</v>
      </c>
      <c r="AQ11" s="273">
        <v>1262</v>
      </c>
      <c r="AR11" s="274">
        <v>-85.7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484</v>
      </c>
      <c r="AL12" s="1117"/>
      <c r="AM12" s="1117"/>
      <c r="AN12" s="1118"/>
      <c r="AO12" s="272" t="s">
        <v>485</v>
      </c>
      <c r="AP12" s="272" t="s">
        <v>485</v>
      </c>
      <c r="AQ12" s="273">
        <v>10</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486</v>
      </c>
      <c r="AL13" s="1117"/>
      <c r="AM13" s="1117"/>
      <c r="AN13" s="1118"/>
      <c r="AO13" s="272">
        <v>270118</v>
      </c>
      <c r="AP13" s="272">
        <v>4335</v>
      </c>
      <c r="AQ13" s="273">
        <v>3257</v>
      </c>
      <c r="AR13" s="274">
        <v>33.1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487</v>
      </c>
      <c r="AL14" s="1117"/>
      <c r="AM14" s="1117"/>
      <c r="AN14" s="1118"/>
      <c r="AO14" s="272">
        <v>28004</v>
      </c>
      <c r="AP14" s="272">
        <v>449</v>
      </c>
      <c r="AQ14" s="273">
        <v>1617</v>
      </c>
      <c r="AR14" s="274">
        <v>-72.2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488</v>
      </c>
      <c r="AL15" s="1120"/>
      <c r="AM15" s="1120"/>
      <c r="AN15" s="1121"/>
      <c r="AO15" s="272">
        <v>-305079</v>
      </c>
      <c r="AP15" s="272">
        <v>-4897</v>
      </c>
      <c r="AQ15" s="273">
        <v>-3947</v>
      </c>
      <c r="AR15" s="274">
        <v>24.1</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6304046</v>
      </c>
      <c r="AP16" s="272">
        <v>101182</v>
      </c>
      <c r="AQ16" s="273">
        <v>80912</v>
      </c>
      <c r="AR16" s="274">
        <v>25.1</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493</v>
      </c>
      <c r="AL21" s="1123"/>
      <c r="AM21" s="1123"/>
      <c r="AN21" s="1124"/>
      <c r="AO21" s="285">
        <v>8.27</v>
      </c>
      <c r="AP21" s="286">
        <v>6.71</v>
      </c>
      <c r="AQ21" s="287">
        <v>1.56</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494</v>
      </c>
      <c r="AL22" s="1123"/>
      <c r="AM22" s="1123"/>
      <c r="AN22" s="1124"/>
      <c r="AO22" s="290">
        <v>95.6</v>
      </c>
      <c r="AP22" s="291">
        <v>98.3</v>
      </c>
      <c r="AQ22" s="292">
        <v>-2.7</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476</v>
      </c>
      <c r="AP30" s="260"/>
      <c r="AQ30" s="261" t="s">
        <v>477</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478</v>
      </c>
      <c r="AQ31" s="267" t="s">
        <v>479</v>
      </c>
      <c r="AR31" s="268" t="s">
        <v>480</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498</v>
      </c>
      <c r="AL32" s="1131"/>
      <c r="AM32" s="1131"/>
      <c r="AN32" s="1132"/>
      <c r="AO32" s="300">
        <v>1510000</v>
      </c>
      <c r="AP32" s="300">
        <v>24236</v>
      </c>
      <c r="AQ32" s="301">
        <v>34344</v>
      </c>
      <c r="AR32" s="302">
        <v>-29.4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499</v>
      </c>
      <c r="AL33" s="1131"/>
      <c r="AM33" s="1131"/>
      <c r="AN33" s="113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500</v>
      </c>
      <c r="AL34" s="1131"/>
      <c r="AM34" s="1131"/>
      <c r="AN34" s="1132"/>
      <c r="AO34" s="300" t="s">
        <v>485</v>
      </c>
      <c r="AP34" s="300" t="s">
        <v>485</v>
      </c>
      <c r="AQ34" s="301">
        <v>3</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501</v>
      </c>
      <c r="AL35" s="1131"/>
      <c r="AM35" s="1131"/>
      <c r="AN35" s="1132"/>
      <c r="AO35" s="300">
        <v>647743</v>
      </c>
      <c r="AP35" s="300">
        <v>10396</v>
      </c>
      <c r="AQ35" s="301">
        <v>7806</v>
      </c>
      <c r="AR35" s="302">
        <v>33.200000000000003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502</v>
      </c>
      <c r="AL36" s="1131"/>
      <c r="AM36" s="1131"/>
      <c r="AN36" s="1132"/>
      <c r="AO36" s="300">
        <v>125603</v>
      </c>
      <c r="AP36" s="300">
        <v>2016</v>
      </c>
      <c r="AQ36" s="301">
        <v>1690</v>
      </c>
      <c r="AR36" s="302">
        <v>19.3</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503</v>
      </c>
      <c r="AL37" s="1131"/>
      <c r="AM37" s="1131"/>
      <c r="AN37" s="1132"/>
      <c r="AO37" s="300">
        <v>541</v>
      </c>
      <c r="AP37" s="300">
        <v>9</v>
      </c>
      <c r="AQ37" s="301">
        <v>666</v>
      </c>
      <c r="AR37" s="302">
        <v>-98.6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504</v>
      </c>
      <c r="AL38" s="1134"/>
      <c r="AM38" s="1134"/>
      <c r="AN38" s="1135"/>
      <c r="AO38" s="303">
        <v>1103</v>
      </c>
      <c r="AP38" s="303">
        <v>18</v>
      </c>
      <c r="AQ38" s="304">
        <v>3</v>
      </c>
      <c r="AR38" s="292">
        <v>500</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505</v>
      </c>
      <c r="AL39" s="1134"/>
      <c r="AM39" s="1134"/>
      <c r="AN39" s="1135"/>
      <c r="AO39" s="300">
        <v>-718745</v>
      </c>
      <c r="AP39" s="300">
        <v>-11536</v>
      </c>
      <c r="AQ39" s="301">
        <v>-5822</v>
      </c>
      <c r="AR39" s="302">
        <v>98.1</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506</v>
      </c>
      <c r="AL40" s="1131"/>
      <c r="AM40" s="1131"/>
      <c r="AN40" s="1132"/>
      <c r="AO40" s="300">
        <v>-1496939</v>
      </c>
      <c r="AP40" s="300">
        <v>-24026</v>
      </c>
      <c r="AQ40" s="301">
        <v>-26710</v>
      </c>
      <c r="AR40" s="302">
        <v>-10</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69306</v>
      </c>
      <c r="AP41" s="300">
        <v>1112</v>
      </c>
      <c r="AQ41" s="301">
        <v>11979</v>
      </c>
      <c r="AR41" s="302">
        <v>-90.7</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476</v>
      </c>
      <c r="AN49" s="1127" t="s">
        <v>509</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510</v>
      </c>
      <c r="AO50" s="317" t="s">
        <v>511</v>
      </c>
      <c r="AP50" s="318" t="s">
        <v>512</v>
      </c>
      <c r="AQ50" s="319" t="s">
        <v>513</v>
      </c>
      <c r="AR50" s="320" t="s">
        <v>514</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743989</v>
      </c>
      <c r="AN51" s="322">
        <v>11589</v>
      </c>
      <c r="AO51" s="323">
        <v>-59.3</v>
      </c>
      <c r="AP51" s="324">
        <v>45483</v>
      </c>
      <c r="AQ51" s="325">
        <v>-0.2</v>
      </c>
      <c r="AR51" s="326">
        <v>-59.1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359281</v>
      </c>
      <c r="AN52" s="330">
        <v>5596</v>
      </c>
      <c r="AO52" s="331">
        <v>-61.8</v>
      </c>
      <c r="AP52" s="332">
        <v>24241</v>
      </c>
      <c r="AQ52" s="333">
        <v>0.4</v>
      </c>
      <c r="AR52" s="334">
        <v>-62.2</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328266</v>
      </c>
      <c r="AN53" s="322">
        <v>5167</v>
      </c>
      <c r="AO53" s="323">
        <v>-55.4</v>
      </c>
      <c r="AP53" s="324">
        <v>45945</v>
      </c>
      <c r="AQ53" s="325">
        <v>1</v>
      </c>
      <c r="AR53" s="326">
        <v>-56.4</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158960</v>
      </c>
      <c r="AN54" s="330">
        <v>2502</v>
      </c>
      <c r="AO54" s="331">
        <v>-55.3</v>
      </c>
      <c r="AP54" s="332">
        <v>25180</v>
      </c>
      <c r="AQ54" s="333">
        <v>3.9</v>
      </c>
      <c r="AR54" s="334">
        <v>-59.2</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245362</v>
      </c>
      <c r="AN55" s="322">
        <v>3874</v>
      </c>
      <c r="AO55" s="323">
        <v>-25</v>
      </c>
      <c r="AP55" s="324">
        <v>44475</v>
      </c>
      <c r="AQ55" s="325">
        <v>-3.2</v>
      </c>
      <c r="AR55" s="326">
        <v>-21.8</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119800</v>
      </c>
      <c r="AN56" s="330">
        <v>1891</v>
      </c>
      <c r="AO56" s="331">
        <v>-24.4</v>
      </c>
      <c r="AP56" s="332">
        <v>24780</v>
      </c>
      <c r="AQ56" s="333">
        <v>-1.6</v>
      </c>
      <c r="AR56" s="334">
        <v>-22.8</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377489</v>
      </c>
      <c r="AN57" s="322">
        <v>6021</v>
      </c>
      <c r="AO57" s="323">
        <v>55.4</v>
      </c>
      <c r="AP57" s="324">
        <v>45982</v>
      </c>
      <c r="AQ57" s="325">
        <v>3.4</v>
      </c>
      <c r="AR57" s="326">
        <v>52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236453</v>
      </c>
      <c r="AN58" s="330">
        <v>3771</v>
      </c>
      <c r="AO58" s="331">
        <v>99.4</v>
      </c>
      <c r="AP58" s="332">
        <v>25583</v>
      </c>
      <c r="AQ58" s="333">
        <v>3.2</v>
      </c>
      <c r="AR58" s="334">
        <v>96.2</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501381</v>
      </c>
      <c r="AN59" s="322">
        <v>8047</v>
      </c>
      <c r="AO59" s="323">
        <v>33.6</v>
      </c>
      <c r="AP59" s="324">
        <v>50538</v>
      </c>
      <c r="AQ59" s="325">
        <v>9.9</v>
      </c>
      <c r="AR59" s="326">
        <v>23.7</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325035</v>
      </c>
      <c r="AN60" s="330">
        <v>5217</v>
      </c>
      <c r="AO60" s="331">
        <v>38.299999999999997</v>
      </c>
      <c r="AP60" s="332">
        <v>29053</v>
      </c>
      <c r="AQ60" s="333">
        <v>13.6</v>
      </c>
      <c r="AR60" s="334">
        <v>24.7</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439297</v>
      </c>
      <c r="AN61" s="337">
        <v>6940</v>
      </c>
      <c r="AO61" s="338">
        <v>-10.1</v>
      </c>
      <c r="AP61" s="339">
        <v>46485</v>
      </c>
      <c r="AQ61" s="340">
        <v>2.2000000000000002</v>
      </c>
      <c r="AR61" s="326">
        <v>-12.3</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239906</v>
      </c>
      <c r="AN62" s="330">
        <v>3795</v>
      </c>
      <c r="AO62" s="331">
        <v>-0.8</v>
      </c>
      <c r="AP62" s="332">
        <v>25767</v>
      </c>
      <c r="AQ62" s="333">
        <v>3.9</v>
      </c>
      <c r="AR62" s="334">
        <v>-4.7</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5ECcFzTh41D8TZOBaY+HemEVQIQ05+7wB9hKAOGBIVaPOBiy1uwcm2OgfzMrjkBXzHg/MFzTDCivPj+llBc7RQ==" saltValue="CJRi/CvlxHe6PzCshgNBU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473</v>
      </c>
    </row>
    <row r="121" spans="125:125" ht="13.5" hidden="1" customHeight="1" x14ac:dyDescent="0.2">
      <c r="DU121" s="247"/>
    </row>
  </sheetData>
  <sheetProtection algorithmName="SHA-512" hashValue="5nAhJ4QtfBYRxfY3njipAmLB7Xj46wge1tnWlYk4tQxANXhbqf1+P+MJmiyUtNgUMutw3Ih/hhObUYp2hN2rqA==" saltValue="REJ2to1+yJqPfevm0ihap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473</v>
      </c>
    </row>
  </sheetData>
  <sheetProtection algorithmName="SHA-512" hashValue="pSH7OZeoQqLyx9AkTKxN6ic66lCvLbR3yWw6tSjTSiLQNaWZeX+9Fn9sTYQsxStEbpjj/nDGms+D77prZkvOwA==" saltValue="fAyKLugyNFA3pzGuRtRdT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39" t="s">
        <v>3</v>
      </c>
      <c r="D47" s="1139"/>
      <c r="E47" s="1140"/>
      <c r="F47" s="11">
        <v>10.57</v>
      </c>
      <c r="G47" s="12">
        <v>10.31</v>
      </c>
      <c r="H47" s="12">
        <v>12.22</v>
      </c>
      <c r="I47" s="12">
        <v>10.76</v>
      </c>
      <c r="J47" s="13">
        <v>14.36</v>
      </c>
    </row>
    <row r="48" spans="2:10" ht="57.75" customHeight="1" x14ac:dyDescent="0.2">
      <c r="B48" s="14"/>
      <c r="C48" s="1141" t="s">
        <v>4</v>
      </c>
      <c r="D48" s="1141"/>
      <c r="E48" s="1142"/>
      <c r="F48" s="15">
        <v>0.44</v>
      </c>
      <c r="G48" s="16">
        <v>2.78</v>
      </c>
      <c r="H48" s="16">
        <v>2.58</v>
      </c>
      <c r="I48" s="16">
        <v>0.1</v>
      </c>
      <c r="J48" s="17">
        <v>1.51</v>
      </c>
    </row>
    <row r="49" spans="2:10" ht="57.75" customHeight="1" thickBot="1" x14ac:dyDescent="0.25">
      <c r="B49" s="18"/>
      <c r="C49" s="1143" t="s">
        <v>5</v>
      </c>
      <c r="D49" s="1143"/>
      <c r="E49" s="1144"/>
      <c r="F49" s="19">
        <v>0.32</v>
      </c>
      <c r="G49" s="20">
        <v>2.38</v>
      </c>
      <c r="H49" s="20" t="s">
        <v>528</v>
      </c>
      <c r="I49" s="20" t="s">
        <v>529</v>
      </c>
      <c r="J49" s="21">
        <v>5.09</v>
      </c>
    </row>
    <row r="50" spans="2:10" ht="13.2" x14ac:dyDescent="0.2"/>
  </sheetData>
  <sheetProtection algorithmName="SHA-512" hashValue="cXSJtr32sgK+yPHsC1/JZEvVpoIzc4FDCMrIgnToA7xCAq0GLwy1NfUze2FzmvaBcGIep1QhP31+xd/6cIkgLQ==" saltValue="jYnTDT5+JKuOj7ry//hd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dcterms:created xsi:type="dcterms:W3CDTF">2026-02-23T07:42:01Z</dcterms:created>
  <dcterms:modified xsi:type="dcterms:W3CDTF">2026-03-19T00:18:16Z</dcterms:modified>
  <cp:category/>
</cp:coreProperties>
</file>