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6 決算・健全化\26 財政状況資料集\財政状況資料集【H24～】\R7（R6決算）\07_チェック後資料集\"/>
    </mc:Choice>
  </mc:AlternateContent>
  <xr:revisionPtr revIDLastSave="0" documentId="13_ncr:1_{BB6ECD90-F91F-4E58-B032-9327A60E906C}" xr6:coauthVersionLast="47" xr6:coauthVersionMax="47" xr10:uidLastSave="{00000000-0000-0000-0000-000000000000}"/>
  <bookViews>
    <workbookView xWindow="28692" yWindow="-36" windowWidth="29016" windowHeight="156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BW34" i="10"/>
  <c r="BW35" i="10" s="1"/>
  <c r="BW36" i="10" s="1"/>
  <c r="BW37" i="10" s="1"/>
  <c r="BW38" i="10" s="1"/>
  <c r="BW39" i="10" s="1"/>
  <c r="BE34" i="10"/>
  <c r="C34" i="10"/>
  <c r="CO34" i="10" l="1"/>
  <c r="CO35"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s="1"/>
</calcChain>
</file>

<file path=xl/sharedStrings.xml><?xml version="1.0" encoding="utf-8"?>
<sst xmlns="http://schemas.openxmlformats.org/spreadsheetml/2006/main" count="1106" uniqueCount="560">
  <si>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</si>
  <si>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</si>
  <si>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</si>
  <si>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</si>
  <si>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</si>
  <si>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</si>
  <si>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</si>
  <si>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</si>
  <si>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</si>
  <si>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</si>
  <si>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</si>
  <si>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</si>
  <si>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</si>
  <si>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</si>
  <si>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</si>
  <si>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</si>
  <si>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</si>
  <si>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</si>
  <si>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</si>
  <si>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</si>
  <si>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</si>
  <si>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</si>
  <si>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</si>
  <si>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</si>
  <si>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</si>
  <si>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</si>
  <si>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</si>
  <si>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</si>
  <si>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</si>
  <si>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</si>
  <si>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</si>
  <si>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</si>
  <si>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</si>
  <si>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</si>
  <si>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</si>
  <si>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</si>
  <si>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</si>
  <si>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</si>
  <si>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</si>
  <si>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</si>
  <si>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</si>
  <si>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</si>
  <si>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</si>
  <si>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</si>
  <si>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</si>
  <si>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</si>
  <si>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</si>
  <si>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</si>
  <si>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</si>
  <si>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</si>
  <si>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</si>
  <si>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</si>
  <si>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</si>
  <si>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</si>
  <si>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</si>
  <si>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</si>
  <si>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</si>
  <si>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</si>
  <si>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</si>
  <si>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</si>
  <si>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</si>
  <si>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</si>
  <si>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</si>
  <si>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</si>
  <si>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</si>
  <si>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</si>
  <si>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</si>
  <si>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</si>
  <si>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</si>
  <si>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</si>
  <si>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</si>
  <si>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</si>
  <si>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</si>
  <si>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</si>
  <si>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</si>
  <si>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</si>
  <si>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</si>
  <si>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</si>
  <si>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</si>
  <si>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</si>
  <si>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</si>
  <si>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</si>
  <si>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</si>
  <si>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</si>
  <si>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</si>
  <si>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</si>
  <si>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</si>
  <si>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</si>
  <si>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</si>
  <si>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</si>
  <si>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</si>
  <si>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</si>
  <si>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</si>
  <si>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</si>
  <si>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高石市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</si>
  <si>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</si>
  <si>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</si>
  <si>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</si>
  <si>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</si>
  <si>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</si>
  <si>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</si>
  <si>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</si>
  <si>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</si>
  <si>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</si>
  <si>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</si>
  <si>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</si>
  <si>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</si>
  <si>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</si>
  <si>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</si>
  <si>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</si>
  <si>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</si>
  <si>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</si>
  <si>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</si>
  <si>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</si>
  <si>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</si>
  <si>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</si>
  <si>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</si>
  <si>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</si>
  <si>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</si>
  <si>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</si>
  <si>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</si>
  <si>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</si>
  <si>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</si>
  <si>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</si>
  <si>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</si>
  <si>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</si>
  <si>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</si>
  <si>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</si>
  <si>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</si>
  <si>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</si>
  <si>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</si>
  <si>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</si>
  <si>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</si>
  <si>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</si>
  <si>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</si>
  <si>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</si>
  <si>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</si>
  <si>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</si>
  <si>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</si>
  <si>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</si>
  <si>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</si>
  <si>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</si>
  <si>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</si>
  <si>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</si>
  <si>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-1.0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</si>
  <si>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</si>
  <si>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</si>
  <si>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</si>
  <si>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</si>
  <si>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</si>
  <si>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</si>
  <si>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</si>
  <si>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</si>
  <si>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</si>
  <si>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</si>
  <si>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</si>
  <si>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</si>
  <si>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</si>
  <si>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</si>
  <si>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</si>
  <si>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</si>
  <si>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</si>
  <si>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</si>
  <si>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</si>
  <si>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</si>
  <si>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</si>
  <si>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</si>
  <si>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</si>
  <si>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</si>
  <si>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</si>
  <si>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</si>
  <si>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</si>
  <si>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</si>
  <si>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</si>
  <si>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</si>
  <si>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</si>
  <si>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</si>
  <si>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</si>
  <si>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</si>
  <si>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</si>
  <si>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</si>
  <si>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</si>
  <si>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</si>
  <si>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</si>
  <si>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</si>
  <si>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</si>
  <si>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</si>
  <si>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</si>
  <si>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</si>
  <si>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</si>
  <si>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</si>
  <si>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</si>
  <si>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</si>
  <si>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</si>
  <si>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</si>
  <si>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</si>
  <si>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</si>
  <si>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</si>
  <si>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</si>
  <si>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</si>
  <si>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</si>
  <si>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</si>
  <si>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</si>
  <si>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大阪府高石市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</si>
  <si>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</si>
  <si>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</si>
  <si>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</si>
  <si>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</si>
  <si>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</si>
  <si>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</si>
  <si>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</si>
  <si>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</si>
  <si>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</si>
  <si>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</si>
  <si>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</si>
  <si>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</si>
  <si>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</si>
  <si>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</si>
  <si>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</si>
  <si>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</si>
  <si>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</si>
  <si>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</si>
  <si>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</si>
  <si>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</si>
  <si>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</si>
  <si>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</si>
  <si>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</si>
  <si>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</si>
  <si>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</si>
  <si>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</si>
  <si>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</si>
  <si>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</si>
  <si>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</si>
  <si>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</si>
  <si>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</si>
  <si>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</si>
  <si>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</si>
  <si>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</si>
  <si>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</si>
  <si>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</si>
  <si>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</si>
  <si>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</si>
  <si>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</si>
  <si>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</si>
  <si>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</si>
  <si>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</si>
  <si>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</si>
  <si>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</si>
  <si>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</si>
  <si>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</si>
  <si>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</si>
  <si>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</si>
  <si>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</si>
  <si>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</si>
  <si>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</si>
  <si>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</si>
  <si>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</si>
  <si>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</si>
  <si>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</si>
  <si>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</si>
  <si>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</si>
  <si>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</si>
  <si>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</si>
  <si>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</si>
  <si>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</si>
  <si>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</si>
  <si>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</si>
  <si>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</si>
  <si>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</si>
  <si>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</si>
  <si>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</si>
  <si>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</si>
  <si>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</si>
  <si>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</si>
  <si>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</si>
  <si>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</si>
  <si>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</si>
  <si>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</si>
  <si>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</si>
  <si>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</si>
  <si>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</si>
  <si>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</si>
  <si>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</si>
  <si>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</si>
  <si>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</si>
  <si>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</si>
  <si>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</si>
  <si>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</si>
  <si>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</si>
  <si>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</si>
  <si>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</si>
  <si>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</si>
  <si>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</si>
  <si>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</si>
  <si>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</si>
  <si>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</si>
  <si>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</si>
  <si>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</si>
  <si>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</si>
  <si>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</si>
  <si>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</si>
  <si>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</si>
  <si>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</si>
  <si>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</si>
  <si>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</si>
  <si>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</si>
  <si>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</si>
  <si>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</si>
  <si>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</si>
  <si>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</si>
  <si>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</si>
  <si>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</si>
  <si>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</si>
  <si>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</si>
  <si>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</si>
  <si>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</si>
  <si>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</si>
  <si>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</si>
  <si>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</si>
  <si>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</si>
  <si>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</si>
  <si>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</si>
  <si>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</si>
  <si>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</si>
  <si>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</si>
  <si>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</si>
  <si>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</si>
  <si>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</si>
  <si>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</si>
  <si>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</si>
  <si>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</si>
  <si>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</si>
  <si>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</si>
  <si>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</si>
  <si>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</si>
  <si>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</si>
  <si>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</si>
  <si>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</si>
  <si>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</si>
  <si>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</si>
  <si>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</si>
  <si>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</si>
  <si>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</si>
  <si>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</si>
  <si>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</si>
  <si>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</si>
  <si>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</si>
  <si>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</si>
  <si>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</si>
  <si>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</si>
  <si>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</si>
  <si>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</si>
  <si>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</si>
  <si>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</si>
  <si>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大阪府高石市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</si>
  <si>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</si>
  <si>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</si>
  <si>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</si>
  <si>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</si>
  <si>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</si>
  <si>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</si>
  <si>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</si>
  <si>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</si>
  <si>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</si>
  <si>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</si>
  <si>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</si>
  <si>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</si>
  <si>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</si>
  <si>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</si>
  <si>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</si>
  <si>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</si>
  <si>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</si>
  <si>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</si>
  <si>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</si>
  <si>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</si>
  <si>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</si>
  <si>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</si>
  <si>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</si>
  <si>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</si>
  <si>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</si>
  <si>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</si>
  <si>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</si>
  <si>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</si>
  <si>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</si>
  <si>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</si>
  <si>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</si>
  <si>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</si>
  <si>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</si>
  <si>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</si>
  <si>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</si>
  <si>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</si>
  <si>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後期高齢者医療保険特別会計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</si>
  <si>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</si>
  <si>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</si>
  <si>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</si>
  <si>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</si>
  <si>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</si>
  <si>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</si>
  <si>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</si>
  <si>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</si>
  <si>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</si>
  <si>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</si>
  <si>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</si>
  <si>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</si>
  <si>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</si>
  <si>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</si>
  <si>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</si>
  <si>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</si>
  <si>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</si>
  <si>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</si>
  <si>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</si>
  <si>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</si>
  <si>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</si>
  <si>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</si>
  <si>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</si>
  <si>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</si>
  <si>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</si>
  <si>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</si>
  <si>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</si>
  <si>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</si>
  <si>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</si>
  <si>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</si>
  <si>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</si>
  <si>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</si>
  <si>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</si>
  <si>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</si>
  <si>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</si>
  <si>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</si>
  <si>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</si>
  <si>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</si>
  <si>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</si>
  <si>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</si>
  <si>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</si>
  <si>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</si>
  <si>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</si>
  <si>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</si>
  <si>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</si>
  <si>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</si>
  <si>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</si>
  <si>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</si>
  <si>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</si>
  <si>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</si>
  <si>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</si>
  <si>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</si>
  <si>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</si>
  <si>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</si>
  <si>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</si>
  <si>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</si>
  <si>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</si>
  <si>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</si>
  <si>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</si>
  <si>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</si>
  <si>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</si>
  <si>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</si>
  <si>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</si>
  <si>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</si>
  <si>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</si>
  <si>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</si>
  <si>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</si>
  <si>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</si>
  <si>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</si>
  <si>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</si>
  <si>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</si>
  <si>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</si>
  <si>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</si>
  <si>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</si>
  <si>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</si>
  <si>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</si>
  <si>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</si>
  <si>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</si>
  <si>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</si>
  <si>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</si>
  <si>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</si>
  <si>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</si>
  <si>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</si>
  <si>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</si>
  <si>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</si>
  <si>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</si>
  <si>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</si>
  <si>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</si>
  <si>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</si>
  <si>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</si>
  <si>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</si>
  <si>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</si>
  <si>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</si>
  <si>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</si>
  <si>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</si>
  <si>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</si>
  <si>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</si>
  <si>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</si>
  <si>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</si>
  <si>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</si>
  <si>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</si>
  <si>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</si>
  <si>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</si>
  <si>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</si>
  <si>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</si>
  <si>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</si>
  <si>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</si>
  <si>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</si>
  <si>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</si>
  <si>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</si>
  <si>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</si>
  <si>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</si>
  <si>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</si>
  <si>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</si>
  <si>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</si>
  <si>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</si>
  <si>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</si>
  <si>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</si>
  <si>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</si>
  <si>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</si>
  <si>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</si>
  <si>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</si>
  <si>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</si>
  <si>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</si>
  <si>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</si>
  <si>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</si>
  <si>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</si>
  <si>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</si>
  <si>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</si>
  <si>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</si>
  <si>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</si>
  <si>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</si>
  <si>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</si>
  <si>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</si>
  <si>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</si>
  <si>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</si>
  <si>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</si>
  <si>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</si>
  <si>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1.32</t>
  </si>
  <si>
    <t>水道事業会計</t>
  </si>
  <si>
    <t>一般会計</t>
  </si>
  <si>
    <t>下水道事業会計</t>
  </si>
  <si>
    <t>介護保険特別会計</t>
  </si>
  <si>
    <t>後期高齢者医療保険特別会計</t>
  </si>
  <si>
    <t>国民健康保険特別会計</t>
  </si>
  <si>
    <t>▲ 0.35</t>
  </si>
  <si>
    <t>墓地事業特別会計</t>
  </si>
  <si>
    <t>その他会計（赤字）</t>
  </si>
  <si>
    <t>その他会計（黒字）</t>
  </si>
  <si>
    <t>R02</t>
    <phoneticPr fontId="5"/>
  </si>
  <si>
    <t>R03</t>
    <phoneticPr fontId="5"/>
  </si>
  <si>
    <t>R04</t>
    <phoneticPr fontId="5"/>
  </si>
  <si>
    <t>R05</t>
    <phoneticPr fontId="5"/>
  </si>
  <si>
    <t>R06</t>
    <phoneticPr fontId="5"/>
  </si>
  <si>
    <t>高石市保健医療センター</t>
    <rPh sb="0" eb="3">
      <t>タカイシシ</t>
    </rPh>
    <rPh sb="3" eb="7">
      <t>ホケンイリョウ</t>
    </rPh>
    <phoneticPr fontId="2"/>
  </si>
  <si>
    <t>高石都市開発株式会社</t>
    <rPh sb="0" eb="2">
      <t>タカイシ</t>
    </rPh>
    <rPh sb="2" eb="6">
      <t>トシカイハツ</t>
    </rPh>
    <rPh sb="6" eb="10">
      <t>カブシキガイシャ</t>
    </rPh>
    <phoneticPr fontId="2"/>
  </si>
  <si>
    <t>-</t>
    <phoneticPr fontId="2"/>
  </si>
  <si>
    <t>泉北環境整備施設組合（一般会計）</t>
    <rPh sb="0" eb="2">
      <t>センボク</t>
    </rPh>
    <rPh sb="2" eb="4">
      <t>カンキョウ</t>
    </rPh>
    <rPh sb="4" eb="6">
      <t>セイビ</t>
    </rPh>
    <rPh sb="6" eb="8">
      <t>シセツ</t>
    </rPh>
    <rPh sb="8" eb="10">
      <t>クミアイ</t>
    </rPh>
    <rPh sb="11" eb="13">
      <t>イッパン</t>
    </rPh>
    <rPh sb="13" eb="15">
      <t>カイケイ</t>
    </rPh>
    <phoneticPr fontId="38"/>
  </si>
  <si>
    <t>高石市泉大津市墓地組合（一般会計）</t>
    <rPh sb="0" eb="3">
      <t>タカイシシ</t>
    </rPh>
    <rPh sb="3" eb="7">
      <t>イズミオオツシ</t>
    </rPh>
    <rPh sb="7" eb="11">
      <t>ボチクミアイ</t>
    </rPh>
    <rPh sb="12" eb="14">
      <t>イッパン</t>
    </rPh>
    <rPh sb="14" eb="16">
      <t>カイケイ</t>
    </rPh>
    <phoneticPr fontId="38"/>
  </si>
  <si>
    <t>大阪府後期高齢者医療広域連合（一般会計）</t>
    <rPh sb="0" eb="3">
      <t>オオサカフ</t>
    </rPh>
    <rPh sb="3" eb="5">
      <t>コウキ</t>
    </rPh>
    <rPh sb="5" eb="8">
      <t>コウレイシャ</t>
    </rPh>
    <rPh sb="8" eb="10">
      <t>イリョウ</t>
    </rPh>
    <rPh sb="10" eb="12">
      <t>コウイキ</t>
    </rPh>
    <rPh sb="12" eb="14">
      <t>レンゴウ</t>
    </rPh>
    <rPh sb="15" eb="19">
      <t>イッパンカイケイ</t>
    </rPh>
    <phoneticPr fontId="38"/>
  </si>
  <si>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8"/>
  </si>
  <si>
    <t>大阪広域水道企業団水道事業会計（水道用水供給事業）</t>
    <rPh sb="0" eb="2">
      <t>オオサカ</t>
    </rPh>
    <rPh sb="2" eb="4">
      <t>コウイキ</t>
    </rPh>
    <rPh sb="4" eb="6">
      <t>スイドウ</t>
    </rPh>
    <rPh sb="6" eb="9">
      <t>キギョウダン</t>
    </rPh>
    <rPh sb="9" eb="11">
      <t>スイドウ</t>
    </rPh>
    <rPh sb="11" eb="13">
      <t>ジギョウ</t>
    </rPh>
    <rPh sb="13" eb="15">
      <t>カイケイ</t>
    </rPh>
    <rPh sb="16" eb="18">
      <t>スイドウ</t>
    </rPh>
    <rPh sb="18" eb="20">
      <t>ヨウスイ</t>
    </rPh>
    <rPh sb="20" eb="22">
      <t>キョウキュウ</t>
    </rPh>
    <rPh sb="22" eb="24">
      <t>ジギョウ</t>
    </rPh>
    <phoneticPr fontId="38"/>
  </si>
  <si>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38"/>
  </si>
  <si>
    <t>保健医療基金</t>
    <rPh sb="0" eb="2">
      <t>ホケン</t>
    </rPh>
    <rPh sb="2" eb="6">
      <t>イリョウキキン</t>
    </rPh>
    <phoneticPr fontId="5"/>
  </si>
  <si>
    <t>奨学基金</t>
    <rPh sb="0" eb="2">
      <t>ショウガク</t>
    </rPh>
    <rPh sb="2" eb="4">
      <t>キキン</t>
    </rPh>
    <phoneticPr fontId="38"/>
  </si>
  <si>
    <t>市営浜墓地基金</t>
    <rPh sb="0" eb="2">
      <t>シエイ</t>
    </rPh>
    <rPh sb="2" eb="3">
      <t>ハマ</t>
    </rPh>
    <rPh sb="3" eb="5">
      <t>ボチ</t>
    </rPh>
    <rPh sb="5" eb="7">
      <t>キキン</t>
    </rPh>
    <phoneticPr fontId="38"/>
  </si>
  <si>
    <t>文化・スポーツ・国際交流振興基金</t>
    <rPh sb="0" eb="2">
      <t>ブンカ</t>
    </rPh>
    <rPh sb="8" eb="10">
      <t>コクサイ</t>
    </rPh>
    <rPh sb="10" eb="12">
      <t>コウリュウ</t>
    </rPh>
    <rPh sb="12" eb="14">
      <t>シンコウ</t>
    </rPh>
    <rPh sb="14" eb="16">
      <t>キキン</t>
    </rPh>
    <phoneticPr fontId="38"/>
  </si>
  <si>
    <t>緑化基金</t>
    <rPh sb="0" eb="2">
      <t>リョクカ</t>
    </rPh>
    <rPh sb="2" eb="4">
      <t>キキン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</si>
</sst>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45483</c:v>
                </c:pt>
                <c:pt idx="1">
                  <c:v>45945</c:v>
                </c:pt>
                <c:pt idx="2">
                  <c:v>44475</c:v>
                </c:pt>
                <c:pt idx="3">
                  <c:v>45982</c:v>
                </c:pt>
                <c:pt idx="4">
                  <c:v>50538</c:v>
                </c:pt>
              </c:numCache>
            </c:numRef>
          </c:val>
          <c:smooth val="0"/>
          <c:extLst>
            <c:ext xmlns:c16="http://schemas.microsoft.com/office/drawing/2014/chart" uri="{C3380CC4-5D6E-409C-BE32-E72D297353CC}">
              <c16:uniqueId val="{00000000-2025-422A-9837-E50B6FE1A99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63935</c:v>
                </c:pt>
                <c:pt idx="1">
                  <c:v>50309</c:v>
                </c:pt>
                <c:pt idx="2">
                  <c:v>37766</c:v>
                </c:pt>
                <c:pt idx="3">
                  <c:v>37370</c:v>
                </c:pt>
                <c:pt idx="4">
                  <c:v>38060</c:v>
                </c:pt>
              </c:numCache>
            </c:numRef>
          </c:val>
          <c:smooth val="0"/>
          <c:extLst>
            <c:ext xmlns:c16="http://schemas.microsoft.com/office/drawing/2014/chart" uri="{C3380CC4-5D6E-409C-BE32-E72D297353CC}">
              <c16:uniqueId val="{00000001-2025-422A-9837-E50B6FE1A99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2.29</c:v>
                </c:pt>
                <c:pt idx="1">
                  <c:v>8.26</c:v>
                </c:pt>
                <c:pt idx="2">
                  <c:v>5.91</c:v>
                </c:pt>
                <c:pt idx="3">
                  <c:v>1.35</c:v>
                </c:pt>
                <c:pt idx="4">
                  <c:v>4.13</c:v>
                </c:pt>
              </c:numCache>
            </c:numRef>
          </c:val>
          <c:extLst>
            <c:ext xmlns:c16="http://schemas.microsoft.com/office/drawing/2014/chart" uri="{C3380CC4-5D6E-409C-BE32-E72D297353CC}">
              <c16:uniqueId val="{00000000-22C9-4776-9B0E-84EF1F001E6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15.75</c:v>
                </c:pt>
                <c:pt idx="1">
                  <c:v>16.11</c:v>
                </c:pt>
                <c:pt idx="2">
                  <c:v>20.78</c:v>
                </c:pt>
                <c:pt idx="3">
                  <c:v>23.37</c:v>
                </c:pt>
                <c:pt idx="4">
                  <c:v>24.47</c:v>
                </c:pt>
              </c:numCache>
            </c:numRef>
          </c:val>
          <c:extLst>
            <c:ext xmlns:c16="http://schemas.microsoft.com/office/drawing/2014/chart" uri="{C3380CC4-5D6E-409C-BE32-E72D297353CC}">
              <c16:uniqueId val="{00000001-22C9-4776-9B0E-84EF1F001E6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2.0299999999999998</c:v>
                </c:pt>
                <c:pt idx="1">
                  <c:v>7.21</c:v>
                </c:pt>
                <c:pt idx="2">
                  <c:v>1.71</c:v>
                </c:pt>
                <c:pt idx="3">
                  <c:v>-1.32</c:v>
                </c:pt>
                <c:pt idx="4">
                  <c:v>4.5</c:v>
                </c:pt>
              </c:numCache>
            </c:numRef>
          </c:val>
          <c:smooth val="0"/>
          <c:extLst>
            <c:ext xmlns:c16="http://schemas.microsoft.com/office/drawing/2014/chart" uri="{C3380CC4-5D6E-409C-BE32-E72D297353CC}">
              <c16:uniqueId val="{00000002-22C9-4776-9B0E-84EF1F001E6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4F9-42F8-BAE0-AF9D6F78A49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4F9-42F8-BAE0-AF9D6F78A49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4F9-42F8-BAE0-AF9D6F78A49F}"/>
            </c:ext>
          </c:extLst>
        </c:ser>
        <c:ser>
          <c:idx val="3"/>
          <c:order val="3"/>
          <c:tx>
            <c:strRef>
              <c:f>データシート!$A$30</c:f>
              <c:strCache>
                <c:ptCount val="1"/>
                <c:pt idx="0">
                  <c:v>墓地事業特別会計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A4F9-42F8-BAE0-AF9D6F78A49F}"/>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0.35</c:v>
                </c:pt>
                <c:pt idx="1">
                  <c:v>#N/A</c:v>
                </c:pt>
                <c:pt idx="2">
                  <c:v>#N/A</c:v>
                </c:pt>
                <c:pt idx="3">
                  <c:v>0.21</c:v>
                </c:pt>
                <c:pt idx="4">
                  <c:v>#N/A</c:v>
                </c:pt>
                <c:pt idx="5">
                  <c:v>0.44</c:v>
                </c:pt>
                <c:pt idx="6">
                  <c:v>#N/A</c:v>
                </c:pt>
                <c:pt idx="7">
                  <c:v>0.04</c:v>
                </c:pt>
                <c:pt idx="8">
                  <c:v>#N/A</c:v>
                </c:pt>
                <c:pt idx="9">
                  <c:v>0.32</c:v>
                </c:pt>
              </c:numCache>
            </c:numRef>
          </c:val>
          <c:extLst>
            <c:ext xmlns:c16="http://schemas.microsoft.com/office/drawing/2014/chart" uri="{C3380CC4-5D6E-409C-BE32-E72D297353CC}">
              <c16:uniqueId val="{00000004-A4F9-42F8-BAE0-AF9D6F78A49F}"/>
            </c:ext>
          </c:extLst>
        </c:ser>
        <c:ser>
          <c:idx val="5"/>
          <c:order val="5"/>
          <c:tx>
            <c:strRef>
              <c:f>データシート!$A$32</c:f>
              <c:strCache>
                <c:ptCount val="1"/>
                <c:pt idx="0">
                  <c:v>後期高齢者医療保険特別会計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0.28999999999999998</c:v>
                </c:pt>
                <c:pt idx="2">
                  <c:v>#N/A</c:v>
                </c:pt>
                <c:pt idx="3">
                  <c:v>0.28000000000000003</c:v>
                </c:pt>
                <c:pt idx="4">
                  <c:v>#N/A</c:v>
                </c:pt>
                <c:pt idx="5">
                  <c:v>0.33</c:v>
                </c:pt>
                <c:pt idx="6">
                  <c:v>#N/A</c:v>
                </c:pt>
                <c:pt idx="7">
                  <c:v>0.31</c:v>
                </c:pt>
                <c:pt idx="8">
                  <c:v>#N/A</c:v>
                </c:pt>
                <c:pt idx="9">
                  <c:v>0.35</c:v>
                </c:pt>
              </c:numCache>
            </c:numRef>
          </c:val>
          <c:extLst>
            <c:ext xmlns:c16="http://schemas.microsoft.com/office/drawing/2014/chart" uri="{C3380CC4-5D6E-409C-BE32-E72D297353CC}">
              <c16:uniqueId val="{00000005-A4F9-42F8-BAE0-AF9D6F78A49F}"/>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1.49</c:v>
                </c:pt>
                <c:pt idx="2">
                  <c:v>#N/A</c:v>
                </c:pt>
                <c:pt idx="3">
                  <c:v>0.56000000000000005</c:v>
                </c:pt>
                <c:pt idx="4">
                  <c:v>#N/A</c:v>
                </c:pt>
                <c:pt idx="5">
                  <c:v>0.28000000000000003</c:v>
                </c:pt>
                <c:pt idx="6">
                  <c:v>#N/A</c:v>
                </c:pt>
                <c:pt idx="7">
                  <c:v>0.05</c:v>
                </c:pt>
                <c:pt idx="8">
                  <c:v>#N/A</c:v>
                </c:pt>
                <c:pt idx="9">
                  <c:v>0.71</c:v>
                </c:pt>
              </c:numCache>
            </c:numRef>
          </c:val>
          <c:extLst>
            <c:ext xmlns:c16="http://schemas.microsoft.com/office/drawing/2014/chart" uri="{C3380CC4-5D6E-409C-BE32-E72D297353CC}">
              <c16:uniqueId val="{00000006-A4F9-42F8-BAE0-AF9D6F78A49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0.89</c:v>
                </c:pt>
                <c:pt idx="2">
                  <c:v>#N/A</c:v>
                </c:pt>
                <c:pt idx="3">
                  <c:v>1.48</c:v>
                </c:pt>
                <c:pt idx="4">
                  <c:v>#N/A</c:v>
                </c:pt>
                <c:pt idx="5">
                  <c:v>1.8</c:v>
                </c:pt>
                <c:pt idx="6">
                  <c:v>#N/A</c:v>
                </c:pt>
                <c:pt idx="7">
                  <c:v>2.0299999999999998</c:v>
                </c:pt>
                <c:pt idx="8">
                  <c:v>#N/A</c:v>
                </c:pt>
                <c:pt idx="9">
                  <c:v>1.41</c:v>
                </c:pt>
              </c:numCache>
            </c:numRef>
          </c:val>
          <c:extLst>
            <c:ext xmlns:c16="http://schemas.microsoft.com/office/drawing/2014/chart" uri="{C3380CC4-5D6E-409C-BE32-E72D297353CC}">
              <c16:uniqueId val="{00000007-A4F9-42F8-BAE0-AF9D6F78A49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2.29</c:v>
                </c:pt>
                <c:pt idx="2">
                  <c:v>#N/A</c:v>
                </c:pt>
                <c:pt idx="3">
                  <c:v>8.26</c:v>
                </c:pt>
                <c:pt idx="4">
                  <c:v>#N/A</c:v>
                </c:pt>
                <c:pt idx="5">
                  <c:v>5.9</c:v>
                </c:pt>
                <c:pt idx="6">
                  <c:v>#N/A</c:v>
                </c:pt>
                <c:pt idx="7">
                  <c:v>1.35</c:v>
                </c:pt>
                <c:pt idx="8">
                  <c:v>#N/A</c:v>
                </c:pt>
                <c:pt idx="9">
                  <c:v>4.13</c:v>
                </c:pt>
              </c:numCache>
            </c:numRef>
          </c:val>
          <c:extLst>
            <c:ext xmlns:c16="http://schemas.microsoft.com/office/drawing/2014/chart" uri="{C3380CC4-5D6E-409C-BE32-E72D297353CC}">
              <c16:uniqueId val="{00000008-A4F9-42F8-BAE0-AF9D6F78A49F}"/>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15.57</c:v>
                </c:pt>
                <c:pt idx="2">
                  <c:v>#N/A</c:v>
                </c:pt>
                <c:pt idx="3">
                  <c:v>14.59</c:v>
                </c:pt>
                <c:pt idx="4">
                  <c:v>#N/A</c:v>
                </c:pt>
                <c:pt idx="5">
                  <c:v>14.74</c:v>
                </c:pt>
                <c:pt idx="6">
                  <c:v>#N/A</c:v>
                </c:pt>
                <c:pt idx="7">
                  <c:v>14.18</c:v>
                </c:pt>
                <c:pt idx="8">
                  <c:v>#N/A</c:v>
                </c:pt>
                <c:pt idx="9">
                  <c:v>12.97</c:v>
                </c:pt>
              </c:numCache>
            </c:numRef>
          </c:val>
          <c:extLst>
            <c:ext xmlns:c16="http://schemas.microsoft.com/office/drawing/2014/chart" uri="{C3380CC4-5D6E-409C-BE32-E72D297353CC}">
              <c16:uniqueId val="{00000009-A4F9-42F8-BAE0-AF9D6F78A49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2488</c:v>
                </c:pt>
                <c:pt idx="5">
                  <c:v>2611</c:v>
                </c:pt>
                <c:pt idx="8">
                  <c:v>2589</c:v>
                </c:pt>
                <c:pt idx="11">
                  <c:v>2571</c:v>
                </c:pt>
                <c:pt idx="14">
                  <c:v>2506</c:v>
                </c:pt>
              </c:numCache>
            </c:numRef>
          </c:val>
          <c:extLst>
            <c:ext xmlns:c16="http://schemas.microsoft.com/office/drawing/2014/chart" uri="{C3380CC4-5D6E-409C-BE32-E72D297353CC}">
              <c16:uniqueId val="{00000000-D4F4-4419-BDCF-5659FAD2B24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D4F4-4419-BDCF-5659FAD2B24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4F4-4419-BDCF-5659FAD2B24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375</c:v>
                </c:pt>
                <c:pt idx="3">
                  <c:v>343</c:v>
                </c:pt>
                <c:pt idx="6">
                  <c:v>326</c:v>
                </c:pt>
                <c:pt idx="9">
                  <c:v>310</c:v>
                </c:pt>
                <c:pt idx="12">
                  <c:v>293</c:v>
                </c:pt>
              </c:numCache>
            </c:numRef>
          </c:val>
          <c:extLst>
            <c:ext xmlns:c16="http://schemas.microsoft.com/office/drawing/2014/chart" uri="{C3380CC4-5D6E-409C-BE32-E72D297353CC}">
              <c16:uniqueId val="{00000003-D4F4-4419-BDCF-5659FAD2B24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509</c:v>
                </c:pt>
                <c:pt idx="3">
                  <c:v>489</c:v>
                </c:pt>
                <c:pt idx="6">
                  <c:v>520</c:v>
                </c:pt>
                <c:pt idx="9">
                  <c:v>546</c:v>
                </c:pt>
                <c:pt idx="12">
                  <c:v>523</c:v>
                </c:pt>
              </c:numCache>
            </c:numRef>
          </c:val>
          <c:extLst>
            <c:ext xmlns:c16="http://schemas.microsoft.com/office/drawing/2014/chart" uri="{C3380CC4-5D6E-409C-BE32-E72D297353CC}">
              <c16:uniqueId val="{00000004-D4F4-4419-BDCF-5659FAD2B24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4F4-4419-BDCF-5659FAD2B24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4F4-4419-BDCF-5659FAD2B24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3146</c:v>
                </c:pt>
                <c:pt idx="3">
                  <c:v>3199</c:v>
                </c:pt>
                <c:pt idx="6">
                  <c:v>3035</c:v>
                </c:pt>
                <c:pt idx="9">
                  <c:v>2831</c:v>
                </c:pt>
                <c:pt idx="12">
                  <c:v>2902</c:v>
                </c:pt>
              </c:numCache>
            </c:numRef>
          </c:val>
          <c:extLst>
            <c:ext xmlns:c16="http://schemas.microsoft.com/office/drawing/2014/chart" uri="{C3380CC4-5D6E-409C-BE32-E72D297353CC}">
              <c16:uniqueId val="{00000007-D4F4-4419-BDCF-5659FAD2B24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1542</c:v>
                </c:pt>
                <c:pt idx="2">
                  <c:v>#N/A</c:v>
                </c:pt>
                <c:pt idx="3">
                  <c:v>#N/A</c:v>
                </c:pt>
                <c:pt idx="4">
                  <c:v>1420</c:v>
                </c:pt>
                <c:pt idx="5">
                  <c:v>#N/A</c:v>
                </c:pt>
                <c:pt idx="6">
                  <c:v>#N/A</c:v>
                </c:pt>
                <c:pt idx="7">
                  <c:v>1292</c:v>
                </c:pt>
                <c:pt idx="8">
                  <c:v>#N/A</c:v>
                </c:pt>
                <c:pt idx="9">
                  <c:v>#N/A</c:v>
                </c:pt>
                <c:pt idx="10">
                  <c:v>1116</c:v>
                </c:pt>
                <c:pt idx="11">
                  <c:v>#N/A</c:v>
                </c:pt>
                <c:pt idx="12">
                  <c:v>#N/A</c:v>
                </c:pt>
                <c:pt idx="13">
                  <c:v>1213</c:v>
                </c:pt>
                <c:pt idx="14">
                  <c:v>#N/A</c:v>
                </c:pt>
              </c:numCache>
            </c:numRef>
          </c:val>
          <c:smooth val="0"/>
          <c:extLst>
            <c:ext xmlns:c16="http://schemas.microsoft.com/office/drawing/2014/chart" uri="{C3380CC4-5D6E-409C-BE32-E72D297353CC}">
              <c16:uniqueId val="{00000008-D4F4-4419-BDCF-5659FAD2B24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23534</c:v>
                </c:pt>
                <c:pt idx="5">
                  <c:v>23407</c:v>
                </c:pt>
                <c:pt idx="8">
                  <c:v>22604</c:v>
                </c:pt>
                <c:pt idx="11">
                  <c:v>21392</c:v>
                </c:pt>
                <c:pt idx="14">
                  <c:v>20259</c:v>
                </c:pt>
              </c:numCache>
            </c:numRef>
          </c:val>
          <c:extLst>
            <c:ext xmlns:c16="http://schemas.microsoft.com/office/drawing/2014/chart" uri="{C3380CC4-5D6E-409C-BE32-E72D297353CC}">
              <c16:uniqueId val="{00000000-C79D-44C7-99D8-2225B865B3A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8083</c:v>
                </c:pt>
                <c:pt idx="5">
                  <c:v>8061</c:v>
                </c:pt>
                <c:pt idx="8">
                  <c:v>8598</c:v>
                </c:pt>
                <c:pt idx="11">
                  <c:v>9034</c:v>
                </c:pt>
                <c:pt idx="14">
                  <c:v>8749</c:v>
                </c:pt>
              </c:numCache>
            </c:numRef>
          </c:val>
          <c:extLst>
            <c:ext xmlns:c16="http://schemas.microsoft.com/office/drawing/2014/chart" uri="{C3380CC4-5D6E-409C-BE32-E72D297353CC}">
              <c16:uniqueId val="{00000001-C79D-44C7-99D8-2225B865B3A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3411</c:v>
                </c:pt>
                <c:pt idx="5">
                  <c:v>3695</c:v>
                </c:pt>
                <c:pt idx="8">
                  <c:v>4395</c:v>
                </c:pt>
                <c:pt idx="11">
                  <c:v>4880</c:v>
                </c:pt>
                <c:pt idx="14">
                  <c:v>5047</c:v>
                </c:pt>
              </c:numCache>
            </c:numRef>
          </c:val>
          <c:extLst>
            <c:ext xmlns:c16="http://schemas.microsoft.com/office/drawing/2014/chart" uri="{C3380CC4-5D6E-409C-BE32-E72D297353CC}">
              <c16:uniqueId val="{00000002-C79D-44C7-99D8-2225B865B3A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79D-44C7-99D8-2225B865B3A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79D-44C7-99D8-2225B865B3A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79D-44C7-99D8-2225B865B3A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2417</c:v>
                </c:pt>
                <c:pt idx="3">
                  <c:v>2332</c:v>
                </c:pt>
                <c:pt idx="6">
                  <c:v>2268</c:v>
                </c:pt>
                <c:pt idx="9">
                  <c:v>2331</c:v>
                </c:pt>
                <c:pt idx="12">
                  <c:v>2364</c:v>
                </c:pt>
              </c:numCache>
            </c:numRef>
          </c:val>
          <c:extLst>
            <c:ext xmlns:c16="http://schemas.microsoft.com/office/drawing/2014/chart" uri="{C3380CC4-5D6E-409C-BE32-E72D297353CC}">
              <c16:uniqueId val="{00000006-C79D-44C7-99D8-2225B865B3A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2867</c:v>
                </c:pt>
                <c:pt idx="3">
                  <c:v>2674</c:v>
                </c:pt>
                <c:pt idx="6">
                  <c:v>2494</c:v>
                </c:pt>
                <c:pt idx="9">
                  <c:v>2382</c:v>
                </c:pt>
                <c:pt idx="12">
                  <c:v>2124</c:v>
                </c:pt>
              </c:numCache>
            </c:numRef>
          </c:val>
          <c:extLst>
            <c:ext xmlns:c16="http://schemas.microsoft.com/office/drawing/2014/chart" uri="{C3380CC4-5D6E-409C-BE32-E72D297353CC}">
              <c16:uniqueId val="{00000007-C79D-44C7-99D8-2225B865B3A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8564</c:v>
                </c:pt>
                <c:pt idx="3">
                  <c:v>8121</c:v>
                </c:pt>
                <c:pt idx="6">
                  <c:v>7742</c:v>
                </c:pt>
                <c:pt idx="9">
                  <c:v>7643</c:v>
                </c:pt>
                <c:pt idx="12">
                  <c:v>7500</c:v>
                </c:pt>
              </c:numCache>
            </c:numRef>
          </c:val>
          <c:extLst>
            <c:ext xmlns:c16="http://schemas.microsoft.com/office/drawing/2014/chart" uri="{C3380CC4-5D6E-409C-BE32-E72D297353CC}">
              <c16:uniqueId val="{00000008-C79D-44C7-99D8-2225B865B3A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79D-44C7-99D8-2225B865B3A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35368</c:v>
                </c:pt>
                <c:pt idx="3">
                  <c:v>35358</c:v>
                </c:pt>
                <c:pt idx="6">
                  <c:v>34100</c:v>
                </c:pt>
                <c:pt idx="9">
                  <c:v>32344</c:v>
                </c:pt>
                <c:pt idx="12">
                  <c:v>30548</c:v>
                </c:pt>
              </c:numCache>
            </c:numRef>
          </c:val>
          <c:extLst>
            <c:ext xmlns:c16="http://schemas.microsoft.com/office/drawing/2014/chart" uri="{C3380CC4-5D6E-409C-BE32-E72D297353CC}">
              <c16:uniqueId val="{0000000A-C79D-44C7-99D8-2225B865B3A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14190</c:v>
                </c:pt>
                <c:pt idx="2">
                  <c:v>#N/A</c:v>
                </c:pt>
                <c:pt idx="3">
                  <c:v>#N/A</c:v>
                </c:pt>
                <c:pt idx="4">
                  <c:v>13322</c:v>
                </c:pt>
                <c:pt idx="5">
                  <c:v>#N/A</c:v>
                </c:pt>
                <c:pt idx="6">
                  <c:v>#N/A</c:v>
                </c:pt>
                <c:pt idx="7">
                  <c:v>11007</c:v>
                </c:pt>
                <c:pt idx="8">
                  <c:v>#N/A</c:v>
                </c:pt>
                <c:pt idx="9">
                  <c:v>#N/A</c:v>
                </c:pt>
                <c:pt idx="10">
                  <c:v>9395</c:v>
                </c:pt>
                <c:pt idx="11">
                  <c:v>#N/A</c:v>
                </c:pt>
                <c:pt idx="12">
                  <c:v>#N/A</c:v>
                </c:pt>
                <c:pt idx="13">
                  <c:v>8482</c:v>
                </c:pt>
                <c:pt idx="14">
                  <c:v>#N/A</c:v>
                </c:pt>
              </c:numCache>
            </c:numRef>
          </c:val>
          <c:smooth val="0"/>
          <c:extLst>
            <c:ext xmlns:c16="http://schemas.microsoft.com/office/drawing/2014/chart" uri="{C3380CC4-5D6E-409C-BE32-E72D297353CC}">
              <c16:uniqueId val="{0000000B-C79D-44C7-99D8-2225B865B3A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2909</c:v>
                </c:pt>
                <c:pt idx="1">
                  <c:v>3353</c:v>
                </c:pt>
                <c:pt idx="2">
                  <c:v>3601</c:v>
                </c:pt>
              </c:numCache>
            </c:numRef>
          </c:val>
          <c:extLst>
            <c:ext xmlns:c16="http://schemas.microsoft.com/office/drawing/2014/chart" uri="{C3380CC4-5D6E-409C-BE32-E72D297353CC}">
              <c16:uniqueId val="{00000000-3287-4D96-9D58-9CC4FAC989A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287-4D96-9D58-9CC4FAC989A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1693</c:v>
                </c:pt>
                <c:pt idx="1">
                  <c:v>1481</c:v>
                </c:pt>
                <c:pt idx="2">
                  <c:v>1336</c:v>
                </c:pt>
              </c:numCache>
            </c:numRef>
          </c:val>
          <c:extLst>
            <c:ext xmlns:c16="http://schemas.microsoft.com/office/drawing/2014/chart" uri="{C3380CC4-5D6E-409C-BE32-E72D297353CC}">
              <c16:uniqueId val="{00000002-3287-4D96-9D58-9CC4FAC989A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元利償還金については、南海中央線整備事業や南海本線等連続立体交差事業等により引き続き高い水準となって</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おり、</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過去に発行した起債の</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据置期間の</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終了</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　その結果</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公営企業債の元利償還金に対する繰入金や</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泉北環境整備施設組合の地方債に対する分担金等</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減少している</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、実質公債費比率の分子</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今後も事業を精査し、適切な地方債の発行に努める。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方債発行の抑制等による地方債現在高の減や下水道事業の地方債に対する繰入金の減、泉北環境整備施設組合等一部事業組合への地方債に対する負担金の減等があり、また、財政調整基金等の充当可能基金の増もあり、将来負担比率の分子については減少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今後も地方債の発行を十分に精査し、将来負担額の減少に努める。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財政調整基金は約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248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百万円の増、その他の特定目的基金が約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145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百万円の減となったため、全体では約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百万円の増加となった。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増加の主な要因としては、前年度決算剰余金の積立による財政調整基金の増や後年度事業に充当するために積み立てた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石油貯蔵施設立地対策等基金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の増があげられる。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財政調整基金については、今後新たに発生する財政需要等に、その他特定目的基金については、基金の使途に合った事業内容であるか精査し適切に積立・取崩しを行う。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保健医療基金：休日診療所の指定管理者委託料及び保健医療施設の公債費等、保健医療行政の充実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石油貯蔵施設立地対策等基金：石油貯蔵設立地対策等交付金交付規則に掲げる目的及び及び要件に該当する公共事業への活用</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文化・スポーツ・国際交流振興基金：市民文化の育成、スポーツの振興及び国際交流への活用</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保健医療基金：運用収入があったものの、総合ライフケアセンターの起債の償還等へ取崩ししているため、約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181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石油貯蔵施設設立地対策等基金：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後年度事業に充当するために積み立てたため</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保健医療基金：今後も休日診療所の指定管理者委託料や保健医療施設の建設に係る償還に活用するとともに、老朽化による修繕費の財源としても活用する。</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石油貯蔵施設立地対策等基金：複数年度に渡る事業に活用するため、適切に積立・取崩しを行う。</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歳出について、障害者自立支援給付費</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等の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扶助費の増</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や</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人事院勧告等によ</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る人件費の</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増があったものの、公債費の減があったため、決算剰余金が発生し、約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248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百万円増加した。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今後の安定的な財政運営のための財源として活用していく予定である。高石市公共施設個別施設計画に基づく修繕が今後見込まれるため、計画的に積立・取崩しを行っていく。</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55,968
55,192
11.30
27,275,370
26,547,916
607,646
14,711,157
30,548,458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臨海部に位置する企業の税収があるため類似団体内平均値を上回る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0.77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となっている。近年低下傾向（平成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年連続して低下）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ため、税の徴収強化による税収増加等歳入の確保に努める。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129117</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013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44044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4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129117</xdr:rowOff>
    </xdr:from>
    <xdr:to>
      <xdr:col>24</xdr:col>
      <xdr:colOff>12700</xdr:colOff>
      <xdr:row>36</xdr:row>
      <xdr:rowOff>129117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0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167217</xdr:rowOff>
    </xdr:from>
    <xdr:to>
      <xdr:col>23</xdr:col>
      <xdr:colOff>133350</xdr:colOff>
      <xdr:row>41</xdr:row>
      <xdr:rowOff>15875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252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147108</xdr:rowOff>
    </xdr:from>
    <xdr:to>
      <xdr:col>19</xdr:col>
      <xdr:colOff>133350</xdr:colOff>
      <xdr:row>40</xdr:row>
      <xdr:rowOff>167217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0051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105833</xdr:rowOff>
    </xdr:from>
    <xdr:to>
      <xdr:col>19</xdr:col>
      <xdr:colOff>184150</xdr:colOff>
      <xdr:row>42</xdr:row>
      <xdr:rowOff>35983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20760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106892</xdr:rowOff>
    </xdr:from>
    <xdr:to>
      <xdr:col>15</xdr:col>
      <xdr:colOff>82550</xdr:colOff>
      <xdr:row>40</xdr:row>
      <xdr:rowOff>147108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648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85725</xdr:rowOff>
    </xdr:from>
    <xdr:to>
      <xdr:col>15</xdr:col>
      <xdr:colOff>133350</xdr:colOff>
      <xdr:row>42</xdr:row>
      <xdr:rowOff>15875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652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66675</xdr:rowOff>
    </xdr:from>
    <xdr:to>
      <xdr:col>11</xdr:col>
      <xdr:colOff>31750</xdr:colOff>
      <xdr:row>40</xdr:row>
      <xdr:rowOff>106892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246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136525</xdr:rowOff>
    </xdr:from>
    <xdr:to>
      <xdr:col>23</xdr:col>
      <xdr:colOff>184150</xdr:colOff>
      <xdr:row>41</xdr:row>
      <xdr:rowOff>66675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153052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116417</xdr:rowOff>
    </xdr:from>
    <xdr:to>
      <xdr:col>19</xdr:col>
      <xdr:colOff>184150</xdr:colOff>
      <xdr:row>41</xdr:row>
      <xdr:rowOff>46567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96308</xdr:rowOff>
    </xdr:from>
    <xdr:to>
      <xdr:col>15</xdr:col>
      <xdr:colOff>133350</xdr:colOff>
      <xdr:row>41</xdr:row>
      <xdr:rowOff>26458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36635</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56092</xdr:rowOff>
    </xdr:from>
    <xdr:to>
      <xdr:col>11</xdr:col>
      <xdr:colOff>82550</xdr:colOff>
      <xdr:row>40</xdr:row>
      <xdr:rowOff>157692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167869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分子である経常経費充当一般財源等においては、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があ</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分母である経常一般財源等において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、普通交付税の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増等があった。分母の増が分子の増を上回ったため、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依然として、類似団体内平均を上回っているため、今後も事業の査定等、経費の削減に努める。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19685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64140"/>
          <a:ext cx="0" cy="12426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73025</xdr:rowOff>
    </xdr:from>
    <xdr:to>
      <xdr:col>23</xdr:col>
      <xdr:colOff>133350</xdr:colOff>
      <xdr:row>65</xdr:row>
      <xdr:rowOff>163513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217275"/>
          <a:ext cx="8382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35259</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3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18732</xdr:rowOff>
    </xdr:from>
    <xdr:to>
      <xdr:col>23</xdr:col>
      <xdr:colOff>184150</xdr:colOff>
      <xdr:row>64</xdr:row>
      <xdr:rowOff>120332</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9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81597</xdr:rowOff>
    </xdr:from>
    <xdr:to>
      <xdr:col>19</xdr:col>
      <xdr:colOff>133350</xdr:colOff>
      <xdr:row>65</xdr:row>
      <xdr:rowOff>163513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1054397"/>
          <a:ext cx="889000" cy="25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160020</xdr:rowOff>
    </xdr:from>
    <xdr:to>
      <xdr:col>19</xdr:col>
      <xdr:colOff>184150</xdr:colOff>
      <xdr:row>64</xdr:row>
      <xdr:rowOff>90170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100347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73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41910</xdr:rowOff>
    </xdr:from>
    <xdr:to>
      <xdr:col>15</xdr:col>
      <xdr:colOff>82550</xdr:colOff>
      <xdr:row>64</xdr:row>
      <xdr:rowOff>81597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43260"/>
          <a:ext cx="889000" cy="21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69532</xdr:rowOff>
    </xdr:from>
    <xdr:to>
      <xdr:col>15</xdr:col>
      <xdr:colOff>133350</xdr:colOff>
      <xdr:row>63</xdr:row>
      <xdr:rowOff>171132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9859</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65</xdr:row>
      <xdr:rowOff>6668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43260"/>
          <a:ext cx="889000" cy="30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23813</xdr:rowOff>
    </xdr:from>
    <xdr:to>
      <xdr:col>11</xdr:col>
      <xdr:colOff>82550</xdr:colOff>
      <xdr:row>62</xdr:row>
      <xdr:rowOff>125413</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135590</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94315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2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22225</xdr:rowOff>
    </xdr:from>
    <xdr:to>
      <xdr:col>23</xdr:col>
      <xdr:colOff>184150</xdr:colOff>
      <xdr:row>65</xdr:row>
      <xdr:rowOff>123825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6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165752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38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112713</xdr:rowOff>
    </xdr:from>
    <xdr:to>
      <xdr:col>19</xdr:col>
      <xdr:colOff>184150</xdr:colOff>
      <xdr:row>66</xdr:row>
      <xdr:rowOff>42863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5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27640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34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30797</xdr:rowOff>
    </xdr:from>
    <xdr:to>
      <xdr:col>15</xdr:col>
      <xdr:colOff>133350</xdr:colOff>
      <xdr:row>64</xdr:row>
      <xdr:rowOff>132397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003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117174</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089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127318</xdr:rowOff>
    </xdr:from>
    <xdr:to>
      <xdr:col>7</xdr:col>
      <xdr:colOff>31750</xdr:colOff>
      <xdr:row>65</xdr:row>
      <xdr:rowOff>57468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42245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18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[128,064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人事院勧告等による人件費の増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や各種給付金等による扶助費の増等により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、前年度と比較して決算額は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19,446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円下回っており、今後も比率の改善を図るべく、委託内容等の精査を行い、経費削減に努める。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28259</xdr:rowOff>
    </xdr:from>
    <xdr:to>
      <xdr:col>23</xdr:col>
      <xdr:colOff>133350</xdr:colOff>
      <xdr:row>89</xdr:row>
      <xdr:rowOff>117235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744259"/>
          <a:ext cx="0" cy="16320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89312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4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117235</xdr:rowOff>
    </xdr:from>
    <xdr:to>
      <xdr:col>24</xdr:col>
      <xdr:colOff>12700</xdr:colOff>
      <xdr:row>89</xdr:row>
      <xdr:rowOff>117235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76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114636</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487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28259</xdr:rowOff>
    </xdr:from>
    <xdr:to>
      <xdr:col>24</xdr:col>
      <xdr:colOff>12700</xdr:colOff>
      <xdr:row>80</xdr:row>
      <xdr:rowOff>28259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74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95179</xdr:rowOff>
    </xdr:from>
    <xdr:to>
      <xdr:col>23</xdr:col>
      <xdr:colOff>133350</xdr:colOff>
      <xdr:row>80</xdr:row>
      <xdr:rowOff>123955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11179"/>
          <a:ext cx="838200" cy="2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112265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282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140188</xdr:rowOff>
    </xdr:from>
    <xdr:to>
      <xdr:col>23</xdr:col>
      <xdr:colOff>184150</xdr:colOff>
      <xdr:row>81</xdr:row>
      <xdr:rowOff>70338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56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95179</xdr:rowOff>
    </xdr:from>
    <xdr:to>
      <xdr:col>19</xdr:col>
      <xdr:colOff>133350</xdr:colOff>
      <xdr:row>80</xdr:row>
      <xdr:rowOff>100146</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11179"/>
          <a:ext cx="889000" cy="4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101659</xdr:rowOff>
    </xdr:from>
    <xdr:to>
      <xdr:col>19</xdr:col>
      <xdr:colOff>184150</xdr:colOff>
      <xdr:row>81</xdr:row>
      <xdr:rowOff>31809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1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16586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040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97554</xdr:rowOff>
    </xdr:from>
    <xdr:to>
      <xdr:col>15</xdr:col>
      <xdr:colOff>82550</xdr:colOff>
      <xdr:row>80</xdr:row>
      <xdr:rowOff>100146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13554"/>
          <a:ext cx="889000" cy="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102538</xdr:rowOff>
    </xdr:from>
    <xdr:to>
      <xdr:col>15</xdr:col>
      <xdr:colOff>133350</xdr:colOff>
      <xdr:row>81</xdr:row>
      <xdr:rowOff>32688</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1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17465</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04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90139</xdr:rowOff>
    </xdr:from>
    <xdr:to>
      <xdr:col>11</xdr:col>
      <xdr:colOff>31750</xdr:colOff>
      <xdr:row>80</xdr:row>
      <xdr:rowOff>97554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06139"/>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88947</xdr:rowOff>
    </xdr:from>
    <xdr:to>
      <xdr:col>11</xdr:col>
      <xdr:colOff>82550</xdr:colOff>
      <xdr:row>81</xdr:row>
      <xdr:rowOff>19097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0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3874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91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61063</xdr:rowOff>
    </xdr:from>
    <xdr:to>
      <xdr:col>7</xdr:col>
      <xdr:colOff>31750</xdr:colOff>
      <xdr:row>80</xdr:row>
      <xdr:rowOff>162663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777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147440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6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73155</xdr:rowOff>
    </xdr:from>
    <xdr:to>
      <xdr:col>23</xdr:col>
      <xdr:colOff>184150</xdr:colOff>
      <xdr:row>81</xdr:row>
      <xdr:rowOff>3305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789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165882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71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44379</xdr:rowOff>
    </xdr:from>
    <xdr:to>
      <xdr:col>19</xdr:col>
      <xdr:colOff>184150</xdr:colOff>
      <xdr:row>80</xdr:row>
      <xdr:rowOff>145979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6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156156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2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49346</xdr:rowOff>
    </xdr:from>
    <xdr:to>
      <xdr:col>15</xdr:col>
      <xdr:colOff>133350</xdr:colOff>
      <xdr:row>80</xdr:row>
      <xdr:rowOff>150946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76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161123</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534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46754</xdr:rowOff>
    </xdr:from>
    <xdr:to>
      <xdr:col>11</xdr:col>
      <xdr:colOff>82550</xdr:colOff>
      <xdr:row>80</xdr:row>
      <xdr:rowOff>148354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62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158531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31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39339</xdr:rowOff>
    </xdr:from>
    <xdr:to>
      <xdr:col>7</xdr:col>
      <xdr:colOff>31750</xdr:colOff>
      <xdr:row>80</xdr:row>
      <xdr:rowOff>140939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5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151116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2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ラスパイレス指数は前年から変わりなく100.0とな</a:t>
          </a:r>
          <a:r>
            <a:rPr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っており、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ポイント上回っている。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今後も適正な定員管理に努めるとともに、昇格についても適切に管理していく。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164193</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708743"/>
          <a:ext cx="0" cy="16718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79120</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5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164193</xdr:rowOff>
    </xdr:from>
    <xdr:to>
      <xdr:col>81</xdr:col>
      <xdr:colOff>133350</xdr:colOff>
      <xdr:row>79</xdr:row>
      <xdr:rowOff>164193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70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32657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777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48277</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27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49893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31750</xdr:rowOff>
    </xdr:from>
    <xdr:to>
      <xdr:col>77</xdr:col>
      <xdr:colOff>95250</xdr:colOff>
      <xdr:row>84</xdr:row>
      <xdr:rowOff>133350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49893</xdr:rowOff>
    </xdr:from>
    <xdr:to>
      <xdr:col>72</xdr:col>
      <xdr:colOff>203200</xdr:colOff>
      <xdr:row>86</xdr:row>
      <xdr:rowOff>49893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7945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31750</xdr:rowOff>
    </xdr:from>
    <xdr:to>
      <xdr:col>73</xdr:col>
      <xdr:colOff>44450</xdr:colOff>
      <xdr:row>84</xdr:row>
      <xdr:rowOff>133350</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169636</xdr:rowOff>
    </xdr:from>
    <xdr:to>
      <xdr:col>68</xdr:col>
      <xdr:colOff>152400</xdr:colOff>
      <xdr:row>86</xdr:row>
      <xdr:rowOff>49893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742886"/>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48986</xdr:rowOff>
    </xdr:from>
    <xdr:to>
      <xdr:col>68</xdr:col>
      <xdr:colOff>203200</xdr:colOff>
      <xdr:row>84</xdr:row>
      <xdr:rowOff>150586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153307</xdr:rowOff>
    </xdr:from>
    <xdr:to>
      <xdr:col>77</xdr:col>
      <xdr:colOff>95250</xdr:colOff>
      <xdr:row>86</xdr:row>
      <xdr:rowOff>83457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68234</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1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170543</xdr:rowOff>
    </xdr:from>
    <xdr:to>
      <xdr:col>73</xdr:col>
      <xdr:colOff>44450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85470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170543</xdr:rowOff>
    </xdr:from>
    <xdr:to>
      <xdr:col>68</xdr:col>
      <xdr:colOff>203200</xdr:colOff>
      <xdr:row>86</xdr:row>
      <xdr:rowOff>100693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85470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118836</xdr:rowOff>
    </xdr:from>
    <xdr:to>
      <xdr:col>64</xdr:col>
      <xdr:colOff>152400</xdr:colOff>
      <xdr:row>86</xdr:row>
      <xdr:rowOff>48986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33763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第五次財政健全化計画案終了後も、引き続き適切な人員管理を行うことにより、類似団体内平均値を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人下回っている。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今後も住民サービスを低下させることなく、業務の見直し、更なる効率化の促進を図り適正な定員管理に努める。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74719</xdr:rowOff>
    </xdr:from>
    <xdr:to>
      <xdr:col>81</xdr:col>
      <xdr:colOff>44450</xdr:colOff>
      <xdr:row>67</xdr:row>
      <xdr:rowOff>112183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18819"/>
          <a:ext cx="0" cy="15805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84260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57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112183</xdr:rowOff>
    </xdr:from>
    <xdr:to>
      <xdr:col>81</xdr:col>
      <xdr:colOff>133350</xdr:colOff>
      <xdr:row>67</xdr:row>
      <xdr:rowOff>112183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9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161096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6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74719</xdr:rowOff>
    </xdr:from>
    <xdr:to>
      <xdr:col>81</xdr:col>
      <xdr:colOff>133350</xdr:colOff>
      <xdr:row>58</xdr:row>
      <xdr:rowOff>74719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18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112395</xdr:rowOff>
    </xdr:from>
    <xdr:to>
      <xdr:col>81</xdr:col>
      <xdr:colOff>44450</xdr:colOff>
      <xdr:row>59</xdr:row>
      <xdr:rowOff>114406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227945"/>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169880</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568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26353</xdr:rowOff>
    </xdr:from>
    <xdr:to>
      <xdr:col>81</xdr:col>
      <xdr:colOff>95250</xdr:colOff>
      <xdr:row>61</xdr:row>
      <xdr:rowOff>127953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104352</xdr:rowOff>
    </xdr:from>
    <xdr:to>
      <xdr:col>77</xdr:col>
      <xdr:colOff>44450</xdr:colOff>
      <xdr:row>59</xdr:row>
      <xdr:rowOff>114406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21990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8255</xdr:rowOff>
    </xdr:from>
    <xdr:to>
      <xdr:col>77</xdr:col>
      <xdr:colOff>95250</xdr:colOff>
      <xdr:row>61</xdr:row>
      <xdr:rowOff>109855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94632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530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96308</xdr:rowOff>
    </xdr:from>
    <xdr:to>
      <xdr:col>72</xdr:col>
      <xdr:colOff>203200</xdr:colOff>
      <xdr:row>59</xdr:row>
      <xdr:rowOff>104352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211858"/>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163619</xdr:rowOff>
    </xdr:from>
    <xdr:to>
      <xdr:col>73</xdr:col>
      <xdr:colOff>44450</xdr:colOff>
      <xdr:row>61</xdr:row>
      <xdr:rowOff>93769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78546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36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90276</xdr:rowOff>
    </xdr:from>
    <xdr:to>
      <xdr:col>68</xdr:col>
      <xdr:colOff>152400</xdr:colOff>
      <xdr:row>59</xdr:row>
      <xdr:rowOff>96308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20582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157586</xdr:rowOff>
    </xdr:from>
    <xdr:to>
      <xdr:col>68</xdr:col>
      <xdr:colOff>203200</xdr:colOff>
      <xdr:row>61</xdr:row>
      <xdr:rowOff>87736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72513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61595</xdr:rowOff>
    </xdr:from>
    <xdr:to>
      <xdr:col>81</xdr:col>
      <xdr:colOff>95250</xdr:colOff>
      <xdr:row>59</xdr:row>
      <xdr:rowOff>163195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78122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022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63606</xdr:rowOff>
    </xdr:from>
    <xdr:to>
      <xdr:col>77</xdr:col>
      <xdr:colOff>95250</xdr:colOff>
      <xdr:row>59</xdr:row>
      <xdr:rowOff>165206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7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3933</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948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53552</xdr:rowOff>
    </xdr:from>
    <xdr:to>
      <xdr:col>73</xdr:col>
      <xdr:colOff>44450</xdr:colOff>
      <xdr:row>59</xdr:row>
      <xdr:rowOff>155152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6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165329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937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45508</xdr:rowOff>
    </xdr:from>
    <xdr:to>
      <xdr:col>68</xdr:col>
      <xdr:colOff>203200</xdr:colOff>
      <xdr:row>59</xdr:row>
      <xdr:rowOff>147108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6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157285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92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39476</xdr:rowOff>
    </xdr:from>
    <xdr:to>
      <xdr:col>64</xdr:col>
      <xdr:colOff>152400</xdr:colOff>
      <xdr:row>59</xdr:row>
      <xdr:rowOff>141076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15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151253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92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税の増により標準財政規模は増加し、前年度と比較して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ポイント改善した。類似団体内平均値を上回っているが、比率自体は年々減少している状況である。今後も事業の精査を行い、地方債発行は慎重に行う。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44</xdr:row>
      <xdr:rowOff>149013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81750"/>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121090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149013</xdr:rowOff>
    </xdr:from>
    <xdr:to>
      <xdr:col>81</xdr:col>
      <xdr:colOff>133350</xdr:colOff>
      <xdr:row>44</xdr:row>
      <xdr:rowOff>149013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9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154094</xdr:rowOff>
    </xdr:from>
    <xdr:to>
      <xdr:col>81</xdr:col>
      <xdr:colOff>44450</xdr:colOff>
      <xdr:row>43</xdr:row>
      <xdr:rowOff>38946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354994"/>
          <a:ext cx="8382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149031</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3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38946</xdr:rowOff>
    </xdr:from>
    <xdr:to>
      <xdr:col>77</xdr:col>
      <xdr:colOff>44450</xdr:colOff>
      <xdr:row>43</xdr:row>
      <xdr:rowOff>151554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411296"/>
          <a:ext cx="889000" cy="11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151554</xdr:rowOff>
    </xdr:from>
    <xdr:to>
      <xdr:col>72</xdr:col>
      <xdr:colOff>203200</xdr:colOff>
      <xdr:row>44</xdr:row>
      <xdr:rowOff>92710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52390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140546</xdr:rowOff>
    </xdr:from>
    <xdr:to>
      <xdr:col>73</xdr:col>
      <xdr:colOff>44450</xdr:colOff>
      <xdr:row>41</xdr:row>
      <xdr:rowOff>70696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80873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92710</xdr:rowOff>
    </xdr:from>
    <xdr:to>
      <xdr:col>68</xdr:col>
      <xdr:colOff>152400</xdr:colOff>
      <xdr:row>44</xdr:row>
      <xdr:rowOff>157056</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63651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132504</xdr:rowOff>
    </xdr:from>
    <xdr:to>
      <xdr:col>68</xdr:col>
      <xdr:colOff>203200</xdr:colOff>
      <xdr:row>41</xdr:row>
      <xdr:rowOff>62654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103294</xdr:rowOff>
    </xdr:from>
    <xdr:to>
      <xdr:col>81</xdr:col>
      <xdr:colOff>95250</xdr:colOff>
      <xdr:row>43</xdr:row>
      <xdr:rowOff>33444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75371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27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159596</xdr:rowOff>
    </xdr:from>
    <xdr:to>
      <xdr:col>77</xdr:col>
      <xdr:colOff>95250</xdr:colOff>
      <xdr:row>43</xdr:row>
      <xdr:rowOff>89746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74523</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44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100754</xdr:rowOff>
    </xdr:from>
    <xdr:to>
      <xdr:col>73</xdr:col>
      <xdr:colOff>44450</xdr:colOff>
      <xdr:row>44</xdr:row>
      <xdr:rowOff>30904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15681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55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41910</xdr:rowOff>
    </xdr:from>
    <xdr:to>
      <xdr:col>68</xdr:col>
      <xdr:colOff>203200</xdr:colOff>
      <xdr:row>44</xdr:row>
      <xdr:rowOff>143510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128287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67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106256</xdr:rowOff>
    </xdr:from>
    <xdr:to>
      <xdr:col>64</xdr:col>
      <xdr:colOff>152400</xdr:colOff>
      <xdr:row>45</xdr:row>
      <xdr:rowOff>36406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6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21183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73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類似団体内平均値を大幅に上回っており、主な要因としては、過去に発行している地方債の元利償還金が多くあるためである。前年度と比較すると将来負担比率は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ポイント改善しており、今後も事業を精査し、更なる将来負担比率の減少に努める。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15542</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742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159069</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5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15542</xdr:rowOff>
    </xdr:from>
    <xdr:to>
      <xdr:col>81</xdr:col>
      <xdr:colOff>133350</xdr:colOff>
      <xdr:row>22</xdr:row>
      <xdr:rowOff>15542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8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152340</xdr:rowOff>
    </xdr:from>
    <xdr:to>
      <xdr:col>81</xdr:col>
      <xdr:colOff>44450</xdr:colOff>
      <xdr:row>18</xdr:row>
      <xdr:rowOff>91198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3066990"/>
          <a:ext cx="8382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74930</xdr:rowOff>
    </xdr:from>
    <xdr:to>
      <xdr:col>81</xdr:col>
      <xdr:colOff>95250</xdr:colOff>
      <xdr:row>14</xdr:row>
      <xdr:rowOff>5080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18</xdr:row>
      <xdr:rowOff>91198</xdr:rowOff>
    </xdr:from>
    <xdr:to>
      <xdr:col>77</xdr:col>
      <xdr:colOff>44450</xdr:colOff>
      <xdr:row>19</xdr:row>
      <xdr:rowOff>98999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3177298"/>
          <a:ext cx="8890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81824</xdr:rowOff>
    </xdr:from>
    <xdr:to>
      <xdr:col>77</xdr:col>
      <xdr:colOff>95250</xdr:colOff>
      <xdr:row>14</xdr:row>
      <xdr:rowOff>11974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22151</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079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98999</xdr:rowOff>
    </xdr:from>
    <xdr:to>
      <xdr:col>72</xdr:col>
      <xdr:colOff>203200</xdr:colOff>
      <xdr:row>20</xdr:row>
      <xdr:rowOff>115993</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356549"/>
          <a:ext cx="889000" cy="18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86421</xdr:rowOff>
    </xdr:from>
    <xdr:to>
      <xdr:col>73</xdr:col>
      <xdr:colOff>44450</xdr:colOff>
      <xdr:row>14</xdr:row>
      <xdr:rowOff>16571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26748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084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115993</xdr:rowOff>
    </xdr:from>
    <xdr:to>
      <xdr:col>68</xdr:col>
      <xdr:colOff>152400</xdr:colOff>
      <xdr:row>21</xdr:row>
      <xdr:rowOff>103112</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544993"/>
          <a:ext cx="88900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162258</xdr:rowOff>
    </xdr:from>
    <xdr:to>
      <xdr:col>68</xdr:col>
      <xdr:colOff>203200</xdr:colOff>
      <xdr:row>14</xdr:row>
      <xdr:rowOff>92408</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102585</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96520</xdr:rowOff>
    </xdr:from>
    <xdr:to>
      <xdr:col>64</xdr:col>
      <xdr:colOff>152400</xdr:colOff>
      <xdr:row>15</xdr:row>
      <xdr:rowOff>26670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36847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101540</xdr:rowOff>
    </xdr:from>
    <xdr:to>
      <xdr:col>81</xdr:col>
      <xdr:colOff>95250</xdr:colOff>
      <xdr:row>18</xdr:row>
      <xdr:rowOff>31690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301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17</xdr:row>
      <xdr:rowOff>73617</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988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40398</xdr:rowOff>
    </xdr:from>
    <xdr:to>
      <xdr:col>77</xdr:col>
      <xdr:colOff>95250</xdr:colOff>
      <xdr:row>18</xdr:row>
      <xdr:rowOff>141998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312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126775</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2128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48199</xdr:rowOff>
    </xdr:from>
    <xdr:to>
      <xdr:col>73</xdr:col>
      <xdr:colOff>44450</xdr:colOff>
      <xdr:row>19</xdr:row>
      <xdr:rowOff>149799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30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134576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392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65193</xdr:rowOff>
    </xdr:from>
    <xdr:to>
      <xdr:col>68</xdr:col>
      <xdr:colOff>203200</xdr:colOff>
      <xdr:row>20</xdr:row>
      <xdr:rowOff>166793</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49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151570</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58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52312</xdr:rowOff>
    </xdr:from>
    <xdr:to>
      <xdr:col>64</xdr:col>
      <xdr:colOff>152400</xdr:colOff>
      <xdr:row>21</xdr:row>
      <xdr:rowOff>153912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65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138689</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73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55,968
55,192
11.30
27,275,370
26,547,916
607,646
14,711,157
30,548,458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人件費については、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人事院勧告等により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悪化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類似団体内平均値を下回っており、今後もアウトソーシングの推進等、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適正</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な定員管理に努める。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37846</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8596"/>
          <a:ext cx="0" cy="97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124223</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82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37846</xdr:rowOff>
    </xdr:from>
    <xdr:to>
      <xdr:col>24</xdr:col>
      <xdr:colOff>114300</xdr:colOff>
      <xdr:row>35</xdr:row>
      <xdr:rowOff>37846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110998</xdr:rowOff>
    </xdr:from>
    <xdr:to>
      <xdr:col>24</xdr:col>
      <xdr:colOff>25400</xdr:colOff>
      <xdr:row>35</xdr:row>
      <xdr:rowOff>152146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11174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271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3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28194</xdr:rowOff>
    </xdr:from>
    <xdr:to>
      <xdr:col>24</xdr:col>
      <xdr:colOff>76200</xdr:colOff>
      <xdr:row>37</xdr:row>
      <xdr:rowOff>129794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110998</xdr:rowOff>
    </xdr:from>
    <xdr:to>
      <xdr:col>19</xdr:col>
      <xdr:colOff>187325</xdr:colOff>
      <xdr:row>35</xdr:row>
      <xdr:rowOff>124714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1117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92710</xdr:rowOff>
    </xdr:from>
    <xdr:to>
      <xdr:col>15</xdr:col>
      <xdr:colOff>98425</xdr:colOff>
      <xdr:row>35</xdr:row>
      <xdr:rowOff>124714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0934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149352</xdr:rowOff>
    </xdr:from>
    <xdr:to>
      <xdr:col>15</xdr:col>
      <xdr:colOff>149225</xdr:colOff>
      <xdr:row>37</xdr:row>
      <xdr:rowOff>79502</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64279</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92710</xdr:rowOff>
    </xdr:from>
    <xdr:to>
      <xdr:col>11</xdr:col>
      <xdr:colOff>9525</xdr:colOff>
      <xdr:row>35</xdr:row>
      <xdr:rowOff>143002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09346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101346</xdr:rowOff>
    </xdr:from>
    <xdr:to>
      <xdr:col>24</xdr:col>
      <xdr:colOff>76200</xdr:colOff>
      <xdr:row>36</xdr:row>
      <xdr:rowOff>31496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9923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1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60198</xdr:rowOff>
    </xdr:from>
    <xdr:to>
      <xdr:col>20</xdr:col>
      <xdr:colOff>38100</xdr:colOff>
      <xdr:row>35</xdr:row>
      <xdr:rowOff>161798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829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73914</xdr:rowOff>
    </xdr:from>
    <xdr:to>
      <xdr:col>15</xdr:col>
      <xdr:colOff>149225</xdr:colOff>
      <xdr:row>36</xdr:row>
      <xdr:rowOff>4064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14241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41910</xdr:rowOff>
    </xdr:from>
    <xdr:to>
      <xdr:col>11</xdr:col>
      <xdr:colOff>60325</xdr:colOff>
      <xdr:row>35</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153687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92202</xdr:rowOff>
    </xdr:from>
    <xdr:to>
      <xdr:col>6</xdr:col>
      <xdr:colOff>171450</xdr:colOff>
      <xdr:row>36</xdr:row>
      <xdr:rowOff>22352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32529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物価高騰による光熱水費等の増等があったものの、経常経費充当一般財源等の増が大きかったため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類似団体内平均値は下回っているが、今後も事業内容等を精査し、経費削減に努める。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155575</xdr:rowOff>
    </xdr:from>
    <xdr:to>
      <xdr:col>82</xdr:col>
      <xdr:colOff>107950</xdr:colOff>
      <xdr:row>21</xdr:row>
      <xdr:rowOff>41275</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129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13352</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13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41275</xdr:rowOff>
    </xdr:from>
    <xdr:to>
      <xdr:col>82</xdr:col>
      <xdr:colOff>196850</xdr:colOff>
      <xdr:row>21</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4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70502</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155575</xdr:rowOff>
    </xdr:from>
    <xdr:to>
      <xdr:col>82</xdr:col>
      <xdr:colOff>196850</xdr:colOff>
      <xdr:row>12</xdr:row>
      <xdr:rowOff>155575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12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3175</xdr:rowOff>
    </xdr:from>
    <xdr:to>
      <xdr:col>82</xdr:col>
      <xdr:colOff>107950</xdr:colOff>
      <xdr:row>16</xdr:row>
      <xdr:rowOff>88900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746375"/>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165100</xdr:rowOff>
    </xdr:from>
    <xdr:to>
      <xdr:col>78</xdr:col>
      <xdr:colOff>69850</xdr:colOff>
      <xdr:row>16</xdr:row>
      <xdr:rowOff>88900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7368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85725</xdr:rowOff>
    </xdr:from>
    <xdr:to>
      <xdr:col>78</xdr:col>
      <xdr:colOff>120650</xdr:colOff>
      <xdr:row>17</xdr:row>
      <xdr:rowOff>15875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8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652</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5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15</xdr:row>
      <xdr:rowOff>165100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6035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107950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603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95250</xdr:rowOff>
    </xdr:from>
    <xdr:to>
      <xdr:col>69</xdr:col>
      <xdr:colOff>142875</xdr:colOff>
      <xdr:row>16</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123825</xdr:rowOff>
    </xdr:from>
    <xdr:to>
      <xdr:col>65</xdr:col>
      <xdr:colOff>53975</xdr:colOff>
      <xdr:row>16</xdr:row>
      <xdr:rowOff>53975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9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38752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781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123825</xdr:rowOff>
    </xdr:from>
    <xdr:to>
      <xdr:col>82</xdr:col>
      <xdr:colOff>158750</xdr:colOff>
      <xdr:row>16</xdr:row>
      <xdr:rowOff>53975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69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140352</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4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38100</xdr:rowOff>
    </xdr:from>
    <xdr:to>
      <xdr:col>78</xdr:col>
      <xdr:colOff>120650</xdr:colOff>
      <xdr:row>16</xdr:row>
      <xdr:rowOff>139700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149877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114300</xdr:rowOff>
    </xdr:from>
    <xdr:to>
      <xdr:col>74</xdr:col>
      <xdr:colOff>31750</xdr:colOff>
      <xdr:row>16</xdr:row>
      <xdr:rowOff>44450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8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54627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57150</xdr:rowOff>
    </xdr:from>
    <xdr:to>
      <xdr:col>65</xdr:col>
      <xdr:colOff>53975</xdr:colOff>
      <xdr:row>15</xdr:row>
      <xdr:rowOff>158750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168927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障害者自立支援給付費の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等があったものの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比較してほぼ横ばいとなった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類似団体内平均値を上回っており、今後も増加が見込まれるため、給付の適正化等により抑制に努める。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61</xdr:row>
      <xdr:rowOff>41275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8050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98425</xdr:rowOff>
    </xdr:from>
    <xdr:to>
      <xdr:col>24</xdr:col>
      <xdr:colOff>25400</xdr:colOff>
      <xdr:row>57</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98710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45102</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474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28575</xdr:rowOff>
    </xdr:from>
    <xdr:to>
      <xdr:col>24</xdr:col>
      <xdr:colOff>76200</xdr:colOff>
      <xdr:row>56</xdr:row>
      <xdr:rowOff>130175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79375</xdr:rowOff>
    </xdr:from>
    <xdr:to>
      <xdr:col>19</xdr:col>
      <xdr:colOff>187325</xdr:colOff>
      <xdr:row>57</xdr:row>
      <xdr:rowOff>107950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968057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3175</xdr:rowOff>
    </xdr:from>
    <xdr:to>
      <xdr:col>15</xdr:col>
      <xdr:colOff>98425</xdr:colOff>
      <xdr:row>56</xdr:row>
      <xdr:rowOff>79375</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a:off x="2209800" y="96043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114300</xdr:rowOff>
    </xdr:from>
    <xdr:to>
      <xdr:col>15</xdr:col>
      <xdr:colOff>149225</xdr:colOff>
      <xdr:row>56</xdr:row>
      <xdr:rowOff>44450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3175</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a:off x="1320800" y="95758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66675</xdr:rowOff>
    </xdr:from>
    <xdr:to>
      <xdr:col>11</xdr:col>
      <xdr:colOff>60325</xdr:colOff>
      <xdr:row>55</xdr:row>
      <xdr:rowOff>168275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49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7002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104775</xdr:rowOff>
    </xdr:from>
    <xdr:to>
      <xdr:col>6</xdr:col>
      <xdr:colOff>171450</xdr:colOff>
      <xdr:row>56</xdr:row>
      <xdr:rowOff>34925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53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19702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62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47625</xdr:rowOff>
    </xdr:from>
    <xdr:to>
      <xdr:col>24</xdr:col>
      <xdr:colOff>76200</xdr:colOff>
      <xdr:row>57</xdr:row>
      <xdr:rowOff>149225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982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19702</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979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143527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9916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28575</xdr:rowOff>
    </xdr:from>
    <xdr:to>
      <xdr:col>15</xdr:col>
      <xdr:colOff>149225</xdr:colOff>
      <xdr:row>56</xdr:row>
      <xdr:rowOff>130175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962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114952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971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123825</xdr:rowOff>
    </xdr:from>
    <xdr:to>
      <xdr:col>11</xdr:col>
      <xdr:colOff>60325</xdr:colOff>
      <xdr:row>56</xdr:row>
      <xdr:rowOff>53975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955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38752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963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35577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介護保険特別会計繰出金の増等があったものの、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経常経費充当一般財源等が増となったため、前年度と比較し、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類似団体内平均値を上回っているため、今後も事業内容を精査し、経費削減に努める。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122428</xdr:rowOff>
    </xdr:from>
    <xdr:to>
      <xdr:col>82</xdr:col>
      <xdr:colOff>107950</xdr:colOff>
      <xdr:row>60</xdr:row>
      <xdr:rowOff>131572</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037828"/>
          <a:ext cx="0" cy="1380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103649</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39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131572</xdr:rowOff>
    </xdr:from>
    <xdr:to>
      <xdr:col>82</xdr:col>
      <xdr:colOff>196850</xdr:colOff>
      <xdr:row>60</xdr:row>
      <xdr:rowOff>131572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18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37355</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81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122428</xdr:rowOff>
    </xdr:from>
    <xdr:to>
      <xdr:col>82</xdr:col>
      <xdr:colOff>196850</xdr:colOff>
      <xdr:row>52</xdr:row>
      <xdr:rowOff>122428</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037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124714</xdr:rowOff>
    </xdr:from>
    <xdr:to>
      <xdr:col>82</xdr:col>
      <xdr:colOff>107950</xdr:colOff>
      <xdr:row>57</xdr:row>
      <xdr:rowOff>161290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89736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63009</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664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46482</xdr:rowOff>
    </xdr:from>
    <xdr:to>
      <xdr:col>82</xdr:col>
      <xdr:colOff>158750</xdr:colOff>
      <xdr:row>57</xdr:row>
      <xdr:rowOff>148082</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33274</xdr:rowOff>
    </xdr:from>
    <xdr:to>
      <xdr:col>78</xdr:col>
      <xdr:colOff>69850</xdr:colOff>
      <xdr:row>57</xdr:row>
      <xdr:rowOff>161290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80592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55626</xdr:rowOff>
    </xdr:from>
    <xdr:to>
      <xdr:col>78</xdr:col>
      <xdr:colOff>120650</xdr:colOff>
      <xdr:row>57</xdr:row>
      <xdr:rowOff>157226</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167403</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5971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149860</xdr:rowOff>
    </xdr:from>
    <xdr:to>
      <xdr:col>73</xdr:col>
      <xdr:colOff>180975</xdr:colOff>
      <xdr:row>57</xdr:row>
      <xdr:rowOff>33274</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7510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28194</xdr:rowOff>
    </xdr:from>
    <xdr:to>
      <xdr:col>74</xdr:col>
      <xdr:colOff>31750</xdr:colOff>
      <xdr:row>57</xdr:row>
      <xdr:rowOff>129794</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80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114571</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149860</xdr:rowOff>
    </xdr:from>
    <xdr:to>
      <xdr:col>69</xdr:col>
      <xdr:colOff>92075</xdr:colOff>
      <xdr:row>57</xdr:row>
      <xdr:rowOff>69850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7510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135636</xdr:rowOff>
    </xdr:from>
    <xdr:to>
      <xdr:col>69</xdr:col>
      <xdr:colOff>142875</xdr:colOff>
      <xdr:row>57</xdr:row>
      <xdr:rowOff>65786</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36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50563</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2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981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132859</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5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45991</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18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110490</xdr:rowOff>
    </xdr:from>
    <xdr:to>
      <xdr:col>78</xdr:col>
      <xdr:colOff>120650</xdr:colOff>
      <xdr:row>58</xdr:row>
      <xdr:rowOff>40640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153924</xdr:rowOff>
    </xdr:from>
    <xdr:to>
      <xdr:col>74</xdr:col>
      <xdr:colOff>31750</xdr:colOff>
      <xdr:row>57</xdr:row>
      <xdr:rowOff>84074</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94251</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99060</xdr:rowOff>
    </xdr:from>
    <xdr:to>
      <xdr:col>69</xdr:col>
      <xdr:colOff>142875</xdr:colOff>
      <xdr:row>57</xdr:row>
      <xdr:rowOff>29210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70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39387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堺市消防事務委託料</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があったが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、下水道事業会計への繰出金</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の減等から、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類似団体内平均値を上回っているため、今後も負担金等の内容を精査し、経費抑制に努める。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39</xdr:row>
      <xdr:rowOff>147574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83148"/>
          <a:ext cx="0" cy="950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119651</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147574</xdr:rowOff>
    </xdr:from>
    <xdr:to>
      <xdr:col>82</xdr:col>
      <xdr:colOff>196850</xdr:colOff>
      <xdr:row>39</xdr:row>
      <xdr:rowOff>147574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28702</xdr:rowOff>
    </xdr:from>
    <xdr:to>
      <xdr:col>82</xdr:col>
      <xdr:colOff>107950</xdr:colOff>
      <xdr:row>37</xdr:row>
      <xdr:rowOff>51562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372352"/>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88155</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088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71628</xdr:rowOff>
    </xdr:from>
    <xdr:to>
      <xdr:col>82</xdr:col>
      <xdr:colOff>158750</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37</xdr:row>
      <xdr:rowOff>51562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35406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10414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893800" y="634034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67056</xdr:rowOff>
    </xdr:from>
    <xdr:to>
      <xdr:col>74</xdr:col>
      <xdr:colOff>31750</xdr:colOff>
      <xdr:row>36</xdr:row>
      <xdr:rowOff>168656</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7383</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008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168148</xdr:rowOff>
    </xdr:from>
    <xdr:to>
      <xdr:col>69</xdr:col>
      <xdr:colOff>92075</xdr:colOff>
      <xdr:row>37</xdr:row>
      <xdr:rowOff>51562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3403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103632</xdr:rowOff>
    </xdr:from>
    <xdr:to>
      <xdr:col>65</xdr:col>
      <xdr:colOff>53975</xdr:colOff>
      <xdr:row>37</xdr:row>
      <xdr:rowOff>33782</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43959</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149352</xdr:rowOff>
    </xdr:from>
    <xdr:to>
      <xdr:col>82</xdr:col>
      <xdr:colOff>158750</xdr:colOff>
      <xdr:row>37</xdr:row>
      <xdr:rowOff>79502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121429</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29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xdr:rowOff>
    </xdr:from>
    <xdr:to>
      <xdr:col>78</xdr:col>
      <xdr:colOff>120650</xdr:colOff>
      <xdr:row>37</xdr:row>
      <xdr:rowOff>102362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131064</xdr:rowOff>
    </xdr:from>
    <xdr:to>
      <xdr:col>74</xdr:col>
      <xdr:colOff>31750</xdr:colOff>
      <xdr:row>37</xdr:row>
      <xdr:rowOff>61214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45991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117348</xdr:rowOff>
    </xdr:from>
    <xdr:to>
      <xdr:col>69</xdr:col>
      <xdr:colOff>142875</xdr:colOff>
      <xdr:row>37</xdr:row>
      <xdr:rowOff>47498</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公債費について、過去の起債の償還終了等により減少しているため、前年度と比較し、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ポイントの改善となった。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今後も高い水準を推移する見込みのため、地方債の発行は慎重に行う。</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127000</xdr:rowOff>
    </xdr:from>
    <xdr:to>
      <xdr:col>24</xdr:col>
      <xdr:colOff>25400</xdr:colOff>
      <xdr:row>80</xdr:row>
      <xdr:rowOff>104139</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7140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41927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1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127000</xdr:rowOff>
    </xdr:from>
    <xdr:to>
      <xdr:col>24</xdr:col>
      <xdr:colOff>114300</xdr:colOff>
      <xdr:row>72</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7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85089</xdr:rowOff>
    </xdr:from>
    <xdr:to>
      <xdr:col>24</xdr:col>
      <xdr:colOff>25400</xdr:colOff>
      <xdr:row>79</xdr:row>
      <xdr:rowOff>123189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629639"/>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123189</xdr:rowOff>
    </xdr:from>
    <xdr:to>
      <xdr:col>19</xdr:col>
      <xdr:colOff>187325</xdr:colOff>
      <xdr:row>80</xdr:row>
      <xdr:rowOff>20320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6677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20320</xdr:rowOff>
    </xdr:from>
    <xdr:to>
      <xdr:col>15</xdr:col>
      <xdr:colOff>98425</xdr:colOff>
      <xdr:row>80</xdr:row>
      <xdr:rowOff>43180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736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137161</xdr:rowOff>
    </xdr:from>
    <xdr:to>
      <xdr:col>15</xdr:col>
      <xdr:colOff>149225</xdr:colOff>
      <xdr:row>77</xdr:row>
      <xdr:rowOff>67311</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77487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43180</xdr:rowOff>
    </xdr:from>
    <xdr:to>
      <xdr:col>11</xdr:col>
      <xdr:colOff>9525</xdr:colOff>
      <xdr:row>80</xdr:row>
      <xdr:rowOff>142239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7591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34289</xdr:rowOff>
    </xdr:from>
    <xdr:to>
      <xdr:col>24</xdr:col>
      <xdr:colOff>76200</xdr:colOff>
      <xdr:row>79</xdr:row>
      <xdr:rowOff>135889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6366</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72389</xdr:rowOff>
    </xdr:from>
    <xdr:to>
      <xdr:col>20</xdr:col>
      <xdr:colOff>38100</xdr:colOff>
      <xdr:row>80</xdr:row>
      <xdr:rowOff>2539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158766</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70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140970</xdr:rowOff>
    </xdr:from>
    <xdr:to>
      <xdr:col>15</xdr:col>
      <xdr:colOff>149225</xdr:colOff>
      <xdr:row>80</xdr:row>
      <xdr:rowOff>71120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55897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77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163830</xdr:rowOff>
    </xdr:from>
    <xdr:to>
      <xdr:col>11</xdr:col>
      <xdr:colOff>60325</xdr:colOff>
      <xdr:row>80</xdr:row>
      <xdr:rowOff>93980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78757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79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91439</xdr:rowOff>
    </xdr:from>
    <xdr:to>
      <xdr:col>6</xdr:col>
      <xdr:colOff>171450</xdr:colOff>
      <xdr:row>81</xdr:row>
      <xdr:rowOff>21589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6366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893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物価高騰による扶助費や物件費等の増があったものの、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経常経費充当一般財源等</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大きかったため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今後も引き続き事業内容を精査し、経費削減に努める。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83566</xdr:rowOff>
    </xdr:from>
    <xdr:to>
      <xdr:col>82</xdr:col>
      <xdr:colOff>107950</xdr:colOff>
      <xdr:row>79</xdr:row>
      <xdr:rowOff>97282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599416"/>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169943</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83566</xdr:rowOff>
    </xdr:from>
    <xdr:to>
      <xdr:col>82</xdr:col>
      <xdr:colOff>196850</xdr:colOff>
      <xdr:row>73</xdr:row>
      <xdr:rowOff>83566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60706</xdr:rowOff>
    </xdr:from>
    <xdr:to>
      <xdr:col>82</xdr:col>
      <xdr:colOff>107950</xdr:colOff>
      <xdr:row>75</xdr:row>
      <xdr:rowOff>106426</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291945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146575</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005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3048</xdr:rowOff>
    </xdr:from>
    <xdr:to>
      <xdr:col>82</xdr:col>
      <xdr:colOff>158750</xdr:colOff>
      <xdr:row>76</xdr:row>
      <xdr:rowOff>104648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03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44704</xdr:rowOff>
    </xdr:from>
    <xdr:to>
      <xdr:col>78</xdr:col>
      <xdr:colOff>69850</xdr:colOff>
      <xdr:row>75</xdr:row>
      <xdr:rowOff>106426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732004"/>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115062</xdr:rowOff>
    </xdr:from>
    <xdr:to>
      <xdr:col>78</xdr:col>
      <xdr:colOff>120650</xdr:colOff>
      <xdr:row>76</xdr:row>
      <xdr:rowOff>45213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29738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29990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06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42418</xdr:rowOff>
    </xdr:from>
    <xdr:to>
      <xdr:col>73</xdr:col>
      <xdr:colOff>180975</xdr:colOff>
      <xdr:row>74</xdr:row>
      <xdr:rowOff>44704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55826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32766</xdr:rowOff>
    </xdr:from>
    <xdr:to>
      <xdr:col>74</xdr:col>
      <xdr:colOff>31750</xdr:colOff>
      <xdr:row>75</xdr:row>
      <xdr:rowOff>134366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89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119142</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977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42418</xdr:rowOff>
    </xdr:from>
    <xdr:to>
      <xdr:col>69</xdr:col>
      <xdr:colOff>92075</xdr:colOff>
      <xdr:row>74</xdr:row>
      <xdr:rowOff>44704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55826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57912</xdr:rowOff>
    </xdr:from>
    <xdr:to>
      <xdr:col>69</xdr:col>
      <xdr:colOff>142875</xdr:colOff>
      <xdr:row>74</xdr:row>
      <xdr:rowOff>159512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4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144289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31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60198</xdr:rowOff>
    </xdr:from>
    <xdr:to>
      <xdr:col>65</xdr:col>
      <xdr:colOff>53975</xdr:colOff>
      <xdr:row>75</xdr:row>
      <xdr:rowOff>161798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1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146575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0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9906</xdr:rowOff>
    </xdr:from>
    <xdr:to>
      <xdr:col>82</xdr:col>
      <xdr:colOff>158750</xdr:colOff>
      <xdr:row>75</xdr:row>
      <xdr:rowOff>111506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86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26433</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71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55626</xdr:rowOff>
    </xdr:from>
    <xdr:to>
      <xdr:col>78</xdr:col>
      <xdr:colOff>120650</xdr:colOff>
      <xdr:row>75</xdr:row>
      <xdr:rowOff>157226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167403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683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165354</xdr:rowOff>
    </xdr:from>
    <xdr:to>
      <xdr:col>74</xdr:col>
      <xdr:colOff>31750</xdr:colOff>
      <xdr:row>74</xdr:row>
      <xdr:rowOff>95504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105681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163068</xdr:rowOff>
    </xdr:from>
    <xdr:to>
      <xdr:col>69</xdr:col>
      <xdr:colOff>142875</xdr:colOff>
      <xdr:row>73</xdr:row>
      <xdr:rowOff>93218</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50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103395</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27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165354</xdr:rowOff>
    </xdr:from>
    <xdr:to>
      <xdr:col>65</xdr:col>
      <xdr:colOff>53975</xdr:colOff>
      <xdr:row>74</xdr:row>
      <xdr:rowOff>95504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68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105681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45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27432</xdr:rowOff>
    </xdr:from>
    <xdr:to>
      <xdr:col>29</xdr:col>
      <xdr:colOff>127000</xdr:colOff>
      <xdr:row>20</xdr:row>
      <xdr:rowOff>109982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2457"/>
          <a:ext cx="0" cy="14541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82059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58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109982</xdr:rowOff>
    </xdr:from>
    <xdr:to>
      <xdr:col>30</xdr:col>
      <xdr:colOff>25400</xdr:colOff>
      <xdr:row>20</xdr:row>
      <xdr:rowOff>109982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66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113809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27432</xdr:rowOff>
    </xdr:from>
    <xdr:to>
      <xdr:col>30</xdr:col>
      <xdr:colOff>25400</xdr:colOff>
      <xdr:row>12</xdr:row>
      <xdr:rowOff>27432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24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149911</xdr:rowOff>
    </xdr:from>
    <xdr:to>
      <xdr:col>29</xdr:col>
      <xdr:colOff>127000</xdr:colOff>
      <xdr:row>20</xdr:row>
      <xdr:rowOff>47536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455086"/>
          <a:ext cx="647700" cy="690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122420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846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105893</xdr:rowOff>
    </xdr:from>
    <xdr:to>
      <xdr:col>29</xdr:col>
      <xdr:colOff>177800</xdr:colOff>
      <xdr:row>19</xdr:row>
      <xdr:rowOff>36043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2396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47536</xdr:rowOff>
    </xdr:from>
    <xdr:to>
      <xdr:col>26</xdr:col>
      <xdr:colOff>50800</xdr:colOff>
      <xdr:row>20</xdr:row>
      <xdr:rowOff>63487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524161"/>
          <a:ext cx="698500" cy="15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19</xdr:row>
      <xdr:rowOff>7658</xdr:rowOff>
    </xdr:from>
    <xdr:to>
      <xdr:col>26</xdr:col>
      <xdr:colOff>101600</xdr:colOff>
      <xdr:row>19</xdr:row>
      <xdr:rowOff>109258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312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119435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63487</xdr:rowOff>
    </xdr:from>
    <xdr:to>
      <xdr:col>22</xdr:col>
      <xdr:colOff>114300</xdr:colOff>
      <xdr:row>20</xdr:row>
      <xdr:rowOff>65773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540112"/>
          <a:ext cx="6985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37592</xdr:rowOff>
    </xdr:from>
    <xdr:to>
      <xdr:col>22</xdr:col>
      <xdr:colOff>165100</xdr:colOff>
      <xdr:row>19</xdr:row>
      <xdr:rowOff>139192</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342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149369</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1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65773</xdr:rowOff>
    </xdr:from>
    <xdr:to>
      <xdr:col>18</xdr:col>
      <xdr:colOff>177800</xdr:colOff>
      <xdr:row>20</xdr:row>
      <xdr:rowOff>68999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542398"/>
          <a:ext cx="698500" cy="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39815</xdr:rowOff>
    </xdr:from>
    <xdr:to>
      <xdr:col>19</xdr:col>
      <xdr:colOff>38100</xdr:colOff>
      <xdr:row>19</xdr:row>
      <xdr:rowOff>141415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3449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151591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1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58445</xdr:rowOff>
    </xdr:from>
    <xdr:to>
      <xdr:col>15</xdr:col>
      <xdr:colOff>101600</xdr:colOff>
      <xdr:row>19</xdr:row>
      <xdr:rowOff>160045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363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170222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99111</xdr:rowOff>
    </xdr:from>
    <xdr:to>
      <xdr:col>29</xdr:col>
      <xdr:colOff>177800</xdr:colOff>
      <xdr:row>20</xdr:row>
      <xdr:rowOff>29261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404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71188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376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168186</xdr:rowOff>
    </xdr:from>
    <xdr:to>
      <xdr:col>26</xdr:col>
      <xdr:colOff>101600</xdr:colOff>
      <xdr:row>20</xdr:row>
      <xdr:rowOff>98336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473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83113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559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12687</xdr:rowOff>
    </xdr:from>
    <xdr:to>
      <xdr:col>22</xdr:col>
      <xdr:colOff>165100</xdr:colOff>
      <xdr:row>20</xdr:row>
      <xdr:rowOff>114287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489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99064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57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14973</xdr:rowOff>
    </xdr:from>
    <xdr:to>
      <xdr:col>19</xdr:col>
      <xdr:colOff>38100</xdr:colOff>
      <xdr:row>20</xdr:row>
      <xdr:rowOff>116573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491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101350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577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18199</xdr:rowOff>
    </xdr:from>
    <xdr:to>
      <xdr:col>15</xdr:col>
      <xdr:colOff>101600</xdr:colOff>
      <xdr:row>20</xdr:row>
      <xdr:rowOff>119799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494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104576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58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2119</xdr:rowOff>
    </xdr:from>
    <xdr:to>
      <xdr:col>29</xdr:col>
      <xdr:colOff>127000</xdr:colOff>
      <xdr:row>37</xdr:row>
      <xdr:rowOff>291036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26669"/>
          <a:ext cx="0" cy="14890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263113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87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291036</xdr:rowOff>
    </xdr:from>
    <xdr:to>
      <xdr:col>30</xdr:col>
      <xdr:colOff>25400</xdr:colOff>
      <xdr:row>37</xdr:row>
      <xdr:rowOff>291036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157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259946</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70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2119</xdr:rowOff>
    </xdr:from>
    <xdr:to>
      <xdr:col>30</xdr:col>
      <xdr:colOff>25400</xdr:colOff>
      <xdr:row>33</xdr:row>
      <xdr:rowOff>2119</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266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309063</xdr:rowOff>
    </xdr:from>
    <xdr:to>
      <xdr:col>29</xdr:col>
      <xdr:colOff>127000</xdr:colOff>
      <xdr:row>35</xdr:row>
      <xdr:rowOff>29094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576513"/>
          <a:ext cx="647700" cy="62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204085</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14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232008</xdr:rowOff>
    </xdr:from>
    <xdr:to>
      <xdr:col>29</xdr:col>
      <xdr:colOff>177800</xdr:colOff>
      <xdr:row>35</xdr:row>
      <xdr:rowOff>333608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23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276374</xdr:rowOff>
    </xdr:from>
    <xdr:to>
      <xdr:col>26</xdr:col>
      <xdr:colOff>50800</xdr:colOff>
      <xdr:row>35</xdr:row>
      <xdr:rowOff>29094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543824"/>
          <a:ext cx="698500" cy="95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225476</xdr:rowOff>
    </xdr:from>
    <xdr:to>
      <xdr:col>26</xdr:col>
      <xdr:colOff>101600</xdr:colOff>
      <xdr:row>35</xdr:row>
      <xdr:rowOff>327076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311853</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22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206585</xdr:rowOff>
    </xdr:from>
    <xdr:to>
      <xdr:col>22</xdr:col>
      <xdr:colOff>114300</xdr:colOff>
      <xdr:row>34</xdr:row>
      <xdr:rowOff>276374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474035"/>
          <a:ext cx="698500" cy="69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219859</xdr:rowOff>
    </xdr:from>
    <xdr:to>
      <xdr:col>22</xdr:col>
      <xdr:colOff>165100</xdr:colOff>
      <xdr:row>35</xdr:row>
      <xdr:rowOff>321459</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306236</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1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142512</xdr:rowOff>
    </xdr:from>
    <xdr:to>
      <xdr:col>18</xdr:col>
      <xdr:colOff>177800</xdr:colOff>
      <xdr:row>34</xdr:row>
      <xdr:rowOff>206585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409962"/>
          <a:ext cx="698500" cy="64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234000</xdr:rowOff>
    </xdr:from>
    <xdr:to>
      <xdr:col>19</xdr:col>
      <xdr:colOff>38100</xdr:colOff>
      <xdr:row>35</xdr:row>
      <xdr:rowOff>335600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320377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238768</xdr:rowOff>
    </xdr:from>
    <xdr:to>
      <xdr:col>15</xdr:col>
      <xdr:colOff>101600</xdr:colOff>
      <xdr:row>35</xdr:row>
      <xdr:rowOff>340368</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325145</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258263</xdr:rowOff>
    </xdr:from>
    <xdr:to>
      <xdr:col>29</xdr:col>
      <xdr:colOff>177800</xdr:colOff>
      <xdr:row>35</xdr:row>
      <xdr:rowOff>16963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525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103341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370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321194</xdr:rowOff>
    </xdr:from>
    <xdr:to>
      <xdr:col>26</xdr:col>
      <xdr:colOff>101600</xdr:colOff>
      <xdr:row>35</xdr:row>
      <xdr:rowOff>79894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588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90071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57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225574</xdr:rowOff>
    </xdr:from>
    <xdr:to>
      <xdr:col>22</xdr:col>
      <xdr:colOff>165100</xdr:colOff>
      <xdr:row>34</xdr:row>
      <xdr:rowOff>327174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493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337351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261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155785</xdr:rowOff>
    </xdr:from>
    <xdr:to>
      <xdr:col>19</xdr:col>
      <xdr:colOff>38100</xdr:colOff>
      <xdr:row>34</xdr:row>
      <xdr:rowOff>257386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42323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267562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19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91712</xdr:rowOff>
    </xdr:from>
    <xdr:to>
      <xdr:col>15</xdr:col>
      <xdr:colOff>101600</xdr:colOff>
      <xdr:row>34</xdr:row>
      <xdr:rowOff>193312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359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203489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128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55,968
55,192
11.30
27,275,370
26,547,916
607,646
14,711,157
30,548,458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116791</xdr:rowOff>
    </xdr:from>
    <xdr:to>
      <xdr:col>24</xdr:col>
      <xdr:colOff>62865</xdr:colOff>
      <xdr:row>38</xdr:row>
      <xdr:rowOff>146509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0291"/>
          <a:ext cx="127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150336</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146509</xdr:rowOff>
    </xdr:from>
    <xdr:to>
      <xdr:col>24</xdr:col>
      <xdr:colOff>152400</xdr:colOff>
      <xdr:row>38</xdr:row>
      <xdr:rowOff>146509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6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63468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35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116791</xdr:rowOff>
    </xdr:from>
    <xdr:to>
      <xdr:col>24</xdr:col>
      <xdr:colOff>152400</xdr:colOff>
      <xdr:row>30</xdr:row>
      <xdr:rowOff>116791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0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58384</xdr:rowOff>
    </xdr:from>
    <xdr:to>
      <xdr:col>24</xdr:col>
      <xdr:colOff>63500</xdr:colOff>
      <xdr:row>37</xdr:row>
      <xdr:rowOff>137953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402034"/>
          <a:ext cx="838200" cy="79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57109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578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34232</xdr:rowOff>
    </xdr:from>
    <xdr:to>
      <xdr:col>24</xdr:col>
      <xdr:colOff>114300</xdr:colOff>
      <xdr:row>36</xdr:row>
      <xdr:rowOff>135832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137953</xdr:rowOff>
    </xdr:from>
    <xdr:to>
      <xdr:col>19</xdr:col>
      <xdr:colOff>177800</xdr:colOff>
      <xdr:row>37</xdr:row>
      <xdr:rowOff>150559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81603"/>
          <a:ext cx="889000" cy="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129950</xdr:rowOff>
    </xdr:from>
    <xdr:to>
      <xdr:col>20</xdr:col>
      <xdr:colOff>38100</xdr:colOff>
      <xdr:row>37</xdr:row>
      <xdr:rowOff>60100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0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76627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7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132907</xdr:rowOff>
    </xdr:from>
    <xdr:to>
      <xdr:col>15</xdr:col>
      <xdr:colOff>50800</xdr:colOff>
      <xdr:row>37</xdr:row>
      <xdr:rowOff>150559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76557"/>
          <a:ext cx="889000" cy="17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149054</xdr:rowOff>
    </xdr:from>
    <xdr:to>
      <xdr:col>15</xdr:col>
      <xdr:colOff>101600</xdr:colOff>
      <xdr:row>37</xdr:row>
      <xdr:rowOff>79204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2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95731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9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132907</xdr:rowOff>
    </xdr:from>
    <xdr:to>
      <xdr:col>10</xdr:col>
      <xdr:colOff>114300</xdr:colOff>
      <xdr:row>37</xdr:row>
      <xdr:rowOff>166315</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76557"/>
          <a:ext cx="889000" cy="3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153806</xdr:rowOff>
    </xdr:from>
    <xdr:to>
      <xdr:col>10</xdr:col>
      <xdr:colOff>165100</xdr:colOff>
      <xdr:row>37</xdr:row>
      <xdr:rowOff>83956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2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100483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01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10294</xdr:rowOff>
    </xdr:from>
    <xdr:to>
      <xdr:col>6</xdr:col>
      <xdr:colOff>38100</xdr:colOff>
      <xdr:row>37</xdr:row>
      <xdr:rowOff>111894</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128421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29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7584</xdr:rowOff>
    </xdr:from>
    <xdr:to>
      <xdr:col>24</xdr:col>
      <xdr:colOff>114300</xdr:colOff>
      <xdr:row>37</xdr:row>
      <xdr:rowOff>109184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5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157461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2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87153</xdr:rowOff>
    </xdr:from>
    <xdr:to>
      <xdr:col>20</xdr:col>
      <xdr:colOff>38100</xdr:colOff>
      <xdr:row>38</xdr:row>
      <xdr:rowOff>17303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30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8430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2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99759</xdr:rowOff>
    </xdr:from>
    <xdr:to>
      <xdr:col>15</xdr:col>
      <xdr:colOff>101600</xdr:colOff>
      <xdr:row>38</xdr:row>
      <xdr:rowOff>29908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434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21035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3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82107</xdr:rowOff>
    </xdr:from>
    <xdr:to>
      <xdr:col>10</xdr:col>
      <xdr:colOff>165100</xdr:colOff>
      <xdr:row>38</xdr:row>
      <xdr:rowOff>12257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2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3384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1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115515</xdr:rowOff>
    </xdr:from>
    <xdr:to>
      <xdr:col>6</xdr:col>
      <xdr:colOff>38100</xdr:colOff>
      <xdr:row>38</xdr:row>
      <xdr:rowOff>45665</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36792</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5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5" name="テキスト ボックス 114">
          <a:extLst>
            <a:ext uri="{FF2B5EF4-FFF2-40B4-BE49-F238E27FC236}">
              <a16:creationId xmlns:a16="http://schemas.microsoft.com/office/drawing/2014/main" id="{00000000-0008-0000-0600-000073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物件費グラフ枠">
          <a:extLst>
            <a:ext uri="{FF2B5EF4-FFF2-40B4-BE49-F238E27FC236}">
              <a16:creationId xmlns:a16="http://schemas.microsoft.com/office/drawing/2014/main" id="{00000000-0008-0000-06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128753</xdr:rowOff>
    </xdr:from>
    <xdr:to>
      <xdr:col>24</xdr:col>
      <xdr:colOff>62865</xdr:colOff>
      <xdr:row>58</xdr:row>
      <xdr:rowOff>131686</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4633595" y="8701253"/>
          <a:ext cx="1270" cy="1374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135513</xdr:rowOff>
    </xdr:from>
    <xdr:ext cx="534377" cy="259045"/>
    <xdr:sp macro="" textlink="">
      <xdr:nvSpPr>
        <xdr:cNvPr id="118" name="物件費最小値テキスト">
          <a:extLst>
            <a:ext uri="{FF2B5EF4-FFF2-40B4-BE49-F238E27FC236}">
              <a16:creationId xmlns:a16="http://schemas.microsoft.com/office/drawing/2014/main" id="{00000000-0008-0000-0600-000076000000}"/>
            </a:ext>
          </a:extLst>
        </xdr:cNvPr>
        <xdr:cNvSpPr txBox="1"/>
      </xdr:nvSpPr>
      <xdr:spPr>
        <a:xfrm>
          <a:off x="4686300" y="1007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131686</xdr:rowOff>
    </xdr:from>
    <xdr:to>
      <xdr:col>24</xdr:col>
      <xdr:colOff>152400</xdr:colOff>
      <xdr:row>58</xdr:row>
      <xdr:rowOff>131686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10075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75430</xdr:rowOff>
    </xdr:from>
    <xdr:ext cx="599010" cy="259045"/>
    <xdr:sp macro="" textlink="">
      <xdr:nvSpPr>
        <xdr:cNvPr id="120" name="物件費最大値テキスト">
          <a:extLst>
            <a:ext uri="{FF2B5EF4-FFF2-40B4-BE49-F238E27FC236}">
              <a16:creationId xmlns:a16="http://schemas.microsoft.com/office/drawing/2014/main" id="{00000000-0008-0000-0600-000078000000}"/>
            </a:ext>
          </a:extLst>
        </xdr:cNvPr>
        <xdr:cNvSpPr txBox="1"/>
      </xdr:nvSpPr>
      <xdr:spPr>
        <a:xfrm>
          <a:off x="4686300" y="8476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128753</xdr:rowOff>
    </xdr:from>
    <xdr:to>
      <xdr:col>24</xdr:col>
      <xdr:colOff>152400</xdr:colOff>
      <xdr:row>50</xdr:row>
      <xdr:rowOff>128753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4546600" y="870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67701</xdr:rowOff>
    </xdr:from>
    <xdr:to>
      <xdr:col>24</xdr:col>
      <xdr:colOff>63500</xdr:colOff>
      <xdr:row>58</xdr:row>
      <xdr:rowOff>77730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3797300" y="10011801"/>
          <a:ext cx="838200" cy="1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4884</xdr:rowOff>
    </xdr:from>
    <xdr:ext cx="534377" cy="259045"/>
    <xdr:sp macro="" textlink="">
      <xdr:nvSpPr>
        <xdr:cNvPr id="123" name="物件費平均値テキスト">
          <a:extLst>
            <a:ext uri="{FF2B5EF4-FFF2-40B4-BE49-F238E27FC236}">
              <a16:creationId xmlns:a16="http://schemas.microsoft.com/office/drawing/2014/main" id="{00000000-0008-0000-0600-00007B000000}"/>
            </a:ext>
          </a:extLst>
        </xdr:cNvPr>
        <xdr:cNvSpPr txBox="1"/>
      </xdr:nvSpPr>
      <xdr:spPr>
        <a:xfrm>
          <a:off x="4686300" y="9777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153457</xdr:rowOff>
    </xdr:from>
    <xdr:to>
      <xdr:col>24</xdr:col>
      <xdr:colOff>114300</xdr:colOff>
      <xdr:row>58</xdr:row>
      <xdr:rowOff>83607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4584700" y="9926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66182</xdr:rowOff>
    </xdr:from>
    <xdr:to>
      <xdr:col>19</xdr:col>
      <xdr:colOff>177800</xdr:colOff>
      <xdr:row>58</xdr:row>
      <xdr:rowOff>77730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908300" y="10010282"/>
          <a:ext cx="889000" cy="1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618</xdr:rowOff>
    </xdr:from>
    <xdr:to>
      <xdr:col>20</xdr:col>
      <xdr:colOff>38100</xdr:colOff>
      <xdr:row>58</xdr:row>
      <xdr:rowOff>102218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3746500" y="994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118745</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3530111" y="9719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66182</xdr:rowOff>
    </xdr:from>
    <xdr:to>
      <xdr:col>15</xdr:col>
      <xdr:colOff>50800</xdr:colOff>
      <xdr:row>58</xdr:row>
      <xdr:rowOff>67697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019300" y="10010282"/>
          <a:ext cx="889000" cy="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163714</xdr:rowOff>
    </xdr:from>
    <xdr:to>
      <xdr:col>15</xdr:col>
      <xdr:colOff>101600</xdr:colOff>
      <xdr:row>58</xdr:row>
      <xdr:rowOff>93864</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2857500" y="9936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110391</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641111" y="971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67697</xdr:rowOff>
    </xdr:from>
    <xdr:to>
      <xdr:col>10</xdr:col>
      <xdr:colOff>114300</xdr:colOff>
      <xdr:row>58</xdr:row>
      <xdr:rowOff>74419</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1130300" y="10011797"/>
          <a:ext cx="889000" cy="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4518</xdr:rowOff>
    </xdr:from>
    <xdr:to>
      <xdr:col>10</xdr:col>
      <xdr:colOff>165100</xdr:colOff>
      <xdr:row>58</xdr:row>
      <xdr:rowOff>106118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968500" y="9948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122645</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752111" y="972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25953</xdr:rowOff>
    </xdr:from>
    <xdr:to>
      <xdr:col>6</xdr:col>
      <xdr:colOff>38100</xdr:colOff>
      <xdr:row>58</xdr:row>
      <xdr:rowOff>127553</xdr:rowOff>
    </xdr:to>
    <xdr:sp macro="" textlink="">
      <xdr:nvSpPr>
        <xdr:cNvPr id="134" name="フローチャート: 判断 133">
          <a:extLst>
            <a:ext uri="{FF2B5EF4-FFF2-40B4-BE49-F238E27FC236}">
              <a16:creationId xmlns:a16="http://schemas.microsoft.com/office/drawing/2014/main" id="{00000000-0008-0000-0600-000086000000}"/>
            </a:ext>
          </a:extLst>
        </xdr:cNvPr>
        <xdr:cNvSpPr/>
      </xdr:nvSpPr>
      <xdr:spPr>
        <a:xfrm>
          <a:off x="1079500" y="997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118680</xdr:rowOff>
    </xdr:from>
    <xdr:ext cx="534377"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863111" y="1006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16901</xdr:rowOff>
    </xdr:from>
    <xdr:to>
      <xdr:col>24</xdr:col>
      <xdr:colOff>114300</xdr:colOff>
      <xdr:row>58</xdr:row>
      <xdr:rowOff>118501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4584700" y="9961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131884</xdr:rowOff>
    </xdr:from>
    <xdr:ext cx="534377" cy="259045"/>
    <xdr:sp macro="" textlink="">
      <xdr:nvSpPr>
        <xdr:cNvPr id="142" name="物件費該当値テキスト">
          <a:extLst>
            <a:ext uri="{FF2B5EF4-FFF2-40B4-BE49-F238E27FC236}">
              <a16:creationId xmlns:a16="http://schemas.microsoft.com/office/drawing/2014/main" id="{00000000-0008-0000-0600-00008E000000}"/>
            </a:ext>
          </a:extLst>
        </xdr:cNvPr>
        <xdr:cNvSpPr txBox="1"/>
      </xdr:nvSpPr>
      <xdr:spPr>
        <a:xfrm>
          <a:off x="4686300" y="9904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26930</xdr:rowOff>
    </xdr:from>
    <xdr:to>
      <xdr:col>20</xdr:col>
      <xdr:colOff>38100</xdr:colOff>
      <xdr:row>58</xdr:row>
      <xdr:rowOff>128530</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3746500" y="9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119657</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3530111" y="1006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15382</xdr:rowOff>
    </xdr:from>
    <xdr:to>
      <xdr:col>15</xdr:col>
      <xdr:colOff>101600</xdr:colOff>
      <xdr:row>58</xdr:row>
      <xdr:rowOff>116982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2857500" y="995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108109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2641111" y="1005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16897</xdr:rowOff>
    </xdr:from>
    <xdr:to>
      <xdr:col>10</xdr:col>
      <xdr:colOff>165100</xdr:colOff>
      <xdr:row>58</xdr:row>
      <xdr:rowOff>118497</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968500" y="996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109624</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1752111" y="1005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23619</xdr:rowOff>
    </xdr:from>
    <xdr:to>
      <xdr:col>6</xdr:col>
      <xdr:colOff>38100</xdr:colOff>
      <xdr:row>58</xdr:row>
      <xdr:rowOff>125219</xdr:rowOff>
    </xdr:to>
    <xdr:sp macro="" textlink="">
      <xdr:nvSpPr>
        <xdr:cNvPr id="149" name="楕円 148">
          <a:extLst>
            <a:ext uri="{FF2B5EF4-FFF2-40B4-BE49-F238E27FC236}">
              <a16:creationId xmlns:a16="http://schemas.microsoft.com/office/drawing/2014/main" id="{00000000-0008-0000-0600-000095000000}"/>
            </a:ext>
          </a:extLst>
        </xdr:cNvPr>
        <xdr:cNvSpPr/>
      </xdr:nvSpPr>
      <xdr:spPr>
        <a:xfrm>
          <a:off x="1079500" y="996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141746</xdr:rowOff>
    </xdr:from>
    <xdr:ext cx="534377" cy="259045"/>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863111" y="974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2" name="テキスト ボックス 171">
          <a:extLst>
            <a:ext uri="{FF2B5EF4-FFF2-40B4-BE49-F238E27FC236}">
              <a16:creationId xmlns:a16="http://schemas.microsoft.com/office/drawing/2014/main" id="{00000000-0008-0000-0600-0000AC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維持補修費グラフ枠">
          <a:extLst>
            <a:ext uri="{FF2B5EF4-FFF2-40B4-BE49-F238E27FC236}">
              <a16:creationId xmlns:a16="http://schemas.microsoft.com/office/drawing/2014/main" id="{00000000-0008-0000-06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103048</xdr:rowOff>
    </xdr:from>
    <xdr:to>
      <xdr:col>24</xdr:col>
      <xdr:colOff>62865</xdr:colOff>
      <xdr:row>79</xdr:row>
      <xdr:rowOff>24333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4633595" y="12104548"/>
          <a:ext cx="1270" cy="1464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28160</xdr:rowOff>
    </xdr:from>
    <xdr:ext cx="378565" cy="259045"/>
    <xdr:sp macro="" textlink="">
      <xdr:nvSpPr>
        <xdr:cNvPr id="175" name="維持補修費最小値テキスト">
          <a:extLst>
            <a:ext uri="{FF2B5EF4-FFF2-40B4-BE49-F238E27FC236}">
              <a16:creationId xmlns:a16="http://schemas.microsoft.com/office/drawing/2014/main" id="{00000000-0008-0000-0600-0000AF000000}"/>
            </a:ext>
          </a:extLst>
        </xdr:cNvPr>
        <xdr:cNvSpPr txBox="1"/>
      </xdr:nvSpPr>
      <xdr:spPr>
        <a:xfrm>
          <a:off x="4686300" y="1357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24333</xdr:rowOff>
    </xdr:from>
    <xdr:to>
      <xdr:col>24</xdr:col>
      <xdr:colOff>152400</xdr:colOff>
      <xdr:row>79</xdr:row>
      <xdr:rowOff>24333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356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49725</xdr:rowOff>
    </xdr:from>
    <xdr:ext cx="534377" cy="259045"/>
    <xdr:sp macro="" textlink="">
      <xdr:nvSpPr>
        <xdr:cNvPr id="177" name="維持補修費最大値テキスト">
          <a:extLst>
            <a:ext uri="{FF2B5EF4-FFF2-40B4-BE49-F238E27FC236}">
              <a16:creationId xmlns:a16="http://schemas.microsoft.com/office/drawing/2014/main" id="{00000000-0008-0000-0600-0000B1000000}"/>
            </a:ext>
          </a:extLst>
        </xdr:cNvPr>
        <xdr:cNvSpPr txBox="1"/>
      </xdr:nvSpPr>
      <xdr:spPr>
        <a:xfrm>
          <a:off x="4686300" y="118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103048</xdr:rowOff>
    </xdr:from>
    <xdr:to>
      <xdr:col>24</xdr:col>
      <xdr:colOff>152400</xdr:colOff>
      <xdr:row>70</xdr:row>
      <xdr:rowOff>103048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4546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138709</xdr:rowOff>
    </xdr:from>
    <xdr:to>
      <xdr:col>24</xdr:col>
      <xdr:colOff>63500</xdr:colOff>
      <xdr:row>78</xdr:row>
      <xdr:rowOff>147510</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3797300" y="13511809"/>
          <a:ext cx="8382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6621</xdr:rowOff>
    </xdr:from>
    <xdr:ext cx="469744" cy="259045"/>
    <xdr:sp macro="" textlink="">
      <xdr:nvSpPr>
        <xdr:cNvPr id="180" name="維持補修費平均値テキスト">
          <a:extLst>
            <a:ext uri="{FF2B5EF4-FFF2-40B4-BE49-F238E27FC236}">
              <a16:creationId xmlns:a16="http://schemas.microsoft.com/office/drawing/2014/main" id="{00000000-0008-0000-0600-0000B4000000}"/>
            </a:ext>
          </a:extLst>
        </xdr:cNvPr>
        <xdr:cNvSpPr txBox="1"/>
      </xdr:nvSpPr>
      <xdr:spPr>
        <a:xfrm>
          <a:off x="4686300" y="132082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155194</xdr:rowOff>
    </xdr:from>
    <xdr:to>
      <xdr:col>24</xdr:col>
      <xdr:colOff>114300</xdr:colOff>
      <xdr:row>78</xdr:row>
      <xdr:rowOff>85344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4584700" y="133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146977</xdr:rowOff>
    </xdr:from>
    <xdr:to>
      <xdr:col>19</xdr:col>
      <xdr:colOff>177800</xdr:colOff>
      <xdr:row>78</xdr:row>
      <xdr:rowOff>147510</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908300" y="13520077"/>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165785</xdr:rowOff>
    </xdr:from>
    <xdr:to>
      <xdr:col>20</xdr:col>
      <xdr:colOff>38100</xdr:colOff>
      <xdr:row>78</xdr:row>
      <xdr:rowOff>95935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37465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112462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3562428" y="13142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146977</xdr:rowOff>
    </xdr:from>
    <xdr:to>
      <xdr:col>15</xdr:col>
      <xdr:colOff>50800</xdr:colOff>
      <xdr:row>78</xdr:row>
      <xdr:rowOff>156083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019300" y="13520077"/>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433</xdr:rowOff>
    </xdr:from>
    <xdr:to>
      <xdr:col>15</xdr:col>
      <xdr:colOff>101600</xdr:colOff>
      <xdr:row>78</xdr:row>
      <xdr:rowOff>102033</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2857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118560</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673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156083</xdr:rowOff>
    </xdr:from>
    <xdr:to>
      <xdr:col>10</xdr:col>
      <xdr:colOff>114300</xdr:colOff>
      <xdr:row>78</xdr:row>
      <xdr:rowOff>157302</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1130300" y="13529183"/>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171386</xdr:rowOff>
    </xdr:from>
    <xdr:to>
      <xdr:col>10</xdr:col>
      <xdr:colOff>165100</xdr:colOff>
      <xdr:row>78</xdr:row>
      <xdr:rowOff>101536</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968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118063</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784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167920</xdr:rowOff>
    </xdr:from>
    <xdr:to>
      <xdr:col>6</xdr:col>
      <xdr:colOff>38100</xdr:colOff>
      <xdr:row>78</xdr:row>
      <xdr:rowOff>98070</xdr:rowOff>
    </xdr:to>
    <xdr:sp macro="" textlink="">
      <xdr:nvSpPr>
        <xdr:cNvPr id="191" name="フローチャート: 判断 190">
          <a:extLst>
            <a:ext uri="{FF2B5EF4-FFF2-40B4-BE49-F238E27FC236}">
              <a16:creationId xmlns:a16="http://schemas.microsoft.com/office/drawing/2014/main" id="{00000000-0008-0000-0600-0000BF000000}"/>
            </a:ext>
          </a:extLst>
        </xdr:cNvPr>
        <xdr:cNvSpPr/>
      </xdr:nvSpPr>
      <xdr:spPr>
        <a:xfrm>
          <a:off x="1079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114597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95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87909</xdr:rowOff>
    </xdr:from>
    <xdr:to>
      <xdr:col>24</xdr:col>
      <xdr:colOff>114300</xdr:colOff>
      <xdr:row>79</xdr:row>
      <xdr:rowOff>18059</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4584700" y="1346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2836</xdr:rowOff>
    </xdr:from>
    <xdr:ext cx="469744" cy="259045"/>
    <xdr:sp macro="" textlink="">
      <xdr:nvSpPr>
        <xdr:cNvPr id="199" name="維持補修費該当値テキスト">
          <a:extLst>
            <a:ext uri="{FF2B5EF4-FFF2-40B4-BE49-F238E27FC236}">
              <a16:creationId xmlns:a16="http://schemas.microsoft.com/office/drawing/2014/main" id="{00000000-0008-0000-0600-0000C7000000}"/>
            </a:ext>
          </a:extLst>
        </xdr:cNvPr>
        <xdr:cNvSpPr txBox="1"/>
      </xdr:nvSpPr>
      <xdr:spPr>
        <a:xfrm>
          <a:off x="4686300" y="1337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96710</xdr:rowOff>
    </xdr:from>
    <xdr:to>
      <xdr:col>20</xdr:col>
      <xdr:colOff>38100</xdr:colOff>
      <xdr:row>79</xdr:row>
      <xdr:rowOff>26860</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3746500" y="1346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17987</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3562428" y="1356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96177</xdr:rowOff>
    </xdr:from>
    <xdr:to>
      <xdr:col>15</xdr:col>
      <xdr:colOff>101600</xdr:colOff>
      <xdr:row>79</xdr:row>
      <xdr:rowOff>26327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2857500" y="134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17454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2673428" y="13562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105283</xdr:rowOff>
    </xdr:from>
    <xdr:to>
      <xdr:col>10</xdr:col>
      <xdr:colOff>165100</xdr:colOff>
      <xdr:row>79</xdr:row>
      <xdr:rowOff>35433</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968500" y="134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26560</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1784428" y="1357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106502</xdr:rowOff>
    </xdr:from>
    <xdr:to>
      <xdr:col>6</xdr:col>
      <xdr:colOff>38100</xdr:colOff>
      <xdr:row>79</xdr:row>
      <xdr:rowOff>36652</xdr:rowOff>
    </xdr:to>
    <xdr:sp macro="" textlink="">
      <xdr:nvSpPr>
        <xdr:cNvPr id="206" name="楕円 205">
          <a:extLst>
            <a:ext uri="{FF2B5EF4-FFF2-40B4-BE49-F238E27FC236}">
              <a16:creationId xmlns:a16="http://schemas.microsoft.com/office/drawing/2014/main" id="{00000000-0008-0000-0600-0000CE000000}"/>
            </a:ext>
          </a:extLst>
        </xdr:cNvPr>
        <xdr:cNvSpPr/>
      </xdr:nvSpPr>
      <xdr:spPr>
        <a:xfrm>
          <a:off x="1079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27779</xdr:rowOff>
    </xdr:from>
    <xdr:ext cx="469744"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895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a:extLst>
            <a:ext uri="{FF2B5EF4-FFF2-40B4-BE49-F238E27FC236}">
              <a16:creationId xmlns:a16="http://schemas.microsoft.com/office/drawing/2014/main" id="{00000000-0008-0000-0600-0000E9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129011</xdr:rowOff>
    </xdr:from>
    <xdr:to>
      <xdr:col>24</xdr:col>
      <xdr:colOff>62865</xdr:colOff>
      <xdr:row>99</xdr:row>
      <xdr:rowOff>168700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4633595" y="15559511"/>
          <a:ext cx="1270" cy="1582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1077</xdr:rowOff>
    </xdr:from>
    <xdr:ext cx="534377" cy="259045"/>
    <xdr:sp macro="" textlink="">
      <xdr:nvSpPr>
        <xdr:cNvPr id="235" name="扶助費最小値テキスト">
          <a:extLst>
            <a:ext uri="{FF2B5EF4-FFF2-40B4-BE49-F238E27FC236}">
              <a16:creationId xmlns:a16="http://schemas.microsoft.com/office/drawing/2014/main" id="{00000000-0008-0000-0600-0000EB000000}"/>
            </a:ext>
          </a:extLst>
        </xdr:cNvPr>
        <xdr:cNvSpPr txBox="1"/>
      </xdr:nvSpPr>
      <xdr:spPr>
        <a:xfrm>
          <a:off x="4686300" y="1714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168700</xdr:rowOff>
    </xdr:from>
    <xdr:to>
      <xdr:col>24</xdr:col>
      <xdr:colOff>152400</xdr:colOff>
      <xdr:row>99</xdr:row>
      <xdr:rowOff>168700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7142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75688</xdr:rowOff>
    </xdr:from>
    <xdr:ext cx="599010" cy="259045"/>
    <xdr:sp macro="" textlink="">
      <xdr:nvSpPr>
        <xdr:cNvPr id="237" name="扶助費最大値テキスト">
          <a:extLst>
            <a:ext uri="{FF2B5EF4-FFF2-40B4-BE49-F238E27FC236}">
              <a16:creationId xmlns:a16="http://schemas.microsoft.com/office/drawing/2014/main" id="{00000000-0008-0000-0600-0000ED000000}"/>
            </a:ext>
          </a:extLst>
        </xdr:cNvPr>
        <xdr:cNvSpPr txBox="1"/>
      </xdr:nvSpPr>
      <xdr:spPr>
        <a:xfrm>
          <a:off x="4686300" y="15334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129011</xdr:rowOff>
    </xdr:from>
    <xdr:to>
      <xdr:col>24</xdr:col>
      <xdr:colOff>152400</xdr:colOff>
      <xdr:row>90</xdr:row>
      <xdr:rowOff>129011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4546600" y="15559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72654</xdr:rowOff>
    </xdr:from>
    <xdr:to>
      <xdr:col>24</xdr:col>
      <xdr:colOff>63500</xdr:colOff>
      <xdr:row>95</xdr:row>
      <xdr:rowOff>157454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3797300" y="16360404"/>
          <a:ext cx="838200" cy="8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84788</xdr:rowOff>
    </xdr:from>
    <xdr:ext cx="599010" cy="259045"/>
    <xdr:sp macro="" textlink="">
      <xdr:nvSpPr>
        <xdr:cNvPr id="240" name="扶助費平均値テキスト">
          <a:extLst>
            <a:ext uri="{FF2B5EF4-FFF2-40B4-BE49-F238E27FC236}">
              <a16:creationId xmlns:a16="http://schemas.microsoft.com/office/drawing/2014/main" id="{00000000-0008-0000-0600-0000F0000000}"/>
            </a:ext>
          </a:extLst>
        </xdr:cNvPr>
        <xdr:cNvSpPr txBox="1"/>
      </xdr:nvSpPr>
      <xdr:spPr>
        <a:xfrm>
          <a:off x="4686300" y="16543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106361</xdr:rowOff>
    </xdr:from>
    <xdr:to>
      <xdr:col>24</xdr:col>
      <xdr:colOff>114300</xdr:colOff>
      <xdr:row>97</xdr:row>
      <xdr:rowOff>36511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4584700" y="1656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157454</xdr:rowOff>
    </xdr:from>
    <xdr:to>
      <xdr:col>19</xdr:col>
      <xdr:colOff>177800</xdr:colOff>
      <xdr:row>96</xdr:row>
      <xdr:rowOff>145752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908300" y="16445204"/>
          <a:ext cx="889000" cy="15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40525</xdr:rowOff>
    </xdr:from>
    <xdr:to>
      <xdr:col>20</xdr:col>
      <xdr:colOff>38100</xdr:colOff>
      <xdr:row>97</xdr:row>
      <xdr:rowOff>142125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3746500" y="1667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133252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497795" y="16763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169439</xdr:rowOff>
    </xdr:from>
    <xdr:to>
      <xdr:col>15</xdr:col>
      <xdr:colOff>50800</xdr:colOff>
      <xdr:row>96</xdr:row>
      <xdr:rowOff>145752</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2019300" y="16457189"/>
          <a:ext cx="889000" cy="14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130744</xdr:rowOff>
    </xdr:from>
    <xdr:to>
      <xdr:col>15</xdr:col>
      <xdr:colOff>101600</xdr:colOff>
      <xdr:row>98</xdr:row>
      <xdr:rowOff>60894</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2857500" y="1676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52021</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608795" y="16854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169439</xdr:rowOff>
    </xdr:from>
    <xdr:to>
      <xdr:col>10</xdr:col>
      <xdr:colOff>114300</xdr:colOff>
      <xdr:row>97</xdr:row>
      <xdr:rowOff>151816</xdr:rowOff>
    </xdr:to>
    <xdr:cxnSp macro="">
      <xdr:nvCxnSpPr>
        <xdr:cNvPr id="248" name="直線コネクタ 247">
          <a:extLst>
            <a:ext uri="{FF2B5EF4-FFF2-40B4-BE49-F238E27FC236}">
              <a16:creationId xmlns:a16="http://schemas.microsoft.com/office/drawing/2014/main" id="{00000000-0008-0000-0600-0000F8000000}"/>
            </a:ext>
          </a:extLst>
        </xdr:cNvPr>
        <xdr:cNvCxnSpPr/>
      </xdr:nvCxnSpPr>
      <xdr:spPr>
        <a:xfrm flipV="1">
          <a:off x="1130300" y="16457189"/>
          <a:ext cx="889000" cy="32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164805</xdr:rowOff>
    </xdr:from>
    <xdr:to>
      <xdr:col>10</xdr:col>
      <xdr:colOff>165100</xdr:colOff>
      <xdr:row>97</xdr:row>
      <xdr:rowOff>94955</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968500" y="1662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86082</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719795" y="1671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104640</xdr:rowOff>
    </xdr:from>
    <xdr:to>
      <xdr:col>6</xdr:col>
      <xdr:colOff>38100</xdr:colOff>
      <xdr:row>99</xdr:row>
      <xdr:rowOff>34790</xdr:rowOff>
    </xdr:to>
    <xdr:sp macro="" textlink="">
      <xdr:nvSpPr>
        <xdr:cNvPr id="251" name="フローチャート: 判断 250">
          <a:extLst>
            <a:ext uri="{FF2B5EF4-FFF2-40B4-BE49-F238E27FC236}">
              <a16:creationId xmlns:a16="http://schemas.microsoft.com/office/drawing/2014/main" id="{00000000-0008-0000-0600-0000FB000000}"/>
            </a:ext>
          </a:extLst>
        </xdr:cNvPr>
        <xdr:cNvSpPr/>
      </xdr:nvSpPr>
      <xdr:spPr>
        <a:xfrm>
          <a:off x="1079500" y="1690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25917</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30795" y="16999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21854</xdr:rowOff>
    </xdr:from>
    <xdr:to>
      <xdr:col>24</xdr:col>
      <xdr:colOff>114300</xdr:colOff>
      <xdr:row>95</xdr:row>
      <xdr:rowOff>123454</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4584700" y="1630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44731</xdr:rowOff>
    </xdr:from>
    <xdr:ext cx="599010" cy="259045"/>
    <xdr:sp macro="" textlink="">
      <xdr:nvSpPr>
        <xdr:cNvPr id="259" name="扶助費該当値テキスト">
          <a:extLst>
            <a:ext uri="{FF2B5EF4-FFF2-40B4-BE49-F238E27FC236}">
              <a16:creationId xmlns:a16="http://schemas.microsoft.com/office/drawing/2014/main" id="{00000000-0008-0000-0600-000003010000}"/>
            </a:ext>
          </a:extLst>
        </xdr:cNvPr>
        <xdr:cNvSpPr txBox="1"/>
      </xdr:nvSpPr>
      <xdr:spPr>
        <a:xfrm>
          <a:off x="4686300" y="16161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106654</xdr:rowOff>
    </xdr:from>
    <xdr:to>
      <xdr:col>20</xdr:col>
      <xdr:colOff>38100</xdr:colOff>
      <xdr:row>96</xdr:row>
      <xdr:rowOff>36804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3746500" y="1639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53331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3497795" y="16169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94952</xdr:rowOff>
    </xdr:from>
    <xdr:to>
      <xdr:col>15</xdr:col>
      <xdr:colOff>101600</xdr:colOff>
      <xdr:row>97</xdr:row>
      <xdr:rowOff>25102</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2857500" y="1655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41629</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2608795" y="16329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118639</xdr:rowOff>
    </xdr:from>
    <xdr:to>
      <xdr:col>10</xdr:col>
      <xdr:colOff>165100</xdr:colOff>
      <xdr:row>96</xdr:row>
      <xdr:rowOff>48789</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968500" y="1640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65316</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1719795" y="16181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101016</xdr:rowOff>
    </xdr:from>
    <xdr:to>
      <xdr:col>6</xdr:col>
      <xdr:colOff>38100</xdr:colOff>
      <xdr:row>98</xdr:row>
      <xdr:rowOff>31166</xdr:rowOff>
    </xdr:to>
    <xdr:sp macro="" textlink="">
      <xdr:nvSpPr>
        <xdr:cNvPr id="266" name="楕円 265">
          <a:extLst>
            <a:ext uri="{FF2B5EF4-FFF2-40B4-BE49-F238E27FC236}">
              <a16:creationId xmlns:a16="http://schemas.microsoft.com/office/drawing/2014/main" id="{00000000-0008-0000-0600-00000A010000}"/>
            </a:ext>
          </a:extLst>
        </xdr:cNvPr>
        <xdr:cNvSpPr/>
      </xdr:nvSpPr>
      <xdr:spPr>
        <a:xfrm>
          <a:off x="1079500" y="1673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47693</xdr:rowOff>
    </xdr:from>
    <xdr:ext cx="599010"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830795" y="1650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168146</xdr:rowOff>
    </xdr:from>
    <xdr:to>
      <xdr:col>54</xdr:col>
      <xdr:colOff>189865</xdr:colOff>
      <xdr:row>38</xdr:row>
      <xdr:rowOff>77750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0196"/>
          <a:ext cx="1270" cy="1452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81577</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9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77750</xdr:rowOff>
    </xdr:from>
    <xdr:to>
      <xdr:col>55</xdr:col>
      <xdr:colOff>88900</xdr:colOff>
      <xdr:row>38</xdr:row>
      <xdr:rowOff>77750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92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114823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1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168146</xdr:rowOff>
    </xdr:from>
    <xdr:to>
      <xdr:col>55</xdr:col>
      <xdr:colOff>88900</xdr:colOff>
      <xdr:row>29</xdr:row>
      <xdr:rowOff>168146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155108</xdr:rowOff>
    </xdr:from>
    <xdr:to>
      <xdr:col>55</xdr:col>
      <xdr:colOff>0</xdr:colOff>
      <xdr:row>36</xdr:row>
      <xdr:rowOff>167528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327308"/>
          <a:ext cx="838200" cy="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108630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09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85753</xdr:rowOff>
    </xdr:from>
    <xdr:to>
      <xdr:col>55</xdr:col>
      <xdr:colOff>50800</xdr:colOff>
      <xdr:row>37</xdr:row>
      <xdr:rowOff>15903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25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73444</xdr:rowOff>
    </xdr:from>
    <xdr:to>
      <xdr:col>50</xdr:col>
      <xdr:colOff>114300</xdr:colOff>
      <xdr:row>36</xdr:row>
      <xdr:rowOff>155108</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245644"/>
          <a:ext cx="889000" cy="8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84351</xdr:rowOff>
    </xdr:from>
    <xdr:to>
      <xdr:col>50</xdr:col>
      <xdr:colOff>165100</xdr:colOff>
      <xdr:row>37</xdr:row>
      <xdr:rowOff>14501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31028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73444</xdr:rowOff>
    </xdr:from>
    <xdr:to>
      <xdr:col>45</xdr:col>
      <xdr:colOff>177800</xdr:colOff>
      <xdr:row>36</xdr:row>
      <xdr:rowOff>127455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245644"/>
          <a:ext cx="889000" cy="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73630</xdr:rowOff>
    </xdr:from>
    <xdr:to>
      <xdr:col>46</xdr:col>
      <xdr:colOff>38100</xdr:colOff>
      <xdr:row>37</xdr:row>
      <xdr:rowOff>3780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166357</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86</xdr:rowOff>
    </xdr:from>
    <xdr:to>
      <xdr:col>41</xdr:col>
      <xdr:colOff>50800</xdr:colOff>
      <xdr:row>36</xdr:row>
      <xdr:rowOff>127455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86486"/>
          <a:ext cx="889000" cy="81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113391</xdr:rowOff>
    </xdr:from>
    <xdr:to>
      <xdr:col>41</xdr:col>
      <xdr:colOff>101600</xdr:colOff>
      <xdr:row>37</xdr:row>
      <xdr:rowOff>43541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34668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16053</xdr:rowOff>
    </xdr:from>
    <xdr:to>
      <xdr:col>36</xdr:col>
      <xdr:colOff>165100</xdr:colOff>
      <xdr:row>32</xdr:row>
      <xdr:rowOff>117653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108780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116728</xdr:rowOff>
    </xdr:from>
    <xdr:to>
      <xdr:col>55</xdr:col>
      <xdr:colOff>50800</xdr:colOff>
      <xdr:row>37</xdr:row>
      <xdr:rowOff>46878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2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95155</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26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104308</xdr:rowOff>
    </xdr:from>
    <xdr:to>
      <xdr:col>50</xdr:col>
      <xdr:colOff>165100</xdr:colOff>
      <xdr:row>37</xdr:row>
      <xdr:rowOff>34458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27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25585</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3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22644</xdr:rowOff>
    </xdr:from>
    <xdr:to>
      <xdr:col>46</xdr:col>
      <xdr:colOff>38100</xdr:colOff>
      <xdr:row>36</xdr:row>
      <xdr:rowOff>124244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19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140771</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597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76655</xdr:rowOff>
    </xdr:from>
    <xdr:to>
      <xdr:col>41</xdr:col>
      <xdr:colOff>101600</xdr:colOff>
      <xdr:row>37</xdr:row>
      <xdr:rowOff>6805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24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23332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02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120736</xdr:rowOff>
    </xdr:from>
    <xdr:to>
      <xdr:col>36</xdr:col>
      <xdr:colOff>165100</xdr:colOff>
      <xdr:row>32</xdr:row>
      <xdr:rowOff>50886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3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67413</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21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130132</xdr:rowOff>
    </xdr:from>
    <xdr:to>
      <xdr:col>54</xdr:col>
      <xdr:colOff>189865</xdr:colOff>
      <xdr:row>59</xdr:row>
      <xdr:rowOff>11281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531182"/>
          <a:ext cx="1270" cy="1595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15108</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11281</xdr:rowOff>
    </xdr:from>
    <xdr:to>
      <xdr:col>55</xdr:col>
      <xdr:colOff>88900</xdr:colOff>
      <xdr:row>59</xdr:row>
      <xdr:rowOff>11281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26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76809</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306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130132</xdr:rowOff>
    </xdr:from>
    <xdr:to>
      <xdr:col>55</xdr:col>
      <xdr:colOff>88900</xdr:colOff>
      <xdr:row>49</xdr:row>
      <xdr:rowOff>130132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531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27468</xdr:rowOff>
    </xdr:from>
    <xdr:to>
      <xdr:col>55</xdr:col>
      <xdr:colOff>0</xdr:colOff>
      <xdr:row>57</xdr:row>
      <xdr:rowOff>34979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9639300" y="9800118"/>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35163</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464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12286</xdr:rowOff>
    </xdr:from>
    <xdr:to>
      <xdr:col>55</xdr:col>
      <xdr:colOff>50800</xdr:colOff>
      <xdr:row>56</xdr:row>
      <xdr:rowOff>113886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61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30669</xdr:rowOff>
    </xdr:from>
    <xdr:to>
      <xdr:col>50</xdr:col>
      <xdr:colOff>114300</xdr:colOff>
      <xdr:row>57</xdr:row>
      <xdr:rowOff>34979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803319"/>
          <a:ext cx="889000" cy="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61881</xdr:rowOff>
    </xdr:from>
    <xdr:to>
      <xdr:col>50</xdr:col>
      <xdr:colOff>165100</xdr:colOff>
      <xdr:row>56</xdr:row>
      <xdr:rowOff>163481</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6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8558</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38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65579</xdr:rowOff>
    </xdr:from>
    <xdr:to>
      <xdr:col>45</xdr:col>
      <xdr:colOff>177800</xdr:colOff>
      <xdr:row>57</xdr:row>
      <xdr:rowOff>30669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666779"/>
          <a:ext cx="889000" cy="136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78287</xdr:rowOff>
    </xdr:from>
    <xdr:to>
      <xdr:col>46</xdr:col>
      <xdr:colOff>38100</xdr:colOff>
      <xdr:row>57</xdr:row>
      <xdr:rowOff>8437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679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24964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5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88701</xdr:rowOff>
    </xdr:from>
    <xdr:to>
      <xdr:col>41</xdr:col>
      <xdr:colOff>50800</xdr:colOff>
      <xdr:row>56</xdr:row>
      <xdr:rowOff>65579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518451"/>
          <a:ext cx="889000" cy="148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62285</xdr:rowOff>
    </xdr:from>
    <xdr:to>
      <xdr:col>41</xdr:col>
      <xdr:colOff>101600</xdr:colOff>
      <xdr:row>56</xdr:row>
      <xdr:rowOff>163885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155012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75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67314</xdr:rowOff>
    </xdr:from>
    <xdr:to>
      <xdr:col>36</xdr:col>
      <xdr:colOff>165100</xdr:colOff>
      <xdr:row>56</xdr:row>
      <xdr:rowOff>168914</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160041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148118</xdr:rowOff>
    </xdr:from>
    <xdr:to>
      <xdr:col>55</xdr:col>
      <xdr:colOff>50800</xdr:colOff>
      <xdr:row>57</xdr:row>
      <xdr:rowOff>78268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74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126545</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72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155629</xdr:rowOff>
    </xdr:from>
    <xdr:to>
      <xdr:col>50</xdr:col>
      <xdr:colOff>165100</xdr:colOff>
      <xdr:row>57</xdr:row>
      <xdr:rowOff>85779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75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76906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849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151319</xdr:rowOff>
    </xdr:from>
    <xdr:to>
      <xdr:col>46</xdr:col>
      <xdr:colOff>38100</xdr:colOff>
      <xdr:row>57</xdr:row>
      <xdr:rowOff>81469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5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72596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4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14779</xdr:rowOff>
    </xdr:from>
    <xdr:to>
      <xdr:col>41</xdr:col>
      <xdr:colOff>101600</xdr:colOff>
      <xdr:row>56</xdr:row>
      <xdr:rowOff>116379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615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132906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391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37901</xdr:rowOff>
    </xdr:from>
    <xdr:to>
      <xdr:col>36</xdr:col>
      <xdr:colOff>165100</xdr:colOff>
      <xdr:row>55</xdr:row>
      <xdr:rowOff>139501</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467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156028</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24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2787</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004287"/>
          <a:ext cx="1270" cy="158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120914</xdr:rowOff>
    </xdr:from>
    <xdr:ext cx="534377"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77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2787</xdr:rowOff>
    </xdr:from>
    <xdr:to>
      <xdr:col>55</xdr:col>
      <xdr:colOff>88900</xdr:colOff>
      <xdr:row>70</xdr:row>
      <xdr:rowOff>2787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00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122079</xdr:rowOff>
    </xdr:from>
    <xdr:to>
      <xdr:col>55</xdr:col>
      <xdr:colOff>0</xdr:colOff>
      <xdr:row>78</xdr:row>
      <xdr:rowOff>153397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9639300" y="13495179"/>
          <a:ext cx="838200" cy="31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95775</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125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72898</xdr:rowOff>
    </xdr:from>
    <xdr:to>
      <xdr:col>55</xdr:col>
      <xdr:colOff>50800</xdr:colOff>
      <xdr:row>78</xdr:row>
      <xdr:rowOff>3048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27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153397</xdr:rowOff>
    </xdr:from>
    <xdr:to>
      <xdr:col>50</xdr:col>
      <xdr:colOff>114300</xdr:colOff>
      <xdr:row>78</xdr:row>
      <xdr:rowOff>168808</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526497"/>
          <a:ext cx="889000" cy="1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119875</xdr:rowOff>
    </xdr:from>
    <xdr:to>
      <xdr:col>50</xdr:col>
      <xdr:colOff>165100</xdr:colOff>
      <xdr:row>78</xdr:row>
      <xdr:rowOff>50025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66552</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096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63900</xdr:rowOff>
    </xdr:from>
    <xdr:to>
      <xdr:col>45</xdr:col>
      <xdr:colOff>177800</xdr:colOff>
      <xdr:row>78</xdr:row>
      <xdr:rowOff>168808</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437000"/>
          <a:ext cx="889000" cy="10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143535</xdr:rowOff>
    </xdr:from>
    <xdr:to>
      <xdr:col>46</xdr:col>
      <xdr:colOff>38100</xdr:colOff>
      <xdr:row>78</xdr:row>
      <xdr:rowOff>73685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90212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63900</xdr:rowOff>
    </xdr:from>
    <xdr:to>
      <xdr:col>41</xdr:col>
      <xdr:colOff>50800</xdr:colOff>
      <xdr:row>78</xdr:row>
      <xdr:rowOff>86837</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flipV="1">
          <a:off x="6972300" y="13437000"/>
          <a:ext cx="889000" cy="2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121438</xdr:rowOff>
    </xdr:from>
    <xdr:to>
      <xdr:col>41</xdr:col>
      <xdr:colOff>101600</xdr:colOff>
      <xdr:row>78</xdr:row>
      <xdr:rowOff>51588</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68115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129972</xdr:rowOff>
    </xdr:from>
    <xdr:to>
      <xdr:col>36</xdr:col>
      <xdr:colOff>165100</xdr:colOff>
      <xdr:row>78</xdr:row>
      <xdr:rowOff>60122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76649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71279</xdr:rowOff>
    </xdr:from>
    <xdr:to>
      <xdr:col>55</xdr:col>
      <xdr:colOff>50800</xdr:colOff>
      <xdr:row>79</xdr:row>
      <xdr:rowOff>1429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4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157656</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5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102597</xdr:rowOff>
    </xdr:from>
    <xdr:to>
      <xdr:col>50</xdr:col>
      <xdr:colOff>165100</xdr:colOff>
      <xdr:row>79</xdr:row>
      <xdr:rowOff>32747</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7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23874</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404428" y="1356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118008</xdr:rowOff>
    </xdr:from>
    <xdr:to>
      <xdr:col>46</xdr:col>
      <xdr:colOff>38100</xdr:colOff>
      <xdr:row>79</xdr:row>
      <xdr:rowOff>48158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9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39285</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8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13100</xdr:rowOff>
    </xdr:from>
    <xdr:to>
      <xdr:col>41</xdr:col>
      <xdr:colOff>101600</xdr:colOff>
      <xdr:row>78</xdr:row>
      <xdr:rowOff>114700</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38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105827</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47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36037</xdr:rowOff>
    </xdr:from>
    <xdr:to>
      <xdr:col>36</xdr:col>
      <xdr:colOff>165100</xdr:colOff>
      <xdr:row>78</xdr:row>
      <xdr:rowOff>137637</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0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128764</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37428" y="1350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116967</xdr:rowOff>
    </xdr:from>
    <xdr:to>
      <xdr:col>54</xdr:col>
      <xdr:colOff>189865</xdr:colOff>
      <xdr:row>98</xdr:row>
      <xdr:rowOff>167399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547467"/>
          <a:ext cx="1270" cy="142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171226</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73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167399</xdr:rowOff>
    </xdr:from>
    <xdr:to>
      <xdr:col>55</xdr:col>
      <xdr:colOff>88900</xdr:colOff>
      <xdr:row>98</xdr:row>
      <xdr:rowOff>167399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69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63644</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322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116967</xdr:rowOff>
    </xdr:from>
    <xdr:to>
      <xdr:col>55</xdr:col>
      <xdr:colOff>88900</xdr:colOff>
      <xdr:row>90</xdr:row>
      <xdr:rowOff>116967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547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79006</xdr:rowOff>
    </xdr:from>
    <xdr:to>
      <xdr:col>55</xdr:col>
      <xdr:colOff>0</xdr:colOff>
      <xdr:row>98</xdr:row>
      <xdr:rowOff>85243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9639300" y="16881106"/>
          <a:ext cx="838200" cy="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162222</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49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139345</xdr:rowOff>
    </xdr:from>
    <xdr:to>
      <xdr:col>55</xdr:col>
      <xdr:colOff>50800</xdr:colOff>
      <xdr:row>97</xdr:row>
      <xdr:rowOff>69495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59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33832</xdr:rowOff>
    </xdr:from>
    <xdr:to>
      <xdr:col>50</xdr:col>
      <xdr:colOff>114300</xdr:colOff>
      <xdr:row>98</xdr:row>
      <xdr:rowOff>79006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835932"/>
          <a:ext cx="889000" cy="45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168987</xdr:rowOff>
    </xdr:from>
    <xdr:to>
      <xdr:col>50</xdr:col>
      <xdr:colOff>165100</xdr:colOff>
      <xdr:row>97</xdr:row>
      <xdr:rowOff>99137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115664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134277</xdr:rowOff>
    </xdr:from>
    <xdr:to>
      <xdr:col>45</xdr:col>
      <xdr:colOff>177800</xdr:colOff>
      <xdr:row>98</xdr:row>
      <xdr:rowOff>33832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764927"/>
          <a:ext cx="889000" cy="7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2756</xdr:rowOff>
    </xdr:from>
    <xdr:to>
      <xdr:col>46</xdr:col>
      <xdr:colOff>38100</xdr:colOff>
      <xdr:row>97</xdr:row>
      <xdr:rowOff>104356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120883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08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134277</xdr:rowOff>
    </xdr:from>
    <xdr:to>
      <xdr:col>41</xdr:col>
      <xdr:colOff>50800</xdr:colOff>
      <xdr:row>98</xdr:row>
      <xdr:rowOff>160159</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flipV="1">
          <a:off x="6972300" y="16764927"/>
          <a:ext cx="889000" cy="19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5893</xdr:rowOff>
    </xdr:from>
    <xdr:to>
      <xdr:col>41</xdr:col>
      <xdr:colOff>101600</xdr:colOff>
      <xdr:row>97</xdr:row>
      <xdr:rowOff>107493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124020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433</xdr:rowOff>
    </xdr:from>
    <xdr:to>
      <xdr:col>36</xdr:col>
      <xdr:colOff>165100</xdr:colOff>
      <xdr:row>97</xdr:row>
      <xdr:rowOff>102033</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118560</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34443</xdr:rowOff>
    </xdr:from>
    <xdr:to>
      <xdr:col>55</xdr:col>
      <xdr:colOff>50800</xdr:colOff>
      <xdr:row>98</xdr:row>
      <xdr:rowOff>136043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83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120820</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5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28206</xdr:rowOff>
    </xdr:from>
    <xdr:to>
      <xdr:col>50</xdr:col>
      <xdr:colOff>165100</xdr:colOff>
      <xdr:row>98</xdr:row>
      <xdr:rowOff>129806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3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120933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23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154482</xdr:rowOff>
    </xdr:from>
    <xdr:to>
      <xdr:col>46</xdr:col>
      <xdr:colOff>38100</xdr:colOff>
      <xdr:row>98</xdr:row>
      <xdr:rowOff>84632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78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75759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877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83477</xdr:rowOff>
    </xdr:from>
    <xdr:to>
      <xdr:col>41</xdr:col>
      <xdr:colOff>101600</xdr:colOff>
      <xdr:row>98</xdr:row>
      <xdr:rowOff>13627</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71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4754</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80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109359</xdr:rowOff>
    </xdr:from>
    <xdr:to>
      <xdr:col>36</xdr:col>
      <xdr:colOff>165100</xdr:colOff>
      <xdr:row>99</xdr:row>
      <xdr:rowOff>39509</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91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30636</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37428" y="17004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30799</xdr:rowOff>
    </xdr:from>
    <xdr:to>
      <xdr:col>85</xdr:col>
      <xdr:colOff>126364</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345749"/>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136077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82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148926</xdr:rowOff>
    </xdr:from>
    <xdr:ext cx="599010"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120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30799</xdr:rowOff>
    </xdr:from>
    <xdr:to>
      <xdr:col>86</xdr:col>
      <xdr:colOff>25400</xdr:colOff>
      <xdr:row>31</xdr:row>
      <xdr:rowOff>30799</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345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53528</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568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30651</xdr:rowOff>
    </xdr:from>
    <xdr:to>
      <xdr:col>85</xdr:col>
      <xdr:colOff>177800</xdr:colOff>
      <xdr:row>39</xdr:row>
      <xdr:rowOff>132251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71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37650</xdr:rowOff>
    </xdr:from>
    <xdr:to>
      <xdr:col>81</xdr:col>
      <xdr:colOff>101600</xdr:colOff>
      <xdr:row>39</xdr:row>
      <xdr:rowOff>139250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7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155777</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499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36844</xdr:rowOff>
    </xdr:from>
    <xdr:to>
      <xdr:col>76</xdr:col>
      <xdr:colOff>165100</xdr:colOff>
      <xdr:row>39</xdr:row>
      <xdr:rowOff>138444</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723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154971</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498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36376</xdr:rowOff>
    </xdr:from>
    <xdr:to>
      <xdr:col>72</xdr:col>
      <xdr:colOff>38100</xdr:colOff>
      <xdr:row>39</xdr:row>
      <xdr:rowOff>137976</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72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154503</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498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37258</xdr:rowOff>
    </xdr:from>
    <xdr:to>
      <xdr:col>67</xdr:col>
      <xdr:colOff>101600</xdr:colOff>
      <xdr:row>39</xdr:row>
      <xdr:rowOff>138858</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72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155385</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5017" y="64990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9077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69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90488</xdr:rowOff>
    </xdr:from>
    <xdr:to>
      <xdr:col>85</xdr:col>
      <xdr:colOff>126364</xdr:colOff>
      <xdr:row>78</xdr:row>
      <xdr:rowOff>83375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2091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87202</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83375</xdr:rowOff>
    </xdr:from>
    <xdr:to>
      <xdr:col>86</xdr:col>
      <xdr:colOff>25400</xdr:colOff>
      <xdr:row>78</xdr:row>
      <xdr:rowOff>83375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56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37165</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86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90488</xdr:rowOff>
    </xdr:from>
    <xdr:to>
      <xdr:col>86</xdr:col>
      <xdr:colOff>25400</xdr:colOff>
      <xdr:row>70</xdr:row>
      <xdr:rowOff>90488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209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71374</xdr:rowOff>
    </xdr:from>
    <xdr:to>
      <xdr:col>85</xdr:col>
      <xdr:colOff>127000</xdr:colOff>
      <xdr:row>75</xdr:row>
      <xdr:rowOff>93688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5481300" y="12930124"/>
          <a:ext cx="838200" cy="22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38688</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3068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60261</xdr:rowOff>
    </xdr:from>
    <xdr:to>
      <xdr:col>85</xdr:col>
      <xdr:colOff>177800</xdr:colOff>
      <xdr:row>76</xdr:row>
      <xdr:rowOff>161861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309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53924</xdr:rowOff>
    </xdr:from>
    <xdr:to>
      <xdr:col>81</xdr:col>
      <xdr:colOff>50800</xdr:colOff>
      <xdr:row>75</xdr:row>
      <xdr:rowOff>93688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912674"/>
          <a:ext cx="889000" cy="3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56007</xdr:rowOff>
    </xdr:from>
    <xdr:to>
      <xdr:col>81</xdr:col>
      <xdr:colOff>101600</xdr:colOff>
      <xdr:row>76</xdr:row>
      <xdr:rowOff>157607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148734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317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20396</xdr:rowOff>
    </xdr:from>
    <xdr:to>
      <xdr:col>76</xdr:col>
      <xdr:colOff>114300</xdr:colOff>
      <xdr:row>75</xdr:row>
      <xdr:rowOff>53924</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87914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48654</xdr:rowOff>
    </xdr:from>
    <xdr:to>
      <xdr:col>76</xdr:col>
      <xdr:colOff>165100</xdr:colOff>
      <xdr:row>76</xdr:row>
      <xdr:rowOff>150254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141381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20396</xdr:rowOff>
    </xdr:from>
    <xdr:to>
      <xdr:col>71</xdr:col>
      <xdr:colOff>177800</xdr:colOff>
      <xdr:row>75</xdr:row>
      <xdr:rowOff>35776</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flipV="1">
          <a:off x="12814300" y="12879146"/>
          <a:ext cx="889000" cy="1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53087</xdr:rowOff>
    </xdr:from>
    <xdr:to>
      <xdr:col>72</xdr:col>
      <xdr:colOff>38100</xdr:colOff>
      <xdr:row>76</xdr:row>
      <xdr:rowOff>154687</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145814</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49518</xdr:rowOff>
    </xdr:from>
    <xdr:to>
      <xdr:col>67</xdr:col>
      <xdr:colOff>101600</xdr:colOff>
      <xdr:row>76</xdr:row>
      <xdr:rowOff>151118</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142245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20574</xdr:rowOff>
    </xdr:from>
    <xdr:to>
      <xdr:col>85</xdr:col>
      <xdr:colOff>177800</xdr:colOff>
      <xdr:row>75</xdr:row>
      <xdr:rowOff>122174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87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43451</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73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42888</xdr:rowOff>
    </xdr:from>
    <xdr:to>
      <xdr:col>81</xdr:col>
      <xdr:colOff>101600</xdr:colOff>
      <xdr:row>75</xdr:row>
      <xdr:rowOff>144488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9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161015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6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3124</xdr:rowOff>
    </xdr:from>
    <xdr:to>
      <xdr:col>76</xdr:col>
      <xdr:colOff>165100</xdr:colOff>
      <xdr:row>75</xdr:row>
      <xdr:rowOff>104724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86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121251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63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141046</xdr:rowOff>
    </xdr:from>
    <xdr:to>
      <xdr:col>72</xdr:col>
      <xdr:colOff>38100</xdr:colOff>
      <xdr:row>75</xdr:row>
      <xdr:rowOff>71196</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82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87723</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60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156426</xdr:rowOff>
    </xdr:from>
    <xdr:to>
      <xdr:col>67</xdr:col>
      <xdr:colOff>101600</xdr:colOff>
      <xdr:row>75</xdr:row>
      <xdr:rowOff>86576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84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103103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61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49851</xdr:rowOff>
    </xdr:from>
    <xdr:to>
      <xdr:col>85</xdr:col>
      <xdr:colOff>126364</xdr:colOff>
      <xdr:row>98</xdr:row>
      <xdr:rowOff>136564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480351"/>
          <a:ext cx="1269" cy="1458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140391</xdr:rowOff>
    </xdr:from>
    <xdr:ext cx="378565"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4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136564</xdr:rowOff>
    </xdr:from>
    <xdr:to>
      <xdr:col>86</xdr:col>
      <xdr:colOff>25400</xdr:colOff>
      <xdr:row>98</xdr:row>
      <xdr:rowOff>136564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3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167978</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55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49851</xdr:rowOff>
    </xdr:from>
    <xdr:to>
      <xdr:col>86</xdr:col>
      <xdr:colOff>25400</xdr:colOff>
      <xdr:row>90</xdr:row>
      <xdr:rowOff>49851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48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57294</xdr:rowOff>
    </xdr:from>
    <xdr:to>
      <xdr:col>85</xdr:col>
      <xdr:colOff>127000</xdr:colOff>
      <xdr:row>98</xdr:row>
      <xdr:rowOff>86409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59394"/>
          <a:ext cx="838200" cy="2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82498</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41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59621</xdr:rowOff>
    </xdr:from>
    <xdr:to>
      <xdr:col>85</xdr:col>
      <xdr:colOff>177800</xdr:colOff>
      <xdr:row>97</xdr:row>
      <xdr:rowOff>161221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9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31297</xdr:rowOff>
    </xdr:from>
    <xdr:to>
      <xdr:col>81</xdr:col>
      <xdr:colOff>50800</xdr:colOff>
      <xdr:row>98</xdr:row>
      <xdr:rowOff>57294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33397"/>
          <a:ext cx="889000" cy="2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84547</xdr:rowOff>
    </xdr:from>
    <xdr:to>
      <xdr:col>81</xdr:col>
      <xdr:colOff>101600</xdr:colOff>
      <xdr:row>98</xdr:row>
      <xdr:rowOff>14697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31224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90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31297</xdr:rowOff>
    </xdr:from>
    <xdr:to>
      <xdr:col>76</xdr:col>
      <xdr:colOff>114300</xdr:colOff>
      <xdr:row>98</xdr:row>
      <xdr:rowOff>101953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33397"/>
          <a:ext cx="889000" cy="7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69954</xdr:rowOff>
    </xdr:from>
    <xdr:to>
      <xdr:col>76</xdr:col>
      <xdr:colOff>165100</xdr:colOff>
      <xdr:row>98</xdr:row>
      <xdr:rowOff>104</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16631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101953</xdr:rowOff>
    </xdr:from>
    <xdr:to>
      <xdr:col>71</xdr:col>
      <xdr:colOff>177800</xdr:colOff>
      <xdr:row>98</xdr:row>
      <xdr:rowOff>112094</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904053"/>
          <a:ext cx="889000" cy="1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52488</xdr:rowOff>
    </xdr:from>
    <xdr:to>
      <xdr:col>72</xdr:col>
      <xdr:colOff>38100</xdr:colOff>
      <xdr:row>97</xdr:row>
      <xdr:rowOff>154088</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170615</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120630</xdr:rowOff>
    </xdr:from>
    <xdr:to>
      <xdr:col>67</xdr:col>
      <xdr:colOff>101600</xdr:colOff>
      <xdr:row>98</xdr:row>
      <xdr:rowOff>50780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67307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35609</xdr:rowOff>
    </xdr:from>
    <xdr:to>
      <xdr:col>85</xdr:col>
      <xdr:colOff>177800</xdr:colOff>
      <xdr:row>98</xdr:row>
      <xdr:rowOff>137209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3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121986</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52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6494</xdr:rowOff>
    </xdr:from>
    <xdr:to>
      <xdr:col>81</xdr:col>
      <xdr:colOff>101600</xdr:colOff>
      <xdr:row>98</xdr:row>
      <xdr:rowOff>108094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99221</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46428" y="16901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151947</xdr:rowOff>
    </xdr:from>
    <xdr:to>
      <xdr:col>76</xdr:col>
      <xdr:colOff>165100</xdr:colOff>
      <xdr:row>98</xdr:row>
      <xdr:rowOff>82097</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8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73224</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75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51153</xdr:rowOff>
    </xdr:from>
    <xdr:to>
      <xdr:col>72</xdr:col>
      <xdr:colOff>38100</xdr:colOff>
      <xdr:row>98</xdr:row>
      <xdr:rowOff>152753</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8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143880</xdr:rowOff>
    </xdr:from>
    <xdr:ext cx="469744"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68428" y="1694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61294</xdr:rowOff>
    </xdr:from>
    <xdr:to>
      <xdr:col>67</xdr:col>
      <xdr:colOff>101600</xdr:colOff>
      <xdr:row>98</xdr:row>
      <xdr:rowOff>162894</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86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154021</xdr:rowOff>
    </xdr:from>
    <xdr:ext cx="469744"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79428" y="1695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89281</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404231"/>
          <a:ext cx="1269" cy="1326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35958</xdr:rowOff>
    </xdr:from>
    <xdr:ext cx="534377"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17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89281</xdr:rowOff>
    </xdr:from>
    <xdr:to>
      <xdr:col>116</xdr:col>
      <xdr:colOff>152400</xdr:colOff>
      <xdr:row>31</xdr:row>
      <xdr:rowOff>89281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404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49928</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935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27051</xdr:rowOff>
    </xdr:from>
    <xdr:to>
      <xdr:col>116</xdr:col>
      <xdr:colOff>114300</xdr:colOff>
      <xdr:row>38</xdr:row>
      <xdr:rowOff>128651</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4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6223</xdr:rowOff>
    </xdr:from>
    <xdr:to>
      <xdr:col>112</xdr:col>
      <xdr:colOff>38100</xdr:colOff>
      <xdr:row>38</xdr:row>
      <xdr:rowOff>107823</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124350</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96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138176</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653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xdr:rowOff>
    </xdr:from>
    <xdr:to>
      <xdr:col>107</xdr:col>
      <xdr:colOff>101600</xdr:colOff>
      <xdr:row>38</xdr:row>
      <xdr:rowOff>106299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122826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138176</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flipV="1">
          <a:off x="18656300" y="6653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109237</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5207</xdr:rowOff>
    </xdr:from>
    <xdr:to>
      <xdr:col>98</xdr:col>
      <xdr:colOff>38100</xdr:colOff>
      <xdr:row>38</xdr:row>
      <xdr:rowOff>106807</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123334</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87376</xdr:rowOff>
    </xdr:from>
    <xdr:to>
      <xdr:col>102</xdr:col>
      <xdr:colOff>165100</xdr:colOff>
      <xdr:row>39</xdr:row>
      <xdr:rowOff>17526</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60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8653</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56017" y="6695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112816</xdr:rowOff>
    </xdr:from>
    <xdr:to>
      <xdr:col>116</xdr:col>
      <xdr:colOff>62864</xdr:colOff>
      <xdr:row>58</xdr:row>
      <xdr:rowOff>139700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56766"/>
          <a:ext cx="1269" cy="122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143966</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0880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59493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31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112816</xdr:rowOff>
    </xdr:from>
    <xdr:to>
      <xdr:col>116</xdr:col>
      <xdr:colOff>152400</xdr:colOff>
      <xdr:row>51</xdr:row>
      <xdr:rowOff>112816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5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139266</xdr:rowOff>
    </xdr:from>
    <xdr:to>
      <xdr:col>116</xdr:col>
      <xdr:colOff>63500</xdr:colOff>
      <xdr:row>58</xdr:row>
      <xdr:rowOff>139380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083366"/>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61417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34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38540</xdr:rowOff>
    </xdr:from>
    <xdr:to>
      <xdr:col>116</xdr:col>
      <xdr:colOff>114300</xdr:colOff>
      <xdr:row>58</xdr:row>
      <xdr:rowOff>140140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138854</xdr:rowOff>
    </xdr:from>
    <xdr:to>
      <xdr:col>111</xdr:col>
      <xdr:colOff>177800</xdr:colOff>
      <xdr:row>58</xdr:row>
      <xdr:rowOff>139266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082954"/>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39819</xdr:rowOff>
    </xdr:from>
    <xdr:to>
      <xdr:col>112</xdr:col>
      <xdr:colOff>38100</xdr:colOff>
      <xdr:row>58</xdr:row>
      <xdr:rowOff>141419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8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157946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59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138580</xdr:rowOff>
    </xdr:from>
    <xdr:to>
      <xdr:col>107</xdr:col>
      <xdr:colOff>50800</xdr:colOff>
      <xdr:row>58</xdr:row>
      <xdr:rowOff>138854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082680"/>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41488</xdr:rowOff>
    </xdr:from>
    <xdr:to>
      <xdr:col>107</xdr:col>
      <xdr:colOff>101600</xdr:colOff>
      <xdr:row>58</xdr:row>
      <xdr:rowOff>143088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8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159615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6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136454</xdr:rowOff>
    </xdr:from>
    <xdr:to>
      <xdr:col>102</xdr:col>
      <xdr:colOff>114300</xdr:colOff>
      <xdr:row>58</xdr:row>
      <xdr:rowOff>138580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080554"/>
          <a:ext cx="88900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37099</xdr:rowOff>
    </xdr:from>
    <xdr:to>
      <xdr:col>102</xdr:col>
      <xdr:colOff>165100</xdr:colOff>
      <xdr:row>58</xdr:row>
      <xdr:rowOff>138699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81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155226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5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25509</xdr:rowOff>
    </xdr:from>
    <xdr:to>
      <xdr:col>98</xdr:col>
      <xdr:colOff>38100</xdr:colOff>
      <xdr:row>58</xdr:row>
      <xdr:rowOff>127109</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143636</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44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88580</xdr:rowOff>
    </xdr:from>
    <xdr:to>
      <xdr:col>116</xdr:col>
      <xdr:colOff>114300</xdr:colOff>
      <xdr:row>59</xdr:row>
      <xdr:rowOff>18730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3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16966</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9610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88466</xdr:rowOff>
    </xdr:from>
    <xdr:to>
      <xdr:col>112</xdr:col>
      <xdr:colOff>38100</xdr:colOff>
      <xdr:row>59</xdr:row>
      <xdr:rowOff>18616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3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9743</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1252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88054</xdr:rowOff>
    </xdr:from>
    <xdr:to>
      <xdr:col>107</xdr:col>
      <xdr:colOff>101600</xdr:colOff>
      <xdr:row>59</xdr:row>
      <xdr:rowOff>18204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32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9331</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124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87780</xdr:rowOff>
    </xdr:from>
    <xdr:to>
      <xdr:col>102</xdr:col>
      <xdr:colOff>165100</xdr:colOff>
      <xdr:row>59</xdr:row>
      <xdr:rowOff>17930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03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9057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246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85654</xdr:rowOff>
    </xdr:from>
    <xdr:to>
      <xdr:col>98</xdr:col>
      <xdr:colOff>38100</xdr:colOff>
      <xdr:row>59</xdr:row>
      <xdr:rowOff>15804</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029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6931</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2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120307</xdr:rowOff>
    </xdr:from>
    <xdr:to>
      <xdr:col>116</xdr:col>
      <xdr:colOff>62864</xdr:colOff>
      <xdr:row>79</xdr:row>
      <xdr:rowOff>84035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21807"/>
          <a:ext cx="1269" cy="1506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87862</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32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84035</xdr:rowOff>
    </xdr:from>
    <xdr:to>
      <xdr:col>116</xdr:col>
      <xdr:colOff>152400</xdr:colOff>
      <xdr:row>79</xdr:row>
      <xdr:rowOff>84035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28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66984</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9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120307</xdr:rowOff>
    </xdr:from>
    <xdr:to>
      <xdr:col>116</xdr:col>
      <xdr:colOff>152400</xdr:colOff>
      <xdr:row>70</xdr:row>
      <xdr:rowOff>120307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2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149225</xdr:rowOff>
    </xdr:from>
    <xdr:to>
      <xdr:col>116</xdr:col>
      <xdr:colOff>63500</xdr:colOff>
      <xdr:row>74</xdr:row>
      <xdr:rowOff>8445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665075"/>
          <a:ext cx="838200" cy="3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91673</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113246</xdr:rowOff>
    </xdr:from>
    <xdr:to>
      <xdr:col>116</xdr:col>
      <xdr:colOff>114300</xdr:colOff>
      <xdr:row>75</xdr:row>
      <xdr:rowOff>43396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8445</xdr:rowOff>
    </xdr:from>
    <xdr:to>
      <xdr:col>111</xdr:col>
      <xdr:colOff>177800</xdr:colOff>
      <xdr:row>74</xdr:row>
      <xdr:rowOff>131470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95745"/>
          <a:ext cx="889000" cy="12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138468</xdr:rowOff>
    </xdr:from>
    <xdr:to>
      <xdr:col>112</xdr:col>
      <xdr:colOff>38100</xdr:colOff>
      <xdr:row>75</xdr:row>
      <xdr:rowOff>68618</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82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59745</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9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119735</xdr:rowOff>
    </xdr:from>
    <xdr:to>
      <xdr:col>107</xdr:col>
      <xdr:colOff>50800</xdr:colOff>
      <xdr:row>74</xdr:row>
      <xdr:rowOff>131470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807035"/>
          <a:ext cx="889000" cy="11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46533</xdr:rowOff>
    </xdr:from>
    <xdr:to>
      <xdr:col>107</xdr:col>
      <xdr:colOff>101600</xdr:colOff>
      <xdr:row>75</xdr:row>
      <xdr:rowOff>148134</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052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139259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998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119735</xdr:rowOff>
    </xdr:from>
    <xdr:to>
      <xdr:col>102</xdr:col>
      <xdr:colOff>114300</xdr:colOff>
      <xdr:row>74</xdr:row>
      <xdr:rowOff>140919</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807035"/>
          <a:ext cx="889000" cy="2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80099</xdr:rowOff>
    </xdr:from>
    <xdr:to>
      <xdr:col>102</xdr:col>
      <xdr:colOff>165100</xdr:colOff>
      <xdr:row>76</xdr:row>
      <xdr:rowOff>10249</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38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1376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03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114656</xdr:rowOff>
    </xdr:from>
    <xdr:to>
      <xdr:col>98</xdr:col>
      <xdr:colOff>38100</xdr:colOff>
      <xdr:row>76</xdr:row>
      <xdr:rowOff>44807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35932</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06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98425</xdr:rowOff>
    </xdr:from>
    <xdr:to>
      <xdr:col>116</xdr:col>
      <xdr:colOff>114300</xdr:colOff>
      <xdr:row>74</xdr:row>
      <xdr:rowOff>28575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61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121302</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46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129095</xdr:rowOff>
    </xdr:from>
    <xdr:to>
      <xdr:col>112</xdr:col>
      <xdr:colOff>38100</xdr:colOff>
      <xdr:row>74</xdr:row>
      <xdr:rowOff>59245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64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75772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42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80670</xdr:rowOff>
    </xdr:from>
    <xdr:to>
      <xdr:col>107</xdr:col>
      <xdr:colOff>101600</xdr:colOff>
      <xdr:row>75</xdr:row>
      <xdr:rowOff>10820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6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27347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54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68935</xdr:rowOff>
    </xdr:from>
    <xdr:to>
      <xdr:col>102</xdr:col>
      <xdr:colOff>165100</xdr:colOff>
      <xdr:row>74</xdr:row>
      <xdr:rowOff>170535</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75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15612</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53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90119</xdr:rowOff>
    </xdr:from>
    <xdr:to>
      <xdr:col>98</xdr:col>
      <xdr:colOff>38100</xdr:colOff>
      <xdr:row>75</xdr:row>
      <xdr:rowOff>20269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7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36796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55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155,409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円となっており、類似団体内平均値と比較して一人当たりコストが高い状況となっている。これは障害者自立支援給付費や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障害児通所給付費等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の増によるものであり、今後も給付の適正化等に取り組み、経費の抑制に努める。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51,880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発行した第三セクター等改革推進債や現在の主要事業である南海中央線整備事業や南海本線等連続立体交差事業等に係る地方債の償還によるものであり、今後も高い水準で推移すると見込まれるため事業内容の精査に努め、地方債の発行抑制を図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・繰出金は住民一人当たり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44,250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高齢化に伴う医療費の増加等によるものであり、今後も特定健診等保健事業の推進により、医療費に係る繰出金の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55,968
55,192
11.30
27,275,370
26,547,916
607,646
14,711,157
30,548,458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9.6
65.6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103124</xdr:rowOff>
    </xdr:from>
    <xdr:to>
      <xdr:col>24</xdr:col>
      <xdr:colOff>62865</xdr:colOff>
      <xdr:row>38</xdr:row>
      <xdr:rowOff>10313</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6624"/>
          <a:ext cx="1270" cy="127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14140</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9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10313</xdr:rowOff>
    </xdr:from>
    <xdr:to>
      <xdr:col>24</xdr:col>
      <xdr:colOff>152400</xdr:colOff>
      <xdr:row>38</xdr:row>
      <xdr:rowOff>10313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25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49801</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1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103124</xdr:rowOff>
    </xdr:from>
    <xdr:to>
      <xdr:col>24</xdr:col>
      <xdr:colOff>152400</xdr:colOff>
      <xdr:row>30</xdr:row>
      <xdr:rowOff>103124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6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84836</xdr:rowOff>
    </xdr:from>
    <xdr:to>
      <xdr:col>24</xdr:col>
      <xdr:colOff>63500</xdr:colOff>
      <xdr:row>33</xdr:row>
      <xdr:rowOff>99466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42686"/>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140936</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0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162509</xdr:rowOff>
    </xdr:from>
    <xdr:to>
      <xdr:col>24</xdr:col>
      <xdr:colOff>114300</xdr:colOff>
      <xdr:row>35</xdr:row>
      <xdr:rowOff>92659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1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79807</xdr:rowOff>
    </xdr:from>
    <xdr:to>
      <xdr:col>19</xdr:col>
      <xdr:colOff>177800</xdr:colOff>
      <xdr:row>33</xdr:row>
      <xdr:rowOff>84836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37657"/>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3861</xdr:rowOff>
    </xdr:from>
    <xdr:to>
      <xdr:col>20</xdr:col>
      <xdr:colOff>38100</xdr:colOff>
      <xdr:row>35</xdr:row>
      <xdr:rowOff>105461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96588</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097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24943</xdr:rowOff>
    </xdr:from>
    <xdr:to>
      <xdr:col>15</xdr:col>
      <xdr:colOff>50800</xdr:colOff>
      <xdr:row>33</xdr:row>
      <xdr:rowOff>79807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682793"/>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29007</xdr:rowOff>
    </xdr:from>
    <xdr:to>
      <xdr:col>15</xdr:col>
      <xdr:colOff>101600</xdr:colOff>
      <xdr:row>35</xdr:row>
      <xdr:rowOff>130607</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121734</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106781</xdr:rowOff>
    </xdr:from>
    <xdr:to>
      <xdr:col>10</xdr:col>
      <xdr:colOff>114300</xdr:colOff>
      <xdr:row>33</xdr:row>
      <xdr:rowOff>24943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593181"/>
          <a:ext cx="889000" cy="8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16205</xdr:rowOff>
    </xdr:from>
    <xdr:to>
      <xdr:col>10</xdr:col>
      <xdr:colOff>165100</xdr:colOff>
      <xdr:row>35</xdr:row>
      <xdr:rowOff>117805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108932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36779</xdr:rowOff>
    </xdr:from>
    <xdr:to>
      <xdr:col>6</xdr:col>
      <xdr:colOff>38100</xdr:colOff>
      <xdr:row>35</xdr:row>
      <xdr:rowOff>138379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129506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48666</xdr:rowOff>
    </xdr:from>
    <xdr:to>
      <xdr:col>24</xdr:col>
      <xdr:colOff>114300</xdr:colOff>
      <xdr:row>33</xdr:row>
      <xdr:rowOff>150266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0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71543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57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34036</xdr:rowOff>
    </xdr:from>
    <xdr:to>
      <xdr:col>20</xdr:col>
      <xdr:colOff>38100</xdr:colOff>
      <xdr:row>33</xdr:row>
      <xdr:rowOff>135636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152163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6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29007</xdr:rowOff>
    </xdr:from>
    <xdr:to>
      <xdr:col>15</xdr:col>
      <xdr:colOff>101600</xdr:colOff>
      <xdr:row>33</xdr:row>
      <xdr:rowOff>130607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8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147134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62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145593</xdr:rowOff>
    </xdr:from>
    <xdr:to>
      <xdr:col>10</xdr:col>
      <xdr:colOff>165100</xdr:colOff>
      <xdr:row>33</xdr:row>
      <xdr:rowOff>75743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3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92270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0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55981</xdr:rowOff>
    </xdr:from>
    <xdr:to>
      <xdr:col>6</xdr:col>
      <xdr:colOff>38100</xdr:colOff>
      <xdr:row>32</xdr:row>
      <xdr:rowOff>157581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2658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1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63524</xdr:rowOff>
    </xdr:from>
    <xdr:to>
      <xdr:col>24</xdr:col>
      <xdr:colOff>62865</xdr:colOff>
      <xdr:row>58</xdr:row>
      <xdr:rowOff>64843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07474"/>
          <a:ext cx="1270" cy="1201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68670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1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64843</xdr:rowOff>
    </xdr:from>
    <xdr:to>
      <xdr:col>24</xdr:col>
      <xdr:colOff>152400</xdr:colOff>
      <xdr:row>58</xdr:row>
      <xdr:rowOff>64843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0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10201</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2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215,413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63524</xdr:rowOff>
    </xdr:from>
    <xdr:to>
      <xdr:col>24</xdr:col>
      <xdr:colOff>152400</xdr:colOff>
      <xdr:row>51</xdr:row>
      <xdr:rowOff>63524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0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4029</xdr:rowOff>
    </xdr:from>
    <xdr:to>
      <xdr:col>24</xdr:col>
      <xdr:colOff>63500</xdr:colOff>
      <xdr:row>58</xdr:row>
      <xdr:rowOff>8862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48129"/>
          <a:ext cx="838200" cy="4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128458</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582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105581</xdr:rowOff>
    </xdr:from>
    <xdr:to>
      <xdr:col>24</xdr:col>
      <xdr:colOff>114300</xdr:colOff>
      <xdr:row>57</xdr:row>
      <xdr:rowOff>35731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06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150888</xdr:rowOff>
    </xdr:from>
    <xdr:to>
      <xdr:col>19</xdr:col>
      <xdr:colOff>177800</xdr:colOff>
      <xdr:row>58</xdr:row>
      <xdr:rowOff>4029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23538"/>
          <a:ext cx="889000" cy="2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147800</xdr:rowOff>
    </xdr:from>
    <xdr:to>
      <xdr:col>20</xdr:col>
      <xdr:colOff>38100</xdr:colOff>
      <xdr:row>57</xdr:row>
      <xdr:rowOff>77950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4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94477</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524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150888</xdr:rowOff>
    </xdr:from>
    <xdr:to>
      <xdr:col>15</xdr:col>
      <xdr:colOff>50800</xdr:colOff>
      <xdr:row>58</xdr:row>
      <xdr:rowOff>22409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23538"/>
          <a:ext cx="889000" cy="4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126305</xdr:rowOff>
    </xdr:from>
    <xdr:to>
      <xdr:col>15</xdr:col>
      <xdr:colOff>101600</xdr:colOff>
      <xdr:row>57</xdr:row>
      <xdr:rowOff>56455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27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72982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502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96972</xdr:rowOff>
    </xdr:from>
    <xdr:to>
      <xdr:col>10</xdr:col>
      <xdr:colOff>114300</xdr:colOff>
      <xdr:row>58</xdr:row>
      <xdr:rowOff>22409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355272"/>
          <a:ext cx="889000" cy="61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121942</xdr:rowOff>
    </xdr:from>
    <xdr:to>
      <xdr:col>10</xdr:col>
      <xdr:colOff>165100</xdr:colOff>
      <xdr:row>57</xdr:row>
      <xdr:rowOff>52092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2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68619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49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53134</xdr:rowOff>
    </xdr:from>
    <xdr:to>
      <xdr:col>6</xdr:col>
      <xdr:colOff>38100</xdr:colOff>
      <xdr:row>53</xdr:row>
      <xdr:rowOff>154734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3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171261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129512</xdr:rowOff>
    </xdr:from>
    <xdr:to>
      <xdr:col>24</xdr:col>
      <xdr:colOff>114300</xdr:colOff>
      <xdr:row>58</xdr:row>
      <xdr:rowOff>59662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0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44439</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1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124679</xdr:rowOff>
    </xdr:from>
    <xdr:to>
      <xdr:col>20</xdr:col>
      <xdr:colOff>38100</xdr:colOff>
      <xdr:row>58</xdr:row>
      <xdr:rowOff>54829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45956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990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100088</xdr:rowOff>
    </xdr:from>
    <xdr:to>
      <xdr:col>15</xdr:col>
      <xdr:colOff>101600</xdr:colOff>
      <xdr:row>58</xdr:row>
      <xdr:rowOff>30238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7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21365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96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143059</xdr:rowOff>
    </xdr:from>
    <xdr:to>
      <xdr:col>10</xdr:col>
      <xdr:colOff>165100</xdr:colOff>
      <xdr:row>58</xdr:row>
      <xdr:rowOff>73209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1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64336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0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46172</xdr:rowOff>
    </xdr:from>
    <xdr:to>
      <xdr:col>6</xdr:col>
      <xdr:colOff>38100</xdr:colOff>
      <xdr:row>54</xdr:row>
      <xdr:rowOff>147772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30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138899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39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110082</xdr:rowOff>
    </xdr:from>
    <xdr:to>
      <xdr:col>24</xdr:col>
      <xdr:colOff>62865</xdr:colOff>
      <xdr:row>78</xdr:row>
      <xdr:rowOff>135621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11582"/>
          <a:ext cx="1270" cy="139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139448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1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135621</xdr:rowOff>
    </xdr:from>
    <xdr:to>
      <xdr:col>24</xdr:col>
      <xdr:colOff>152400</xdr:colOff>
      <xdr:row>78</xdr:row>
      <xdr:rowOff>135621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0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56759</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886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303,239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110082</xdr:rowOff>
    </xdr:from>
    <xdr:to>
      <xdr:col>24</xdr:col>
      <xdr:colOff>152400</xdr:colOff>
      <xdr:row>70</xdr:row>
      <xdr:rowOff>110082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11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18149</xdr:rowOff>
    </xdr:from>
    <xdr:to>
      <xdr:col>24</xdr:col>
      <xdr:colOff>63500</xdr:colOff>
      <xdr:row>75</xdr:row>
      <xdr:rowOff>91511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76899"/>
          <a:ext cx="838200" cy="73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98937</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576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120510</xdr:rowOff>
    </xdr:from>
    <xdr:to>
      <xdr:col>24</xdr:col>
      <xdr:colOff>114300</xdr:colOff>
      <xdr:row>76</xdr:row>
      <xdr:rowOff>50660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7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91511</xdr:rowOff>
    </xdr:from>
    <xdr:to>
      <xdr:col>19</xdr:col>
      <xdr:colOff>177800</xdr:colOff>
      <xdr:row>76</xdr:row>
      <xdr:rowOff>62105</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50261"/>
          <a:ext cx="889000" cy="142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69816</xdr:rowOff>
    </xdr:from>
    <xdr:to>
      <xdr:col>20</xdr:col>
      <xdr:colOff>38100</xdr:colOff>
      <xdr:row>76</xdr:row>
      <xdr:rowOff>171416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0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162543</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92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31133</xdr:rowOff>
    </xdr:from>
    <xdr:to>
      <xdr:col>15</xdr:col>
      <xdr:colOff>50800</xdr:colOff>
      <xdr:row>76</xdr:row>
      <xdr:rowOff>62105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2889883"/>
          <a:ext cx="889000" cy="20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163131</xdr:rowOff>
    </xdr:from>
    <xdr:to>
      <xdr:col>15</xdr:col>
      <xdr:colOff>101600</xdr:colOff>
      <xdr:row>77</xdr:row>
      <xdr:rowOff>93281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9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84408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86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31133</xdr:rowOff>
    </xdr:from>
    <xdr:to>
      <xdr:col>10</xdr:col>
      <xdr:colOff>114300</xdr:colOff>
      <xdr:row>77</xdr:row>
      <xdr:rowOff>18652</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889883"/>
          <a:ext cx="889000" cy="330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86010</xdr:rowOff>
    </xdr:from>
    <xdr:to>
      <xdr:col>10</xdr:col>
      <xdr:colOff>165100</xdr:colOff>
      <xdr:row>77</xdr:row>
      <xdr:rowOff>16160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7287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08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164255</xdr:rowOff>
    </xdr:from>
    <xdr:to>
      <xdr:col>6</xdr:col>
      <xdr:colOff>38100</xdr:colOff>
      <xdr:row>78</xdr:row>
      <xdr:rowOff>94405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65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85532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8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138799</xdr:rowOff>
    </xdr:from>
    <xdr:to>
      <xdr:col>24</xdr:col>
      <xdr:colOff>114300</xdr:colOff>
      <xdr:row>75</xdr:row>
      <xdr:rowOff>68949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82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161676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7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40711</xdr:rowOff>
    </xdr:from>
    <xdr:to>
      <xdr:col>20</xdr:col>
      <xdr:colOff>38100</xdr:colOff>
      <xdr:row>75</xdr:row>
      <xdr:rowOff>142311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9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158838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74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11305</xdr:rowOff>
    </xdr:from>
    <xdr:to>
      <xdr:col>15</xdr:col>
      <xdr:colOff>101600</xdr:colOff>
      <xdr:row>76</xdr:row>
      <xdr:rowOff>112905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129431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1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151783</xdr:rowOff>
    </xdr:from>
    <xdr:to>
      <xdr:col>10</xdr:col>
      <xdr:colOff>165100</xdr:colOff>
      <xdr:row>75</xdr:row>
      <xdr:rowOff>81933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839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98460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614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139302</xdr:rowOff>
    </xdr:from>
    <xdr:to>
      <xdr:col>6</xdr:col>
      <xdr:colOff>38100</xdr:colOff>
      <xdr:row>77</xdr:row>
      <xdr:rowOff>69452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6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85979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44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144630</xdr:rowOff>
    </xdr:from>
    <xdr:to>
      <xdr:col>24</xdr:col>
      <xdr:colOff>62865</xdr:colOff>
      <xdr:row>98</xdr:row>
      <xdr:rowOff>127874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403680"/>
          <a:ext cx="1270" cy="1526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131701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127874</xdr:rowOff>
    </xdr:from>
    <xdr:to>
      <xdr:col>24</xdr:col>
      <xdr:colOff>152400</xdr:colOff>
      <xdr:row>98</xdr:row>
      <xdr:rowOff>127874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9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91307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178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423,706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144630</xdr:rowOff>
    </xdr:from>
    <xdr:to>
      <xdr:col>24</xdr:col>
      <xdr:colOff>152400</xdr:colOff>
      <xdr:row>89</xdr:row>
      <xdr:rowOff>144630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40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70895</xdr:rowOff>
    </xdr:from>
    <xdr:to>
      <xdr:col>24</xdr:col>
      <xdr:colOff>63500</xdr:colOff>
      <xdr:row>98</xdr:row>
      <xdr:rowOff>81277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872995"/>
          <a:ext cx="8382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14964</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45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163537</xdr:rowOff>
    </xdr:from>
    <xdr:to>
      <xdr:col>24</xdr:col>
      <xdr:colOff>114300</xdr:colOff>
      <xdr:row>98</xdr:row>
      <xdr:rowOff>93687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79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62185</xdr:rowOff>
    </xdr:from>
    <xdr:to>
      <xdr:col>19</xdr:col>
      <xdr:colOff>177800</xdr:colOff>
      <xdr:row>98</xdr:row>
      <xdr:rowOff>70895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864285"/>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908</xdr:rowOff>
    </xdr:from>
    <xdr:to>
      <xdr:col>20</xdr:col>
      <xdr:colOff>38100</xdr:colOff>
      <xdr:row>98</xdr:row>
      <xdr:rowOff>102508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0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119035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57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48661</xdr:rowOff>
    </xdr:from>
    <xdr:to>
      <xdr:col>15</xdr:col>
      <xdr:colOff>50800</xdr:colOff>
      <xdr:row>98</xdr:row>
      <xdr:rowOff>62185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850761"/>
          <a:ext cx="889000" cy="1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165610</xdr:rowOff>
    </xdr:from>
    <xdr:to>
      <xdr:col>15</xdr:col>
      <xdr:colOff>101600</xdr:colOff>
      <xdr:row>98</xdr:row>
      <xdr:rowOff>95760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79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112287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57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48661</xdr:rowOff>
    </xdr:from>
    <xdr:to>
      <xdr:col>10</xdr:col>
      <xdr:colOff>114300</xdr:colOff>
      <xdr:row>98</xdr:row>
      <xdr:rowOff>91179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850761"/>
          <a:ext cx="889000" cy="4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170910</xdr:rowOff>
    </xdr:from>
    <xdr:to>
      <xdr:col>10</xdr:col>
      <xdr:colOff>165100</xdr:colOff>
      <xdr:row>98</xdr:row>
      <xdr:rowOff>101060</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0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92187</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89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29324</xdr:rowOff>
    </xdr:from>
    <xdr:to>
      <xdr:col>6</xdr:col>
      <xdr:colOff>38100</xdr:colOff>
      <xdr:row>98</xdr:row>
      <xdr:rowOff>130924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3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147451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30477</xdr:rowOff>
    </xdr:from>
    <xdr:to>
      <xdr:col>24</xdr:col>
      <xdr:colOff>114300</xdr:colOff>
      <xdr:row>98</xdr:row>
      <xdr:rowOff>132077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32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141964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772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20095</xdr:rowOff>
    </xdr:from>
    <xdr:to>
      <xdr:col>20</xdr:col>
      <xdr:colOff>38100</xdr:colOff>
      <xdr:row>98</xdr:row>
      <xdr:rowOff>121695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2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112822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14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11385</xdr:rowOff>
    </xdr:from>
    <xdr:to>
      <xdr:col>15</xdr:col>
      <xdr:colOff>101600</xdr:colOff>
      <xdr:row>98</xdr:row>
      <xdr:rowOff>112985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1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104112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0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169311</xdr:rowOff>
    </xdr:from>
    <xdr:to>
      <xdr:col>10</xdr:col>
      <xdr:colOff>165100</xdr:colOff>
      <xdr:row>98</xdr:row>
      <xdr:rowOff>99461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799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115988</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57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40379</xdr:rowOff>
    </xdr:from>
    <xdr:to>
      <xdr:col>6</xdr:col>
      <xdr:colOff>38100</xdr:colOff>
      <xdr:row>98</xdr:row>
      <xdr:rowOff>141979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4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133106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3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153797</xdr:rowOff>
    </xdr:from>
    <xdr:to>
      <xdr:col>54</xdr:col>
      <xdr:colOff>189865</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97297"/>
          <a:ext cx="1270" cy="143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100474</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153797</xdr:rowOff>
    </xdr:from>
    <xdr:to>
      <xdr:col>55</xdr:col>
      <xdr:colOff>88900</xdr:colOff>
      <xdr:row>30</xdr:row>
      <xdr:rowOff>153797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9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164719</xdr:rowOff>
    </xdr:from>
    <xdr:to>
      <xdr:col>55</xdr:col>
      <xdr:colOff>0</xdr:colOff>
      <xdr:row>39</xdr:row>
      <xdr:rowOff>6350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9639300" y="6679819"/>
          <a:ext cx="838200" cy="13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103649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4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80772</xdr:rowOff>
    </xdr:from>
    <xdr:to>
      <xdr:col>55</xdr:col>
      <xdr:colOff>50800</xdr:colOff>
      <xdr:row>39</xdr:row>
      <xdr:rowOff>10922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59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3048</xdr:rowOff>
    </xdr:from>
    <xdr:to>
      <xdr:col>50</xdr:col>
      <xdr:colOff>114300</xdr:colOff>
      <xdr:row>39</xdr:row>
      <xdr:rowOff>6350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689598"/>
          <a:ext cx="889000" cy="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91313</xdr:rowOff>
    </xdr:from>
    <xdr:to>
      <xdr:col>50</xdr:col>
      <xdr:colOff>165100</xdr:colOff>
      <xdr:row>39</xdr:row>
      <xdr:rowOff>21463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37990</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3048</xdr:rowOff>
    </xdr:from>
    <xdr:to>
      <xdr:col>45</xdr:col>
      <xdr:colOff>177800</xdr:colOff>
      <xdr:row>39</xdr:row>
      <xdr:rowOff>8509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689598"/>
          <a:ext cx="8890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92456</xdr:rowOff>
    </xdr:from>
    <xdr:to>
      <xdr:col>46</xdr:col>
      <xdr:colOff>38100</xdr:colOff>
      <xdr:row>39</xdr:row>
      <xdr:rowOff>22606</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607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39133</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82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169799</xdr:rowOff>
    </xdr:from>
    <xdr:to>
      <xdr:col>41</xdr:col>
      <xdr:colOff>50800</xdr:colOff>
      <xdr:row>39</xdr:row>
      <xdr:rowOff>8509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684899"/>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90170</xdr:rowOff>
    </xdr:from>
    <xdr:to>
      <xdr:col>41</xdr:col>
      <xdr:colOff>101600</xdr:colOff>
      <xdr:row>39</xdr:row>
      <xdr:rowOff>20320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60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36847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380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86106</xdr:rowOff>
    </xdr:from>
    <xdr:to>
      <xdr:col>36</xdr:col>
      <xdr:colOff>165100</xdr:colOff>
      <xdr:row>39</xdr:row>
      <xdr:rowOff>16256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60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32783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7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113919</xdr:rowOff>
    </xdr:from>
    <xdr:to>
      <xdr:col>55</xdr:col>
      <xdr:colOff>50800</xdr:colOff>
      <xdr:row>39</xdr:row>
      <xdr:rowOff>44069</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6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59199</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574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127000</xdr:rowOff>
    </xdr:from>
    <xdr:to>
      <xdr:col>50</xdr:col>
      <xdr:colOff>165100</xdr:colOff>
      <xdr:row>39</xdr:row>
      <xdr:rowOff>57150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48277</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7348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123698</xdr:rowOff>
    </xdr:from>
    <xdr:to>
      <xdr:col>46</xdr:col>
      <xdr:colOff>38100</xdr:colOff>
      <xdr:row>39</xdr:row>
      <xdr:rowOff>53848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63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44975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731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129159</xdr:rowOff>
    </xdr:from>
    <xdr:to>
      <xdr:col>41</xdr:col>
      <xdr:colOff>101600</xdr:colOff>
      <xdr:row>39</xdr:row>
      <xdr:rowOff>59309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644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50436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736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118999</xdr:rowOff>
    </xdr:from>
    <xdr:to>
      <xdr:col>36</xdr:col>
      <xdr:colOff>165100</xdr:colOff>
      <xdr:row>39</xdr:row>
      <xdr:rowOff>49149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634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40276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726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136309</xdr:rowOff>
    </xdr:from>
    <xdr:to>
      <xdr:col>54</xdr:col>
      <xdr:colOff>189865</xdr:colOff>
      <xdr:row>59</xdr:row>
      <xdr:rowOff>40183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8809"/>
          <a:ext cx="1270" cy="144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44010</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9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40183</xdr:rowOff>
    </xdr:from>
    <xdr:to>
      <xdr:col>55</xdr:col>
      <xdr:colOff>88900</xdr:colOff>
      <xdr:row>59</xdr:row>
      <xdr:rowOff>40183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82986</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136309</xdr:rowOff>
    </xdr:from>
    <xdr:to>
      <xdr:col>55</xdr:col>
      <xdr:colOff>88900</xdr:colOff>
      <xdr:row>50</xdr:row>
      <xdr:rowOff>136309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31458</xdr:rowOff>
    </xdr:from>
    <xdr:to>
      <xdr:col>55</xdr:col>
      <xdr:colOff>0</xdr:colOff>
      <xdr:row>59</xdr:row>
      <xdr:rowOff>33058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10147008"/>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129188</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3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106311</xdr:rowOff>
    </xdr:from>
    <xdr:to>
      <xdr:col>55</xdr:col>
      <xdr:colOff>50800</xdr:colOff>
      <xdr:row>58</xdr:row>
      <xdr:rowOff>36461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31191</xdr:rowOff>
    </xdr:from>
    <xdr:to>
      <xdr:col>50</xdr:col>
      <xdr:colOff>114300</xdr:colOff>
      <xdr:row>59</xdr:row>
      <xdr:rowOff>31458</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146741"/>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96253</xdr:rowOff>
    </xdr:from>
    <xdr:to>
      <xdr:col>50</xdr:col>
      <xdr:colOff>165100</xdr:colOff>
      <xdr:row>58</xdr:row>
      <xdr:rowOff>26403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42930</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644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30962</xdr:rowOff>
    </xdr:from>
    <xdr:to>
      <xdr:col>45</xdr:col>
      <xdr:colOff>177800</xdr:colOff>
      <xdr:row>59</xdr:row>
      <xdr:rowOff>31191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1014651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98387</xdr:rowOff>
    </xdr:from>
    <xdr:to>
      <xdr:col>46</xdr:col>
      <xdr:colOff>38100</xdr:colOff>
      <xdr:row>58</xdr:row>
      <xdr:rowOff>28537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45064</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30544</xdr:rowOff>
    </xdr:from>
    <xdr:to>
      <xdr:col>41</xdr:col>
      <xdr:colOff>50800</xdr:colOff>
      <xdr:row>59</xdr:row>
      <xdr:rowOff>30962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10146094"/>
          <a:ext cx="889000" cy="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90653</xdr:rowOff>
    </xdr:from>
    <xdr:to>
      <xdr:col>41</xdr:col>
      <xdr:colOff>101600</xdr:colOff>
      <xdr:row>58</xdr:row>
      <xdr:rowOff>20803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37330</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111493</xdr:rowOff>
    </xdr:from>
    <xdr:to>
      <xdr:col>36</xdr:col>
      <xdr:colOff>165100</xdr:colOff>
      <xdr:row>58</xdr:row>
      <xdr:rowOff>41643</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58170</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153708</xdr:rowOff>
    </xdr:from>
    <xdr:to>
      <xdr:col>55</xdr:col>
      <xdr:colOff>50800</xdr:colOff>
      <xdr:row>59</xdr:row>
      <xdr:rowOff>83858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09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68635</xdr:rowOff>
    </xdr:from>
    <xdr:ext cx="378565"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127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152108</xdr:rowOff>
    </xdr:from>
    <xdr:to>
      <xdr:col>50</xdr:col>
      <xdr:colOff>165100</xdr:colOff>
      <xdr:row>59</xdr:row>
      <xdr:rowOff>82258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9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73385</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50017" y="10188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151841</xdr:rowOff>
    </xdr:from>
    <xdr:to>
      <xdr:col>46</xdr:col>
      <xdr:colOff>38100</xdr:colOff>
      <xdr:row>59</xdr:row>
      <xdr:rowOff>81991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09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73118</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61017" y="10188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151612</xdr:rowOff>
    </xdr:from>
    <xdr:to>
      <xdr:col>41</xdr:col>
      <xdr:colOff>101600</xdr:colOff>
      <xdr:row>59</xdr:row>
      <xdr:rowOff>81762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09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72889</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2017" y="10188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151194</xdr:rowOff>
    </xdr:from>
    <xdr:to>
      <xdr:col>36</xdr:col>
      <xdr:colOff>165100</xdr:colOff>
      <xdr:row>59</xdr:row>
      <xdr:rowOff>81344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0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72471</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83017" y="10188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8636</xdr:rowOff>
    </xdr:from>
    <xdr:to>
      <xdr:col>54</xdr:col>
      <xdr:colOff>189865</xdr:colOff>
      <xdr:row>79</xdr:row>
      <xdr:rowOff>15342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10136"/>
          <a:ext cx="1270" cy="1549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19169</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63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15342</xdr:rowOff>
    </xdr:from>
    <xdr:to>
      <xdr:col>55</xdr:col>
      <xdr:colOff>88900</xdr:colOff>
      <xdr:row>79</xdr:row>
      <xdr:rowOff>15342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5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126763</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78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8636</xdr:rowOff>
    </xdr:from>
    <xdr:to>
      <xdr:col>55</xdr:col>
      <xdr:colOff>88900</xdr:colOff>
      <xdr:row>70</xdr:row>
      <xdr:rowOff>8636</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1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170904</xdr:rowOff>
    </xdr:from>
    <xdr:to>
      <xdr:col>55</xdr:col>
      <xdr:colOff>0</xdr:colOff>
      <xdr:row>79</xdr:row>
      <xdr:rowOff>4750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544004"/>
          <a:ext cx="8382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58627</xdr:rowOff>
    </xdr:from>
    <xdr:ext cx="469744"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08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35750</xdr:rowOff>
    </xdr:from>
    <xdr:to>
      <xdr:col>55</xdr:col>
      <xdr:colOff>50800</xdr:colOff>
      <xdr:row>77</xdr:row>
      <xdr:rowOff>137350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48946</xdr:rowOff>
    </xdr:from>
    <xdr:to>
      <xdr:col>50</xdr:col>
      <xdr:colOff>114300</xdr:colOff>
      <xdr:row>78</xdr:row>
      <xdr:rowOff>170904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250596"/>
          <a:ext cx="889000" cy="29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28397</xdr:rowOff>
    </xdr:from>
    <xdr:to>
      <xdr:col>50</xdr:col>
      <xdr:colOff>165100</xdr:colOff>
      <xdr:row>77</xdr:row>
      <xdr:rowOff>129997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3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146524</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404428" y="13005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48946</xdr:rowOff>
    </xdr:from>
    <xdr:to>
      <xdr:col>45</xdr:col>
      <xdr:colOff>177800</xdr:colOff>
      <xdr:row>78</xdr:row>
      <xdr:rowOff>58813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250596"/>
          <a:ext cx="889000" cy="181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128181</xdr:rowOff>
    </xdr:from>
    <xdr:to>
      <xdr:col>46</xdr:col>
      <xdr:colOff>38100</xdr:colOff>
      <xdr:row>77</xdr:row>
      <xdr:rowOff>58331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74858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15428" y="12933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30696</xdr:rowOff>
    </xdr:from>
    <xdr:to>
      <xdr:col>41</xdr:col>
      <xdr:colOff>50800</xdr:colOff>
      <xdr:row>78</xdr:row>
      <xdr:rowOff>58813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03796"/>
          <a:ext cx="889000" cy="28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129400</xdr:rowOff>
    </xdr:from>
    <xdr:to>
      <xdr:col>41</xdr:col>
      <xdr:colOff>101600</xdr:colOff>
      <xdr:row>77</xdr:row>
      <xdr:rowOff>59550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76078</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626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47980</xdr:rowOff>
    </xdr:from>
    <xdr:to>
      <xdr:col>36</xdr:col>
      <xdr:colOff>165100</xdr:colOff>
      <xdr:row>76</xdr:row>
      <xdr:rowOff>149580</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166108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125400</xdr:rowOff>
    </xdr:from>
    <xdr:to>
      <xdr:col>55</xdr:col>
      <xdr:colOff>50800</xdr:colOff>
      <xdr:row>79</xdr:row>
      <xdr:rowOff>55550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4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40327</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4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120104</xdr:rowOff>
    </xdr:from>
    <xdr:to>
      <xdr:col>50</xdr:col>
      <xdr:colOff>165100</xdr:colOff>
      <xdr:row>79</xdr:row>
      <xdr:rowOff>50254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9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41381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58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169596</xdr:rowOff>
    </xdr:from>
    <xdr:to>
      <xdr:col>46</xdr:col>
      <xdr:colOff>38100</xdr:colOff>
      <xdr:row>77</xdr:row>
      <xdr:rowOff>99746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199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90873</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29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8013</xdr:rowOff>
    </xdr:from>
    <xdr:to>
      <xdr:col>41</xdr:col>
      <xdr:colOff>101600</xdr:colOff>
      <xdr:row>78</xdr:row>
      <xdr:rowOff>109613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8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100740</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7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151346</xdr:rowOff>
    </xdr:from>
    <xdr:to>
      <xdr:col>36</xdr:col>
      <xdr:colOff>165100</xdr:colOff>
      <xdr:row>78</xdr:row>
      <xdr:rowOff>81496</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5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72623</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4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138176</xdr:rowOff>
    </xdr:from>
    <xdr:to>
      <xdr:col>54</xdr:col>
      <xdr:colOff>189865</xdr:colOff>
      <xdr:row>99</xdr:row>
      <xdr:rowOff>104857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68676"/>
          <a:ext cx="1270" cy="1509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108684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7082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104857</xdr:rowOff>
    </xdr:from>
    <xdr:to>
      <xdr:col>55</xdr:col>
      <xdr:colOff>88900</xdr:colOff>
      <xdr:row>99</xdr:row>
      <xdr:rowOff>104857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7078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84853</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34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96,080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138176</xdr:rowOff>
    </xdr:from>
    <xdr:to>
      <xdr:col>55</xdr:col>
      <xdr:colOff>88900</xdr:colOff>
      <xdr:row>90</xdr:row>
      <xdr:rowOff>138176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68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75558</xdr:rowOff>
    </xdr:from>
    <xdr:to>
      <xdr:col>55</xdr:col>
      <xdr:colOff>0</xdr:colOff>
      <xdr:row>95</xdr:row>
      <xdr:rowOff>97028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363308"/>
          <a:ext cx="8382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66564</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525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88137</xdr:rowOff>
    </xdr:from>
    <xdr:to>
      <xdr:col>55</xdr:col>
      <xdr:colOff>50800</xdr:colOff>
      <xdr:row>97</xdr:row>
      <xdr:rowOff>18287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4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97028</xdr:rowOff>
    </xdr:from>
    <xdr:to>
      <xdr:col>50</xdr:col>
      <xdr:colOff>114300</xdr:colOff>
      <xdr:row>95</xdr:row>
      <xdr:rowOff>158883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384778"/>
          <a:ext cx="889000" cy="6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113112</xdr:rowOff>
    </xdr:from>
    <xdr:to>
      <xdr:col>50</xdr:col>
      <xdr:colOff>165100</xdr:colOff>
      <xdr:row>97</xdr:row>
      <xdr:rowOff>43262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7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34389</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65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116630</xdr:rowOff>
    </xdr:from>
    <xdr:to>
      <xdr:col>45</xdr:col>
      <xdr:colOff>177800</xdr:colOff>
      <xdr:row>95</xdr:row>
      <xdr:rowOff>158883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404380"/>
          <a:ext cx="889000" cy="4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110389</xdr:rowOff>
    </xdr:from>
    <xdr:to>
      <xdr:col>46</xdr:col>
      <xdr:colOff>38100</xdr:colOff>
      <xdr:row>97</xdr:row>
      <xdr:rowOff>40539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6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31666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6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92</xdr:row>
      <xdr:rowOff>40869</xdr:rowOff>
    </xdr:from>
    <xdr:to>
      <xdr:col>41</xdr:col>
      <xdr:colOff>50800</xdr:colOff>
      <xdr:row>95</xdr:row>
      <xdr:rowOff>116630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5814269"/>
          <a:ext cx="889000" cy="59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119971</xdr:rowOff>
    </xdr:from>
    <xdr:to>
      <xdr:col>41</xdr:col>
      <xdr:colOff>101600</xdr:colOff>
      <xdr:row>97</xdr:row>
      <xdr:rowOff>50121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7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41248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7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149327</xdr:rowOff>
    </xdr:from>
    <xdr:to>
      <xdr:col>36</xdr:col>
      <xdr:colOff>165100</xdr:colOff>
      <xdr:row>97</xdr:row>
      <xdr:rowOff>79477</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0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70604</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01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24758</xdr:rowOff>
    </xdr:from>
    <xdr:to>
      <xdr:col>55</xdr:col>
      <xdr:colOff>50800</xdr:colOff>
      <xdr:row>95</xdr:row>
      <xdr:rowOff>126358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3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47635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16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46228</xdr:rowOff>
    </xdr:from>
    <xdr:to>
      <xdr:col>50</xdr:col>
      <xdr:colOff>165100</xdr:colOff>
      <xdr:row>95</xdr:row>
      <xdr:rowOff>147828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33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164355</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10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108083</xdr:rowOff>
    </xdr:from>
    <xdr:to>
      <xdr:col>46</xdr:col>
      <xdr:colOff>38100</xdr:colOff>
      <xdr:row>96</xdr:row>
      <xdr:rowOff>38233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9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54760</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17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65830</xdr:rowOff>
    </xdr:from>
    <xdr:to>
      <xdr:col>41</xdr:col>
      <xdr:colOff>101600</xdr:colOff>
      <xdr:row>95</xdr:row>
      <xdr:rowOff>167430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5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12507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12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161519</xdr:rowOff>
    </xdr:from>
    <xdr:to>
      <xdr:col>36</xdr:col>
      <xdr:colOff>165100</xdr:colOff>
      <xdr:row>92</xdr:row>
      <xdr:rowOff>91669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763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90</xdr:row>
      <xdr:rowOff>108196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553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79826</xdr:rowOff>
    </xdr:from>
    <xdr:to>
      <xdr:col>85</xdr:col>
      <xdr:colOff>126364</xdr:colOff>
      <xdr:row>38</xdr:row>
      <xdr:rowOff>23876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94776"/>
          <a:ext cx="1269" cy="1144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27703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23876</xdr:rowOff>
    </xdr:from>
    <xdr:to>
      <xdr:col>86</xdr:col>
      <xdr:colOff>25400</xdr:colOff>
      <xdr:row>38</xdr:row>
      <xdr:rowOff>23876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38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26503</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7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79826</xdr:rowOff>
    </xdr:from>
    <xdr:to>
      <xdr:col>86</xdr:col>
      <xdr:colOff>25400</xdr:colOff>
      <xdr:row>31</xdr:row>
      <xdr:rowOff>79826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94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86474</xdr:rowOff>
    </xdr:from>
    <xdr:to>
      <xdr:col>85</xdr:col>
      <xdr:colOff>127000</xdr:colOff>
      <xdr:row>37</xdr:row>
      <xdr:rowOff>112516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30124"/>
          <a:ext cx="838200" cy="2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14489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86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163062</xdr:rowOff>
    </xdr:from>
    <xdr:to>
      <xdr:col>85</xdr:col>
      <xdr:colOff>177800</xdr:colOff>
      <xdr:row>37</xdr:row>
      <xdr:rowOff>93212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35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100419</xdr:rowOff>
    </xdr:from>
    <xdr:to>
      <xdr:col>81</xdr:col>
      <xdr:colOff>50800</xdr:colOff>
      <xdr:row>37</xdr:row>
      <xdr:rowOff>112516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44069"/>
          <a:ext cx="889000" cy="1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32512</xdr:rowOff>
    </xdr:from>
    <xdr:to>
      <xdr:col>81</xdr:col>
      <xdr:colOff>101600</xdr:colOff>
      <xdr:row>37</xdr:row>
      <xdr:rowOff>134112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7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150639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1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100419</xdr:rowOff>
    </xdr:from>
    <xdr:to>
      <xdr:col>76</xdr:col>
      <xdr:colOff>114300</xdr:colOff>
      <xdr:row>37</xdr:row>
      <xdr:rowOff>120174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44069"/>
          <a:ext cx="889000" cy="19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49714</xdr:rowOff>
    </xdr:from>
    <xdr:to>
      <xdr:col>76</xdr:col>
      <xdr:colOff>165100</xdr:colOff>
      <xdr:row>37</xdr:row>
      <xdr:rowOff>151314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9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142441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8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114287</xdr:rowOff>
    </xdr:from>
    <xdr:to>
      <xdr:col>71</xdr:col>
      <xdr:colOff>177800</xdr:colOff>
      <xdr:row>37</xdr:row>
      <xdr:rowOff>120174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57937"/>
          <a:ext cx="889000" cy="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53296</xdr:rowOff>
    </xdr:from>
    <xdr:to>
      <xdr:col>72</xdr:col>
      <xdr:colOff>38100</xdr:colOff>
      <xdr:row>37</xdr:row>
      <xdr:rowOff>154896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396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171423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1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44266</xdr:rowOff>
    </xdr:from>
    <xdr:to>
      <xdr:col>67</xdr:col>
      <xdr:colOff>101600</xdr:colOff>
      <xdr:row>37</xdr:row>
      <xdr:rowOff>145866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162393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35674</xdr:rowOff>
    </xdr:from>
    <xdr:to>
      <xdr:col>85</xdr:col>
      <xdr:colOff>177800</xdr:colOff>
      <xdr:row>37</xdr:row>
      <xdr:rowOff>137274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7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141488</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31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61716</xdr:rowOff>
    </xdr:from>
    <xdr:to>
      <xdr:col>81</xdr:col>
      <xdr:colOff>101600</xdr:colOff>
      <xdr:row>37</xdr:row>
      <xdr:rowOff>163316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05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154443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9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49619</xdr:rowOff>
    </xdr:from>
    <xdr:to>
      <xdr:col>76</xdr:col>
      <xdr:colOff>165100</xdr:colOff>
      <xdr:row>37</xdr:row>
      <xdr:rowOff>151219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9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167746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1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69374</xdr:rowOff>
    </xdr:from>
    <xdr:to>
      <xdr:col>72</xdr:col>
      <xdr:colOff>38100</xdr:colOff>
      <xdr:row>37</xdr:row>
      <xdr:rowOff>170974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1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162101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50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63487</xdr:rowOff>
    </xdr:from>
    <xdr:to>
      <xdr:col>67</xdr:col>
      <xdr:colOff>101600</xdr:colOff>
      <xdr:row>37</xdr:row>
      <xdr:rowOff>165088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071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156215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99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49047</xdr:rowOff>
    </xdr:from>
    <xdr:to>
      <xdr:col>85</xdr:col>
      <xdr:colOff>126364</xdr:colOff>
      <xdr:row>59</xdr:row>
      <xdr:rowOff>44514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792997"/>
          <a:ext cx="1269" cy="136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48341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6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44514</xdr:rowOff>
    </xdr:from>
    <xdr:to>
      <xdr:col>86</xdr:col>
      <xdr:colOff>25400</xdr:colOff>
      <xdr:row>59</xdr:row>
      <xdr:rowOff>44514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6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167174</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6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49047</xdr:rowOff>
    </xdr:from>
    <xdr:to>
      <xdr:col>86</xdr:col>
      <xdr:colOff>25400</xdr:colOff>
      <xdr:row>51</xdr:row>
      <xdr:rowOff>49047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792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111976</xdr:rowOff>
    </xdr:from>
    <xdr:to>
      <xdr:col>85</xdr:col>
      <xdr:colOff>127000</xdr:colOff>
      <xdr:row>58</xdr:row>
      <xdr:rowOff>12865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884626"/>
          <a:ext cx="838200" cy="7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32224</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33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9347</xdr:rowOff>
    </xdr:from>
    <xdr:to>
      <xdr:col>85</xdr:col>
      <xdr:colOff>177800</xdr:colOff>
      <xdr:row>57</xdr:row>
      <xdr:rowOff>110947</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81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143726</xdr:rowOff>
    </xdr:from>
    <xdr:to>
      <xdr:col>81</xdr:col>
      <xdr:colOff>50800</xdr:colOff>
      <xdr:row>58</xdr:row>
      <xdr:rowOff>12865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916376"/>
          <a:ext cx="889000" cy="40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58521</xdr:rowOff>
    </xdr:from>
    <xdr:to>
      <xdr:col>81</xdr:col>
      <xdr:colOff>101600</xdr:colOff>
      <xdr:row>57</xdr:row>
      <xdr:rowOff>160121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31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5198</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606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143726</xdr:rowOff>
    </xdr:from>
    <xdr:to>
      <xdr:col>76</xdr:col>
      <xdr:colOff>114300</xdr:colOff>
      <xdr:row>58</xdr:row>
      <xdr:rowOff>10389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16376"/>
          <a:ext cx="889000" cy="38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103556</xdr:rowOff>
    </xdr:from>
    <xdr:to>
      <xdr:col>76</xdr:col>
      <xdr:colOff>165100</xdr:colOff>
      <xdr:row>58</xdr:row>
      <xdr:rowOff>33706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76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24833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96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111468</xdr:rowOff>
    </xdr:from>
    <xdr:to>
      <xdr:col>71</xdr:col>
      <xdr:colOff>177800</xdr:colOff>
      <xdr:row>58</xdr:row>
      <xdr:rowOff>10389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884118"/>
          <a:ext cx="889000" cy="7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118897</xdr:rowOff>
    </xdr:from>
    <xdr:to>
      <xdr:col>72</xdr:col>
      <xdr:colOff>38100</xdr:colOff>
      <xdr:row>58</xdr:row>
      <xdr:rowOff>49047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9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65574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66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47739</xdr:rowOff>
    </xdr:from>
    <xdr:to>
      <xdr:col>67</xdr:col>
      <xdr:colOff>101600</xdr:colOff>
      <xdr:row>57</xdr:row>
      <xdr:rowOff>149339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2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165866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95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61176</xdr:rowOff>
    </xdr:from>
    <xdr:to>
      <xdr:col>85</xdr:col>
      <xdr:colOff>177800</xdr:colOff>
      <xdr:row>57</xdr:row>
      <xdr:rowOff>162776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3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39603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12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133515</xdr:rowOff>
    </xdr:from>
    <xdr:to>
      <xdr:col>81</xdr:col>
      <xdr:colOff>101600</xdr:colOff>
      <xdr:row>58</xdr:row>
      <xdr:rowOff>63665</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0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54792</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9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92926</xdr:rowOff>
    </xdr:from>
    <xdr:to>
      <xdr:col>76</xdr:col>
      <xdr:colOff>165100</xdr:colOff>
      <xdr:row>58</xdr:row>
      <xdr:rowOff>23076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6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39603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64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131039</xdr:rowOff>
    </xdr:from>
    <xdr:to>
      <xdr:col>72</xdr:col>
      <xdr:colOff>38100</xdr:colOff>
      <xdr:row>58</xdr:row>
      <xdr:rowOff>61189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0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52316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99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60668</xdr:rowOff>
    </xdr:from>
    <xdr:to>
      <xdr:col>67</xdr:col>
      <xdr:colOff>101600</xdr:colOff>
      <xdr:row>57</xdr:row>
      <xdr:rowOff>162268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833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153395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926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30800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03750"/>
          <a:ext cx="1269" cy="1439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136078</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80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148927</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978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132,254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30800</xdr:rowOff>
    </xdr:from>
    <xdr:to>
      <xdr:col>86</xdr:col>
      <xdr:colOff>25400</xdr:colOff>
      <xdr:row>71</xdr:row>
      <xdr:rowOff>30800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03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53528</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426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30651</xdr:rowOff>
    </xdr:from>
    <xdr:to>
      <xdr:col>85</xdr:col>
      <xdr:colOff>177800</xdr:colOff>
      <xdr:row>79</xdr:row>
      <xdr:rowOff>132251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575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37650</xdr:rowOff>
    </xdr:from>
    <xdr:to>
      <xdr:col>81</xdr:col>
      <xdr:colOff>101600</xdr:colOff>
      <xdr:row>79</xdr:row>
      <xdr:rowOff>139250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5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155777</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357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36823</xdr:rowOff>
    </xdr:from>
    <xdr:to>
      <xdr:col>76</xdr:col>
      <xdr:colOff>165100</xdr:colOff>
      <xdr:row>79</xdr:row>
      <xdr:rowOff>138423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8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154950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35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36354</xdr:rowOff>
    </xdr:from>
    <xdr:to>
      <xdr:col>72</xdr:col>
      <xdr:colOff>38100</xdr:colOff>
      <xdr:row>79</xdr:row>
      <xdr:rowOff>137954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8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154481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356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37236</xdr:rowOff>
    </xdr:from>
    <xdr:to>
      <xdr:col>67</xdr:col>
      <xdr:colOff>101600</xdr:colOff>
      <xdr:row>79</xdr:row>
      <xdr:rowOff>138836</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155363</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357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9078</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5362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90488</xdr:rowOff>
    </xdr:from>
    <xdr:to>
      <xdr:col>85</xdr:col>
      <xdr:colOff>126364</xdr:colOff>
      <xdr:row>98</xdr:row>
      <xdr:rowOff>83375</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20988"/>
          <a:ext cx="1269" cy="1364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87202</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83375</xdr:rowOff>
    </xdr:from>
    <xdr:to>
      <xdr:col>86</xdr:col>
      <xdr:colOff>25400</xdr:colOff>
      <xdr:row>98</xdr:row>
      <xdr:rowOff>83375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37165</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96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117,875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90488</xdr:rowOff>
    </xdr:from>
    <xdr:to>
      <xdr:col>86</xdr:col>
      <xdr:colOff>25400</xdr:colOff>
      <xdr:row>90</xdr:row>
      <xdr:rowOff>90488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2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71374</xdr:rowOff>
    </xdr:from>
    <xdr:to>
      <xdr:col>85</xdr:col>
      <xdr:colOff>127000</xdr:colOff>
      <xdr:row>95</xdr:row>
      <xdr:rowOff>93687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359124"/>
          <a:ext cx="838200" cy="2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38664</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497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60237</xdr:rowOff>
    </xdr:from>
    <xdr:to>
      <xdr:col>85</xdr:col>
      <xdr:colOff>177800</xdr:colOff>
      <xdr:row>96</xdr:row>
      <xdr:rowOff>161837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19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53924</xdr:rowOff>
    </xdr:from>
    <xdr:to>
      <xdr:col>81</xdr:col>
      <xdr:colOff>50800</xdr:colOff>
      <xdr:row>95</xdr:row>
      <xdr:rowOff>93687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341674"/>
          <a:ext cx="889000" cy="3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55981</xdr:rowOff>
    </xdr:from>
    <xdr:to>
      <xdr:col>81</xdr:col>
      <xdr:colOff>101600</xdr:colOff>
      <xdr:row>96</xdr:row>
      <xdr:rowOff>157581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148708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60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20396</xdr:rowOff>
    </xdr:from>
    <xdr:to>
      <xdr:col>76</xdr:col>
      <xdr:colOff>114300</xdr:colOff>
      <xdr:row>95</xdr:row>
      <xdr:rowOff>53924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630814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48640</xdr:rowOff>
    </xdr:from>
    <xdr:to>
      <xdr:col>76</xdr:col>
      <xdr:colOff>165100</xdr:colOff>
      <xdr:row>96</xdr:row>
      <xdr:rowOff>150240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141367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20396</xdr:rowOff>
    </xdr:from>
    <xdr:to>
      <xdr:col>71</xdr:col>
      <xdr:colOff>177800</xdr:colOff>
      <xdr:row>95</xdr:row>
      <xdr:rowOff>35776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308146"/>
          <a:ext cx="889000" cy="1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52921</xdr:rowOff>
    </xdr:from>
    <xdr:to>
      <xdr:col>72</xdr:col>
      <xdr:colOff>38100</xdr:colOff>
      <xdr:row>96</xdr:row>
      <xdr:rowOff>154521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145648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49518</xdr:rowOff>
    </xdr:from>
    <xdr:to>
      <xdr:col>67</xdr:col>
      <xdr:colOff>101600</xdr:colOff>
      <xdr:row>96</xdr:row>
      <xdr:rowOff>151118</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142245</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20574</xdr:rowOff>
    </xdr:from>
    <xdr:to>
      <xdr:col>85</xdr:col>
      <xdr:colOff>177800</xdr:colOff>
      <xdr:row>95</xdr:row>
      <xdr:rowOff>122174</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308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43451</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42887</xdr:rowOff>
    </xdr:from>
    <xdr:to>
      <xdr:col>81</xdr:col>
      <xdr:colOff>101600</xdr:colOff>
      <xdr:row>95</xdr:row>
      <xdr:rowOff>144487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33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161014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10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3124</xdr:rowOff>
    </xdr:from>
    <xdr:to>
      <xdr:col>76</xdr:col>
      <xdr:colOff>165100</xdr:colOff>
      <xdr:row>95</xdr:row>
      <xdr:rowOff>104724</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29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121251</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06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141046</xdr:rowOff>
    </xdr:from>
    <xdr:to>
      <xdr:col>72</xdr:col>
      <xdr:colOff>38100</xdr:colOff>
      <xdr:row>95</xdr:row>
      <xdr:rowOff>71196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25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87723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0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156426</xdr:rowOff>
    </xdr:from>
    <xdr:to>
      <xdr:col>67</xdr:col>
      <xdr:colOff>101600</xdr:colOff>
      <xdr:row>95</xdr:row>
      <xdr:rowOff>86576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2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103103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0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104313</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590713"/>
          <a:ext cx="1269" cy="10640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9801</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96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50990</xdr:rowOff>
    </xdr:from>
    <xdr:ext cx="534377"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36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104313</xdr:rowOff>
    </xdr:from>
    <xdr:to>
      <xdr:col>116</xdr:col>
      <xdr:colOff>152400</xdr:colOff>
      <xdr:row>32</xdr:row>
      <xdr:rowOff>104313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590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98701</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423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75824</xdr:rowOff>
    </xdr:from>
    <xdr:to>
      <xdr:col>116</xdr:col>
      <xdr:colOff>114300</xdr:colOff>
      <xdr:row>39</xdr:row>
      <xdr:rowOff>5974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9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86020</xdr:rowOff>
    </xdr:from>
    <xdr:to>
      <xdr:col>112</xdr:col>
      <xdr:colOff>38100</xdr:colOff>
      <xdr:row>39</xdr:row>
      <xdr:rowOff>16170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0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32697</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763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87117</xdr:rowOff>
    </xdr:from>
    <xdr:to>
      <xdr:col>107</xdr:col>
      <xdr:colOff>101600</xdr:colOff>
      <xdr:row>39</xdr:row>
      <xdr:rowOff>17267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602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33794</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774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81219</xdr:rowOff>
    </xdr:from>
    <xdr:to>
      <xdr:col>102</xdr:col>
      <xdr:colOff>165100</xdr:colOff>
      <xdr:row>39</xdr:row>
      <xdr:rowOff>11369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9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27896</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371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83414</xdr:rowOff>
    </xdr:from>
    <xdr:to>
      <xdr:col>98</xdr:col>
      <xdr:colOff>38100</xdr:colOff>
      <xdr:row>39</xdr:row>
      <xdr:rowOff>13564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59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30091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3737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54251</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693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219,543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私立認定こども園の利用者が多いことや、障害者自立支援給付費や障害児通所給付費等の増が主な要因となっている。今後も給付の適正化等に取り組み、経費の抑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54,367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主要事業である南海中央線整備事業や南海本線等連続立体交差事業が主な要因となっている。今後も事業の精査や財源確保に努め、計画通りに事業を推進していく。</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51,880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円となっており、類似団体内平均値と比較して一人当たりコストが高い状況となっている。これは平成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発行した第三セクター等改革推進債等の過去に発行した地方債に加え、現在の主要事業である南海中央線整備事業、南海本線等連続立体交差事業に係る地方債等が主な要因となっている。今後も事業は継続し、高い水準で推移することが見込まれるため、地方債の適切な発行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歳出については、人事院勧告や物価高騰等による増があった。一方で</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歳入については、</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追加交付による</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普通交付税の</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大幅な増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があ</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った</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ため、実質収支額は黒字を維持でき、財政調整基金残高も増加した。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今後も黒字を維持しつつ、財源確保に努める。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国民健康保険特別会計は令和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年度より黒字へ転化し、令和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年度も引き続き黒字を維持している。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その他の会計も含め、今後も黒字を維持できるよう、事業の精査を行い、経費の削減に努める。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27275370</v>
      </c>
      <c r="BO4" s="358"/>
      <c r="BP4" s="358"/>
      <c r="BQ4" s="358"/>
      <c r="BR4" s="358"/>
      <c r="BS4" s="358"/>
      <c r="BT4" s="358"/>
      <c r="BU4" s="359"/>
      <c r="BV4" s="357">
        <v>26257862</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4.0999999999999996</v>
      </c>
      <c r="CU4" s="364"/>
      <c r="CV4" s="364"/>
      <c r="CW4" s="364"/>
      <c r="CX4" s="364"/>
      <c r="CY4" s="364"/>
      <c r="CZ4" s="364"/>
      <c r="DA4" s="365"/>
      <c r="DB4" s="363">
        <v>1.4</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26547916</v>
      </c>
      <c r="BO5" s="395"/>
      <c r="BP5" s="395"/>
      <c r="BQ5" s="395"/>
      <c r="BR5" s="395"/>
      <c r="BS5" s="395"/>
      <c r="BT5" s="395"/>
      <c r="BU5" s="396"/>
      <c r="BV5" s="394">
        <v>25978091</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97</v>
      </c>
      <c r="CU5" s="392"/>
      <c r="CV5" s="392"/>
      <c r="CW5" s="392"/>
      <c r="CX5" s="392"/>
      <c r="CY5" s="392"/>
      <c r="CZ5" s="392"/>
      <c r="DA5" s="393"/>
      <c r="DB5" s="391">
        <v>98.5</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727454</v>
      </c>
      <c r="BO6" s="395"/>
      <c r="BP6" s="395"/>
      <c r="BQ6" s="395"/>
      <c r="BR6" s="395"/>
      <c r="BS6" s="395"/>
      <c r="BT6" s="395"/>
      <c r="BU6" s="396"/>
      <c r="BV6" s="394">
        <v>279771</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97</v>
      </c>
      <c r="CU6" s="432"/>
      <c r="CV6" s="432"/>
      <c r="CW6" s="432"/>
      <c r="CX6" s="432"/>
      <c r="CY6" s="432"/>
      <c r="CZ6" s="432"/>
      <c r="DA6" s="433"/>
      <c r="DB6" s="431">
        <v>98.5</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119808</v>
      </c>
      <c r="BO7" s="395"/>
      <c r="BP7" s="395"/>
      <c r="BQ7" s="395"/>
      <c r="BR7" s="395"/>
      <c r="BS7" s="395"/>
      <c r="BT7" s="395"/>
      <c r="BU7" s="396"/>
      <c r="BV7" s="394">
        <v>85791</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14711157</v>
      </c>
      <c r="CU7" s="395"/>
      <c r="CV7" s="395"/>
      <c r="CW7" s="395"/>
      <c r="CX7" s="395"/>
      <c r="CY7" s="395"/>
      <c r="CZ7" s="395"/>
      <c r="DA7" s="396"/>
      <c r="DB7" s="394">
        <v>14347829</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607646</v>
      </c>
      <c r="BO8" s="395"/>
      <c r="BP8" s="395"/>
      <c r="BQ8" s="395"/>
      <c r="BR8" s="395"/>
      <c r="BS8" s="395"/>
      <c r="BT8" s="395"/>
      <c r="BU8" s="396"/>
      <c r="BV8" s="394">
        <v>193980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0.77</v>
      </c>
      <c r="CU8" s="435"/>
      <c r="CV8" s="435"/>
      <c r="CW8" s="435"/>
      <c r="CX8" s="435"/>
      <c r="CY8" s="435"/>
      <c r="CZ8" s="435"/>
      <c r="DA8" s="436"/>
      <c r="DB8" s="434">
        <v>0.78</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55635</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413666</v>
      </c>
      <c r="BO9" s="395"/>
      <c r="BP9" s="395"/>
      <c r="BQ9" s="395"/>
      <c r="BR9" s="395"/>
      <c r="BS9" s="395"/>
      <c r="BT9" s="395"/>
      <c r="BU9" s="396"/>
      <c r="BV9" s="394">
        <v>-633191</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16.600000000000001</v>
      </c>
      <c r="CU9" s="392"/>
      <c r="CV9" s="392"/>
      <c r="CW9" s="392"/>
      <c r="CX9" s="392"/>
      <c r="CY9" s="392"/>
      <c r="CZ9" s="392"/>
      <c r="DA9" s="393"/>
      <c r="DB9" s="391">
        <v>16.5</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56529</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268759</v>
      </c>
      <c r="BO10" s="395"/>
      <c r="BP10" s="395"/>
      <c r="BQ10" s="395"/>
      <c r="BR10" s="395"/>
      <c r="BS10" s="395"/>
      <c r="BT10" s="395"/>
      <c r="BU10" s="396"/>
      <c r="BV10" s="394">
        <v>449600</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55968</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21108</v>
      </c>
      <c r="BO12" s="395"/>
      <c r="BP12" s="395"/>
      <c r="BQ12" s="395"/>
      <c r="BR12" s="395"/>
      <c r="BS12" s="395"/>
      <c r="BT12" s="395"/>
      <c r="BU12" s="396"/>
      <c r="BV12" s="394">
        <v>5394</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130</v>
      </c>
      <c r="N13" s="486"/>
      <c r="O13" s="486"/>
      <c r="P13" s="486"/>
      <c r="Q13" s="487"/>
      <c r="R13" s="478">
        <v>55192</v>
      </c>
      <c r="S13" s="479"/>
      <c r="T13" s="479"/>
      <c r="U13" s="479"/>
      <c r="V13" s="480"/>
      <c r="W13" s="410" t="s">
        <v>131</v>
      </c>
      <c r="X13" s="411"/>
      <c r="Y13" s="411"/>
      <c r="Z13" s="411"/>
      <c r="AA13" s="411"/>
      <c r="AB13" s="401"/>
      <c r="AC13" s="445">
        <v>92</v>
      </c>
      <c r="AD13" s="446"/>
      <c r="AE13" s="446"/>
      <c r="AF13" s="446"/>
      <c r="AG13" s="488"/>
      <c r="AH13" s="445">
        <v>108</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661317</v>
      </c>
      <c r="BO13" s="395"/>
      <c r="BP13" s="395"/>
      <c r="BQ13" s="395"/>
      <c r="BR13" s="395"/>
      <c r="BS13" s="395"/>
      <c r="BT13" s="395"/>
      <c r="BU13" s="396"/>
      <c r="BV13" s="394">
        <v>-188985</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9.6</v>
      </c>
      <c r="CU13" s="392"/>
      <c r="CV13" s="392"/>
      <c r="CW13" s="392"/>
      <c r="CX13" s="392"/>
      <c r="CY13" s="392"/>
      <c r="CZ13" s="392"/>
      <c r="DA13" s="393"/>
      <c r="DB13" s="391">
        <v>10.3</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56481</v>
      </c>
      <c r="S14" s="479"/>
      <c r="T14" s="479"/>
      <c r="U14" s="479"/>
      <c r="V14" s="480"/>
      <c r="W14" s="384"/>
      <c r="X14" s="385"/>
      <c r="Y14" s="385"/>
      <c r="Z14" s="385"/>
      <c r="AA14" s="385"/>
      <c r="AB14" s="374"/>
      <c r="AC14" s="481">
        <v>0.4</v>
      </c>
      <c r="AD14" s="482"/>
      <c r="AE14" s="482"/>
      <c r="AF14" s="482"/>
      <c r="AG14" s="483"/>
      <c r="AH14" s="481">
        <v>0.5</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v>65.599999999999994</v>
      </c>
      <c r="CU14" s="493"/>
      <c r="CV14" s="493"/>
      <c r="CW14" s="493"/>
      <c r="CX14" s="493"/>
      <c r="CY14" s="493"/>
      <c r="CZ14" s="493"/>
      <c r="DA14" s="494"/>
      <c r="DB14" s="492">
        <v>75.2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130</v>
      </c>
      <c r="N15" s="486"/>
      <c r="O15" s="486"/>
      <c r="P15" s="486"/>
      <c r="Q15" s="487"/>
      <c r="R15" s="478">
        <v>55755</v>
      </c>
      <c r="S15" s="479"/>
      <c r="T15" s="479"/>
      <c r="U15" s="479"/>
      <c r="V15" s="480"/>
      <c r="W15" s="410" t="s">
        <v>137</v>
      </c>
      <c r="X15" s="411"/>
      <c r="Y15" s="411"/>
      <c r="Z15" s="411"/>
      <c r="AA15" s="411"/>
      <c r="AB15" s="401"/>
      <c r="AC15" s="445">
        <v>5532</v>
      </c>
      <c r="AD15" s="446"/>
      <c r="AE15" s="446"/>
      <c r="AF15" s="446"/>
      <c r="AG15" s="488"/>
      <c r="AH15" s="445">
        <v>5928</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9009912</v>
      </c>
      <c r="BO15" s="358"/>
      <c r="BP15" s="358"/>
      <c r="BQ15" s="358"/>
      <c r="BR15" s="358"/>
      <c r="BS15" s="358"/>
      <c r="BT15" s="358"/>
      <c r="BU15" s="359"/>
      <c r="BV15" s="357">
        <v>9089710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24.1</v>
      </c>
      <c r="AD16" s="482"/>
      <c r="AE16" s="482"/>
      <c r="AF16" s="482"/>
      <c r="AG16" s="483"/>
      <c r="AH16" s="481">
        <v>25.5</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12052731</v>
      </c>
      <c r="BO16" s="395"/>
      <c r="BP16" s="395"/>
      <c r="BQ16" s="395"/>
      <c r="BR16" s="395"/>
      <c r="BS16" s="395"/>
      <c r="BT16" s="395"/>
      <c r="BU16" s="396"/>
      <c r="BV16" s="394">
        <v>11602390</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17349</v>
      </c>
      <c r="AD17" s="446"/>
      <c r="AE17" s="446"/>
      <c r="AF17" s="446"/>
      <c r="AG17" s="488"/>
      <c r="AH17" s="445">
        <v>17211</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11596182</v>
      </c>
      <c r="BO17" s="395"/>
      <c r="BP17" s="395"/>
      <c r="BQ17" s="395"/>
      <c r="BR17" s="395"/>
      <c r="BS17" s="395"/>
      <c r="BT17" s="395"/>
      <c r="BU17" s="396"/>
      <c r="BV17" s="394">
        <v>11694252</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11.3</v>
      </c>
      <c r="M18" s="518"/>
      <c r="N18" s="518"/>
      <c r="O18" s="518"/>
      <c r="P18" s="518"/>
      <c r="Q18" s="518"/>
      <c r="R18" s="519"/>
      <c r="S18" s="519"/>
      <c r="T18" s="519"/>
      <c r="U18" s="519"/>
      <c r="V18" s="520"/>
      <c r="W18" s="412"/>
      <c r="X18" s="413"/>
      <c r="Y18" s="413"/>
      <c r="Z18" s="413"/>
      <c r="AA18" s="413"/>
      <c r="AB18" s="404"/>
      <c r="AC18" s="521">
        <v>75.5</v>
      </c>
      <c r="AD18" s="522"/>
      <c r="AE18" s="522"/>
      <c r="AF18" s="522"/>
      <c r="AG18" s="523"/>
      <c r="AH18" s="521">
        <v>74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14264809</v>
      </c>
      <c r="BO18" s="395"/>
      <c r="BP18" s="395"/>
      <c r="BQ18" s="395"/>
      <c r="BR18" s="395"/>
      <c r="BS18" s="395"/>
      <c r="BT18" s="395"/>
      <c r="BU18" s="396"/>
      <c r="BV18" s="394">
        <v>13786962</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4923</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17492129</v>
      </c>
      <c r="BO19" s="395"/>
      <c r="BP19" s="395"/>
      <c r="BQ19" s="395"/>
      <c r="BR19" s="395"/>
      <c r="BS19" s="395"/>
      <c r="BT19" s="395"/>
      <c r="BU19" s="396"/>
      <c r="BV19" s="394">
        <v>17118381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23130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30548458</v>
      </c>
      <c r="BO22" s="358"/>
      <c r="BP22" s="358"/>
      <c r="BQ22" s="358"/>
      <c r="BR22" s="358"/>
      <c r="BS22" s="358"/>
      <c r="BT22" s="358"/>
      <c r="BU22" s="359"/>
      <c r="BV22" s="357">
        <v>32344244</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22253633</v>
      </c>
      <c r="BO23" s="395"/>
      <c r="BP23" s="395"/>
      <c r="BQ23" s="395"/>
      <c r="BR23" s="395"/>
      <c r="BS23" s="395"/>
      <c r="BT23" s="395"/>
      <c r="BU23" s="396"/>
      <c r="BV23" s="394">
        <v>23541574</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8700</v>
      </c>
      <c r="R24" s="446"/>
      <c r="S24" s="446"/>
      <c r="T24" s="446"/>
      <c r="U24" s="446"/>
      <c r="V24" s="488"/>
      <c r="W24" s="540"/>
      <c r="X24" s="541"/>
      <c r="Y24" s="542"/>
      <c r="Z24" s="444" t="s">
        <v>162</v>
      </c>
      <c r="AA24" s="424"/>
      <c r="AB24" s="424"/>
      <c r="AC24" s="424"/>
      <c r="AD24" s="424"/>
      <c r="AE24" s="424"/>
      <c r="AF24" s="424"/>
      <c r="AG24" s="425"/>
      <c r="AH24" s="445">
        <v>275</v>
      </c>
      <c r="AI24" s="446"/>
      <c r="AJ24" s="446"/>
      <c r="AK24" s="446"/>
      <c r="AL24" s="488"/>
      <c r="AM24" s="445">
        <v>869550</v>
      </c>
      <c r="AN24" s="446"/>
      <c r="AO24" s="446"/>
      <c r="AP24" s="446"/>
      <c r="AQ24" s="446"/>
      <c r="AR24" s="488"/>
      <c r="AS24" s="445">
        <v>3162</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20733739</v>
      </c>
      <c r="BO24" s="395"/>
      <c r="BP24" s="395"/>
      <c r="BQ24" s="395"/>
      <c r="BR24" s="395"/>
      <c r="BS24" s="395"/>
      <c r="BT24" s="395"/>
      <c r="BU24" s="396"/>
      <c r="BV24" s="394">
        <v>21511028</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7600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2245959</v>
      </c>
      <c r="BO25" s="358"/>
      <c r="BP25" s="358"/>
      <c r="BQ25" s="358"/>
      <c r="BR25" s="358"/>
      <c r="BS25" s="358"/>
      <c r="BT25" s="358"/>
      <c r="BU25" s="359"/>
      <c r="BV25" s="357">
        <v>1554858</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6800</v>
      </c>
      <c r="R26" s="446"/>
      <c r="S26" s="446"/>
      <c r="T26" s="446"/>
      <c r="U26" s="446"/>
      <c r="V26" s="488"/>
      <c r="W26" s="540"/>
      <c r="X26" s="541"/>
      <c r="Y26" s="542"/>
      <c r="Z26" s="444" t="s">
        <v>168</v>
      </c>
      <c r="AA26" s="546"/>
      <c r="AB26" s="546"/>
      <c r="AC26" s="546"/>
      <c r="AD26" s="546"/>
      <c r="AE26" s="546"/>
      <c r="AF26" s="546"/>
      <c r="AG26" s="547"/>
      <c r="AH26" s="445">
        <v>16</v>
      </c>
      <c r="AI26" s="446"/>
      <c r="AJ26" s="446"/>
      <c r="AK26" s="446"/>
      <c r="AL26" s="488"/>
      <c r="AM26" s="445">
        <v>52384</v>
      </c>
      <c r="AN26" s="446"/>
      <c r="AO26" s="446"/>
      <c r="AP26" s="446"/>
      <c r="AQ26" s="446"/>
      <c r="AR26" s="488"/>
      <c r="AS26" s="445">
        <v>3274</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5800</v>
      </c>
      <c r="R27" s="446"/>
      <c r="S27" s="446"/>
      <c r="T27" s="446"/>
      <c r="U27" s="446"/>
      <c r="V27" s="488"/>
      <c r="W27" s="540"/>
      <c r="X27" s="541"/>
      <c r="Y27" s="542"/>
      <c r="Z27" s="444" t="s">
        <v>171</v>
      </c>
      <c r="AA27" s="424"/>
      <c r="AB27" s="424"/>
      <c r="AC27" s="424"/>
      <c r="AD27" s="424"/>
      <c r="AE27" s="424"/>
      <c r="AF27" s="424"/>
      <c r="AG27" s="425"/>
      <c r="AH27" s="445">
        <v>15</v>
      </c>
      <c r="AI27" s="446"/>
      <c r="AJ27" s="446"/>
      <c r="AK27" s="446"/>
      <c r="AL27" s="488"/>
      <c r="AM27" s="445">
        <v>63552</v>
      </c>
      <c r="AN27" s="446"/>
      <c r="AO27" s="446"/>
      <c r="AP27" s="446"/>
      <c r="AQ27" s="446"/>
      <c r="AR27" s="488"/>
      <c r="AS27" s="445">
        <v>4237</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v>20226</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5500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3600533</v>
      </c>
      <c r="BO28" s="358"/>
      <c r="BP28" s="358"/>
      <c r="BQ28" s="358"/>
      <c r="BR28" s="358"/>
      <c r="BS28" s="358"/>
      <c r="BT28" s="358"/>
      <c r="BU28" s="359"/>
      <c r="BV28" s="357">
        <v>3352883</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13</v>
      </c>
      <c r="M29" s="446"/>
      <c r="N29" s="446"/>
      <c r="O29" s="446"/>
      <c r="P29" s="488"/>
      <c r="Q29" s="445">
        <v>5200</v>
      </c>
      <c r="R29" s="446"/>
      <c r="S29" s="446"/>
      <c r="T29" s="446"/>
      <c r="U29" s="446"/>
      <c r="V29" s="488"/>
      <c r="W29" s="543"/>
      <c r="X29" s="544"/>
      <c r="Y29" s="545"/>
      <c r="Z29" s="444" t="s">
        <v>177</v>
      </c>
      <c r="AA29" s="424"/>
      <c r="AB29" s="424"/>
      <c r="AC29" s="424"/>
      <c r="AD29" s="424"/>
      <c r="AE29" s="424"/>
      <c r="AF29" s="424"/>
      <c r="AG29" s="425"/>
      <c r="AH29" s="445">
        <v>290</v>
      </c>
      <c r="AI29" s="446"/>
      <c r="AJ29" s="446"/>
      <c r="AK29" s="446"/>
      <c r="AL29" s="488"/>
      <c r="AM29" s="445">
        <v>933102</v>
      </c>
      <c r="AN29" s="446"/>
      <c r="AO29" s="446"/>
      <c r="AP29" s="446"/>
      <c r="AQ29" s="446"/>
      <c r="AR29" s="488"/>
      <c r="AS29" s="445">
        <v>3218</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100</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1336178</v>
      </c>
      <c r="BO30" s="514"/>
      <c r="BP30" s="514"/>
      <c r="BQ30" s="514"/>
      <c r="BR30" s="514"/>
      <c r="BS30" s="514"/>
      <c r="BT30" s="514"/>
      <c r="BU30" s="515"/>
      <c r="BV30" s="513">
        <v>1481358</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泉北環境整備施設組合（一般会計）</v>
      </c>
      <c r="BZ34" s="585"/>
      <c r="CA34" s="585"/>
      <c r="CB34" s="585"/>
      <c r="CC34" s="585"/>
      <c r="CD34" s="585"/>
      <c r="CE34" s="585"/>
      <c r="CF34" s="585"/>
      <c r="CG34" s="585"/>
      <c r="CH34" s="585"/>
      <c r="CI34" s="585"/>
      <c r="CJ34" s="585"/>
      <c r="CK34" s="585"/>
      <c r="CL34" s="585"/>
      <c r="CM34" s="585"/>
      <c r="CN34" s="163"/>
      <c r="CO34" s="584">
        <f>IF(CQ34="","",MAX(C34:D43,U34:V43,AM34:AN43,BE34:BF43,BW34:BX43)+1)</f>
        <v>14</v>
      </c>
      <c r="CP34" s="584"/>
      <c r="CQ34" s="585" t="str">
        <f>IF('各会計、関係団体の財政状況及び健全化判断比率'!BS7="","",'各会計、関係団体の財政状況及び健全化判断比率'!BS7)</f>
        <v>高石市保健医療センター</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f>IF(E35="","",C34+1)</f>
        <v>2</v>
      </c>
      <c r="D35" s="584"/>
      <c r="E35" s="585" t="str">
        <f>IF('各会計、関係団体の財政状況及び健全化判断比率'!B8="","",'各会計、関係団体の財政状況及び健全化判断比率'!B8)</f>
        <v>墓地事業特別会計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高石市泉大津市墓地組合（一般会計）</v>
      </c>
      <c r="BZ35" s="585"/>
      <c r="CA35" s="585"/>
      <c r="CB35" s="585"/>
      <c r="CC35" s="585"/>
      <c r="CD35" s="585"/>
      <c r="CE35" s="585"/>
      <c r="CF35" s="585"/>
      <c r="CG35" s="585"/>
      <c r="CH35" s="585"/>
      <c r="CI35" s="585"/>
      <c r="CJ35" s="585"/>
      <c r="CK35" s="585"/>
      <c r="CL35" s="585"/>
      <c r="CM35" s="585"/>
      <c r="CN35" s="163"/>
      <c r="CO35" s="584">
        <f t="shared" ref="CO35:CO43" si="3">IF(CQ35="","",CO34+1)</f>
        <v>15</v>
      </c>
      <c r="CP35" s="584"/>
      <c r="CQ35" s="585" t="str">
        <f>IF('各会計、関係団体の財政状況及び健全化判断比率'!BS8="","",'各会計、関係団体の財政状況及び健全化判断比率'!BS8)</f>
        <v>高石都市開発株式会社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後期高齢者医療保険特別会計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大阪府後期高齢者医療広域連合（一般会計）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大阪府後期高齢者医療広域連合（後期高齢者医療特別会計）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大阪広域水道企業団水道事業会計（水道用水供給事業）</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大阪広域水道企業団（工業用水道事業会計）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kI0aDHKPOtqRSD2CldvGBKjySBZ6xZ8WLAqwBbW8Nziw7AhFpzJr0nfI8nWhHFYfc5SJGIQlSz5UnwStkjHipg==" saltValue="t2W3k2WZfg7lJ7YzFIcV5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531</v>
      </c>
      <c r="D34" s="1136"/>
      <c r="E34" s="1137"/>
      <c r="F34" s="32">
        <v>15.57</v>
      </c>
      <c r="G34" s="33">
        <v>14.59</v>
      </c>
      <c r="H34" s="33">
        <v>14.74</v>
      </c>
      <c r="I34" s="33">
        <v>14.18</v>
      </c>
      <c r="J34" s="34">
        <v>12.97</v>
      </c>
      <c r="K34" s="22"/>
      <c r="L34" s="22"/>
      <c r="M34" s="22"/>
      <c r="N34" s="22"/>
      <c r="O34" s="22"/>
      <c r="P34" s="22"/>
    </row>
    <row r="35" spans="1:16" ht="39" customHeight="1" x14ac:dyDescent="0.2">
      <c r="A35" s="22"/>
      <c r="B35" s="35"/>
      <c r="C35" s="1132" t="s">
        <v>532</v>
      </c>
      <c r="D35" s="1132"/>
      <c r="E35" s="1133"/>
      <c r="F35" s="36">
        <v>2.29</v>
      </c>
      <c r="G35" s="37">
        <v>8.26</v>
      </c>
      <c r="H35" s="37">
        <v>5.9</v>
      </c>
      <c r="I35" s="37">
        <v>1.35</v>
      </c>
      <c r="J35" s="38">
        <v>4.13</v>
      </c>
      <c r="K35" s="22"/>
      <c r="L35" s="22"/>
      <c r="M35" s="22"/>
      <c r="N35" s="22"/>
      <c r="O35" s="22"/>
      <c r="P35" s="22"/>
    </row>
    <row r="36" spans="1:16" ht="39" customHeight="1" x14ac:dyDescent="0.2">
      <c r="A36" s="22"/>
      <c r="B36" s="35"/>
      <c r="C36" s="1132" t="s">
        <v>533</v>
      </c>
      <c r="D36" s="1132"/>
      <c r="E36" s="1133"/>
      <c r="F36" s="36">
        <v>0.89</v>
      </c>
      <c r="G36" s="37">
        <v>1.48</v>
      </c>
      <c r="H36" s="37">
        <v>1.8</v>
      </c>
      <c r="I36" s="37">
        <v>2.0299999999999998</v>
      </c>
      <c r="J36" s="38">
        <v>1.41</v>
      </c>
      <c r="K36" s="22"/>
      <c r="L36" s="22"/>
      <c r="M36" s="22"/>
      <c r="N36" s="22"/>
      <c r="O36" s="22"/>
      <c r="P36" s="22"/>
    </row>
    <row r="37" spans="1:16" ht="39" customHeight="1" x14ac:dyDescent="0.2">
      <c r="A37" s="22"/>
      <c r="B37" s="35"/>
      <c r="C37" s="1132" t="s">
        <v>534</v>
      </c>
      <c r="D37" s="1132"/>
      <c r="E37" s="1133"/>
      <c r="F37" s="36">
        <v>1.49</v>
      </c>
      <c r="G37" s="37">
        <v>0.56000000000000005</v>
      </c>
      <c r="H37" s="37">
        <v>0.28000000000000003</v>
      </c>
      <c r="I37" s="37">
        <v>0.05</v>
      </c>
      <c r="J37" s="38">
        <v>0.71</v>
      </c>
      <c r="K37" s="22"/>
      <c r="L37" s="22"/>
      <c r="M37" s="22"/>
      <c r="N37" s="22"/>
      <c r="O37" s="22"/>
      <c r="P37" s="22"/>
    </row>
    <row r="38" spans="1:16" ht="39" customHeight="1" x14ac:dyDescent="0.2">
      <c r="A38" s="22"/>
      <c r="B38" s="35"/>
      <c r="C38" s="1132" t="s">
        <v>535</v>
      </c>
      <c r="D38" s="1132"/>
      <c r="E38" s="1133"/>
      <c r="F38" s="36">
        <v>0.28999999999999998</v>
      </c>
      <c r="G38" s="37">
        <v>0.28000000000000003</v>
      </c>
      <c r="H38" s="37">
        <v>0.33</v>
      </c>
      <c r="I38" s="37">
        <v>0.31</v>
      </c>
      <c r="J38" s="38">
        <v>0.35</v>
      </c>
      <c r="K38" s="22"/>
      <c r="L38" s="22"/>
      <c r="M38" s="22"/>
      <c r="N38" s="22"/>
      <c r="O38" s="22"/>
      <c r="P38" s="22"/>
    </row>
    <row r="39" spans="1:16" ht="39" customHeight="1" x14ac:dyDescent="0.2">
      <c r="A39" s="22"/>
      <c r="B39" s="35"/>
      <c r="C39" s="1132" t="s">
        <v>536</v>
      </c>
      <c r="D39" s="1132"/>
      <c r="E39" s="1133"/>
      <c r="F39" s="36" t="s">
        <v>537</v>
      </c>
      <c r="G39" s="37">
        <v>0.21</v>
      </c>
      <c r="H39" s="37">
        <v>0.44</v>
      </c>
      <c r="I39" s="37">
        <v>0.04</v>
      </c>
      <c r="J39" s="38">
        <v>0.32</v>
      </c>
      <c r="K39" s="22"/>
      <c r="L39" s="22"/>
      <c r="M39" s="22"/>
      <c r="N39" s="22"/>
      <c r="O39" s="22"/>
      <c r="P39" s="22"/>
    </row>
    <row r="40" spans="1:16" ht="39" customHeight="1" x14ac:dyDescent="0.2">
      <c r="A40" s="22"/>
      <c r="B40" s="35"/>
      <c r="C40" s="1132" t="s">
        <v>538</v>
      </c>
      <c r="D40" s="1132"/>
      <c r="E40" s="1133"/>
      <c r="F40" s="36">
        <v>0</v>
      </c>
      <c r="G40" s="37">
        <v>0</v>
      </c>
      <c r="H40" s="37">
        <v>0</v>
      </c>
      <c r="I40" s="37">
        <v>0</v>
      </c>
      <c r="J40" s="38">
        <v>0</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5">
      <c r="A43" s="22"/>
      <c r="B43" s="40"/>
      <c r="C43" s="1134" t="s">
        <v>540</v>
      </c>
      <c r="D43" s="1134"/>
      <c r="E43" s="1135"/>
      <c r="F43" s="41" t="s">
        <v>487</v>
      </c>
      <c r="G43" s="42" t="s">
        <v>487</v>
      </c>
      <c r="H43" s="42" t="s">
        <v>487</v>
      </c>
      <c r="I43" s="42" t="s">
        <v>487</v>
      </c>
      <c r="J43" s="43" t="s">
        <v>487</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iQYFg2sv8hpuL0bFk+0Lw8bByP1JYek54xgrftuBrzK29zpjZoG1JejiErKLXbHYvaCetLNnD5Wz8CkY/lbLxw==" saltValue="u+ZcV8Bsuh0WVq2qX8YT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3146</v>
      </c>
      <c r="L45" s="58">
        <v>3199</v>
      </c>
      <c r="M45" s="58">
        <v>3035</v>
      </c>
      <c r="N45" s="58">
        <v>2831</v>
      </c>
      <c r="O45" s="59">
        <v>2902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487</v>
      </c>
      <c r="L46" s="62" t="s">
        <v>487</v>
      </c>
      <c r="M46" s="62" t="s">
        <v>487</v>
      </c>
      <c r="N46" s="62" t="s">
        <v>487</v>
      </c>
      <c r="O46" s="63" t="s">
        <v>487</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487</v>
      </c>
      <c r="L47" s="62" t="s">
        <v>487</v>
      </c>
      <c r="M47" s="62" t="s">
        <v>487</v>
      </c>
      <c r="N47" s="62" t="s">
        <v>487</v>
      </c>
      <c r="O47" s="63" t="s">
        <v>487</v>
      </c>
      <c r="P47" s="46"/>
      <c r="Q47" s="46"/>
      <c r="R47" s="46"/>
      <c r="S47" s="46"/>
      <c r="T47" s="46"/>
      <c r="U47" s="46"/>
    </row>
    <row r="48" spans="1:21" ht="30.75" customHeight="1" x14ac:dyDescent="0.2">
      <c r="A48" s="46"/>
      <c r="B48" s="1140"/>
      <c r="C48" s="1141"/>
      <c r="D48" s="60"/>
      <c r="E48" s="1146" t="s">
        <v>13</v>
      </c>
      <c r="F48" s="1146"/>
      <c r="G48" s="1146"/>
      <c r="H48" s="1146"/>
      <c r="I48" s="1146"/>
      <c r="J48" s="1147"/>
      <c r="K48" s="61">
        <v>509</v>
      </c>
      <c r="L48" s="62">
        <v>489</v>
      </c>
      <c r="M48" s="62">
        <v>520</v>
      </c>
      <c r="N48" s="62">
        <v>546</v>
      </c>
      <c r="O48" s="63">
        <v>523</v>
      </c>
      <c r="P48" s="46"/>
      <c r="Q48" s="46"/>
      <c r="R48" s="46"/>
      <c r="S48" s="46"/>
      <c r="T48" s="46"/>
      <c r="U48" s="46"/>
    </row>
    <row r="49" spans="1:21" ht="30.75" customHeight="1" x14ac:dyDescent="0.2">
      <c r="A49" s="46"/>
      <c r="B49" s="1140"/>
      <c r="C49" s="1141"/>
      <c r="D49" s="60"/>
      <c r="E49" s="1146" t="s">
        <v>14</v>
      </c>
      <c r="F49" s="1146"/>
      <c r="G49" s="1146"/>
      <c r="H49" s="1146"/>
      <c r="I49" s="1146"/>
      <c r="J49" s="1147"/>
      <c r="K49" s="61">
        <v>375</v>
      </c>
      <c r="L49" s="62">
        <v>343</v>
      </c>
      <c r="M49" s="62">
        <v>326</v>
      </c>
      <c r="N49" s="62">
        <v>310</v>
      </c>
      <c r="O49" s="63">
        <v>293</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487</v>
      </c>
      <c r="L50" s="62" t="s">
        <v>487</v>
      </c>
      <c r="M50" s="62" t="s">
        <v>487</v>
      </c>
      <c r="N50" s="62" t="s">
        <v>487</v>
      </c>
      <c r="O50" s="63" t="s">
        <v>487</v>
      </c>
      <c r="P50" s="46"/>
      <c r="Q50" s="46"/>
      <c r="R50" s="46"/>
      <c r="S50" s="46"/>
      <c r="T50" s="46"/>
      <c r="U50" s="46"/>
    </row>
    <row r="51" spans="1:21" ht="30.75" customHeight="1" x14ac:dyDescent="0.2">
      <c r="A51" s="46"/>
      <c r="B51" s="1142"/>
      <c r="C51" s="1143"/>
      <c r="D51" s="64"/>
      <c r="E51" s="1146" t="s">
        <v>16</v>
      </c>
      <c r="F51" s="1146"/>
      <c r="G51" s="1146"/>
      <c r="H51" s="1146"/>
      <c r="I51" s="1146"/>
      <c r="J51" s="1147"/>
      <c r="K51" s="61">
        <v>0</v>
      </c>
      <c r="L51" s="62" t="s">
        <v>487</v>
      </c>
      <c r="M51" s="62" t="s">
        <v>487</v>
      </c>
      <c r="N51" s="62" t="s">
        <v>487</v>
      </c>
      <c r="O51" s="63">
        <v>1</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2488</v>
      </c>
      <c r="L52" s="62">
        <v>2611</v>
      </c>
      <c r="M52" s="62">
        <v>2589</v>
      </c>
      <c r="N52" s="62">
        <v>2571</v>
      </c>
      <c r="O52" s="63">
        <v>2506</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1542</v>
      </c>
      <c r="L53" s="67">
        <v>1420</v>
      </c>
      <c r="M53" s="67">
        <v>1292</v>
      </c>
      <c r="N53" s="67">
        <v>1116</v>
      </c>
      <c r="O53" s="68">
        <v>1213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cqI8RYpqZemmyJPkuXUasvKK4Gl9U3TBYkeoD8GwKlgC0KfAD3U7X/PQzIKuX0YmVf/Y/aAftUdMMm/aFGaAew==" saltValue="veBSzSMA7A49/DhXcLb7e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s="94" customFormat="1" ht="15" customHeight="1" x14ac:dyDescent="0.2"/>
    <row r="27" s="94" customFormat="1" ht="15" customHeight="1" x14ac:dyDescent="0.2"/>
    <row r="28" s="94" customFormat="1" ht="15" customHeight="1" x14ac:dyDescent="0.2"/>
    <row r="29" s="94" customFormat="1" ht="15" customHeight="1" x14ac:dyDescent="0.2"/>
    <row r="30" s="94" customFormat="1" ht="15" customHeight="1" x14ac:dyDescent="0.2"/>
    <row r="31" s="94" customFormat="1" ht="15" customHeight="1" x14ac:dyDescent="0.2"/>
    <row r="32" s="94"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69" t="s">
        <v>30</v>
      </c>
      <c r="C41" s="1170"/>
      <c r="D41" s="103"/>
      <c r="E41" s="1175" t="s">
        <v>31</v>
      </c>
      <c r="F41" s="1175"/>
      <c r="G41" s="1175"/>
      <c r="H41" s="1176"/>
      <c r="I41" s="330">
        <v>35368</v>
      </c>
      <c r="J41" s="331">
        <v>35358</v>
      </c>
      <c r="K41" s="331">
        <v>34100</v>
      </c>
      <c r="L41" s="331">
        <v>32344</v>
      </c>
      <c r="M41" s="332">
        <v>30548</v>
      </c>
    </row>
    <row r="42" spans="2:13" ht="27.75" customHeight="1" x14ac:dyDescent="0.2">
      <c r="B42" s="1171"/>
      <c r="C42" s="1172"/>
      <c r="D42" s="104"/>
      <c r="E42" s="1177" t="s">
        <v>32</v>
      </c>
      <c r="F42" s="1177"/>
      <c r="G42" s="1177"/>
      <c r="H42" s="1178"/>
      <c r="I42" s="333" t="s">
        <v>487</v>
      </c>
      <c r="J42" s="334" t="s">
        <v>487</v>
      </c>
      <c r="K42" s="334" t="s">
        <v>487</v>
      </c>
      <c r="L42" s="334" t="s">
        <v>487</v>
      </c>
      <c r="M42" s="335" t="s">
        <v>487</v>
      </c>
    </row>
    <row r="43" spans="2:13" ht="27.75" customHeight="1" x14ac:dyDescent="0.2">
      <c r="B43" s="1171"/>
      <c r="C43" s="1172"/>
      <c r="D43" s="104"/>
      <c r="E43" s="1177" t="s">
        <v>33</v>
      </c>
      <c r="F43" s="1177"/>
      <c r="G43" s="1177"/>
      <c r="H43" s="1178"/>
      <c r="I43" s="333">
        <v>8564</v>
      </c>
      <c r="J43" s="334">
        <v>8121</v>
      </c>
      <c r="K43" s="334">
        <v>7742</v>
      </c>
      <c r="L43" s="334">
        <v>7643</v>
      </c>
      <c r="M43" s="335">
        <v>7500</v>
      </c>
    </row>
    <row r="44" spans="2:13" ht="27.75" customHeight="1" x14ac:dyDescent="0.2">
      <c r="B44" s="1171"/>
      <c r="C44" s="1172"/>
      <c r="D44" s="104"/>
      <c r="E44" s="1177" t="s">
        <v>34</v>
      </c>
      <c r="F44" s="1177"/>
      <c r="G44" s="1177"/>
      <c r="H44" s="1178"/>
      <c r="I44" s="333">
        <v>2867</v>
      </c>
      <c r="J44" s="334">
        <v>2674</v>
      </c>
      <c r="K44" s="334">
        <v>2494</v>
      </c>
      <c r="L44" s="334">
        <v>2382</v>
      </c>
      <c r="M44" s="335">
        <v>2124</v>
      </c>
    </row>
    <row r="45" spans="2:13" ht="27.75" customHeight="1" x14ac:dyDescent="0.2">
      <c r="B45" s="1171"/>
      <c r="C45" s="1172"/>
      <c r="D45" s="104"/>
      <c r="E45" s="1177" t="s">
        <v>35</v>
      </c>
      <c r="F45" s="1177"/>
      <c r="G45" s="1177"/>
      <c r="H45" s="1178"/>
      <c r="I45" s="333">
        <v>2417</v>
      </c>
      <c r="J45" s="334">
        <v>2332</v>
      </c>
      <c r="K45" s="334">
        <v>2268</v>
      </c>
      <c r="L45" s="334">
        <v>2331</v>
      </c>
      <c r="M45" s="335">
        <v>2364</v>
      </c>
    </row>
    <row r="46" spans="2:13" ht="27.75" customHeight="1" x14ac:dyDescent="0.2">
      <c r="B46" s="1171"/>
      <c r="C46" s="1172"/>
      <c r="D46" s="105"/>
      <c r="E46" s="1177" t="s">
        <v>36</v>
      </c>
      <c r="F46" s="1177"/>
      <c r="G46" s="1177"/>
      <c r="H46" s="1178"/>
      <c r="I46" s="333" t="s">
        <v>487</v>
      </c>
      <c r="J46" s="334" t="s">
        <v>487</v>
      </c>
      <c r="K46" s="334" t="s">
        <v>487</v>
      </c>
      <c r="L46" s="334" t="s">
        <v>487</v>
      </c>
      <c r="M46" s="335" t="s">
        <v>487</v>
      </c>
    </row>
    <row r="47" spans="2:13" ht="27.75" customHeight="1" x14ac:dyDescent="0.2">
      <c r="B47" s="1171"/>
      <c r="C47" s="1172"/>
      <c r="D47" s="106"/>
      <c r="E47" s="1179" t="s">
        <v>37</v>
      </c>
      <c r="F47" s="1180"/>
      <c r="G47" s="1180"/>
      <c r="H47" s="1181"/>
      <c r="I47" s="333" t="s">
        <v>487</v>
      </c>
      <c r="J47" s="334" t="s">
        <v>487</v>
      </c>
      <c r="K47" s="334" t="s">
        <v>487</v>
      </c>
      <c r="L47" s="334" t="s">
        <v>487</v>
      </c>
      <c r="M47" s="335" t="s">
        <v>487</v>
      </c>
    </row>
    <row r="48" spans="2:13" ht="27.75" customHeight="1" x14ac:dyDescent="0.2">
      <c r="B48" s="1171"/>
      <c r="C48" s="1172"/>
      <c r="D48" s="104"/>
      <c r="E48" s="1177" t="s">
        <v>38</v>
      </c>
      <c r="F48" s="1177"/>
      <c r="G48" s="1177"/>
      <c r="H48" s="1178"/>
      <c r="I48" s="333" t="s">
        <v>487</v>
      </c>
      <c r="J48" s="334" t="s">
        <v>487</v>
      </c>
      <c r="K48" s="334" t="s">
        <v>487</v>
      </c>
      <c r="L48" s="334" t="s">
        <v>487</v>
      </c>
      <c r="M48" s="335" t="s">
        <v>487</v>
      </c>
    </row>
    <row r="49" spans="2:13" ht="27.75" customHeight="1" x14ac:dyDescent="0.2">
      <c r="B49" s="1173"/>
      <c r="C49" s="1174"/>
      <c r="D49" s="104"/>
      <c r="E49" s="1177" t="s">
        <v>39</v>
      </c>
      <c r="F49" s="1177"/>
      <c r="G49" s="1177"/>
      <c r="H49" s="1178"/>
      <c r="I49" s="333" t="s">
        <v>487</v>
      </c>
      <c r="J49" s="334" t="s">
        <v>487</v>
      </c>
      <c r="K49" s="334" t="s">
        <v>487</v>
      </c>
      <c r="L49" s="334" t="s">
        <v>487</v>
      </c>
      <c r="M49" s="335" t="s">
        <v>487</v>
      </c>
    </row>
    <row r="50" spans="2:13" ht="27.75" customHeight="1" x14ac:dyDescent="0.2">
      <c r="B50" s="1182" t="s">
        <v>40</v>
      </c>
      <c r="C50" s="1183"/>
      <c r="D50" s="107"/>
      <c r="E50" s="1177" t="s">
        <v>41</v>
      </c>
      <c r="F50" s="1177"/>
      <c r="G50" s="1177"/>
      <c r="H50" s="1178"/>
      <c r="I50" s="333">
        <v>3411</v>
      </c>
      <c r="J50" s="334">
        <v>3695</v>
      </c>
      <c r="K50" s="334">
        <v>4395</v>
      </c>
      <c r="L50" s="334">
        <v>4880</v>
      </c>
      <c r="M50" s="335">
        <v>5047</v>
      </c>
    </row>
    <row r="51" spans="2:13" ht="27.75" customHeight="1" x14ac:dyDescent="0.2">
      <c r="B51" s="1171"/>
      <c r="C51" s="1172"/>
      <c r="D51" s="104"/>
      <c r="E51" s="1177" t="s">
        <v>42</v>
      </c>
      <c r="F51" s="1177"/>
      <c r="G51" s="1177"/>
      <c r="H51" s="1178"/>
      <c r="I51" s="333">
        <v>8083</v>
      </c>
      <c r="J51" s="334">
        <v>8061</v>
      </c>
      <c r="K51" s="334">
        <v>8598</v>
      </c>
      <c r="L51" s="334">
        <v>9034</v>
      </c>
      <c r="M51" s="335">
        <v>8749</v>
      </c>
    </row>
    <row r="52" spans="2:13" ht="27.75" customHeight="1" x14ac:dyDescent="0.2">
      <c r="B52" s="1173"/>
      <c r="C52" s="1174"/>
      <c r="D52" s="104"/>
      <c r="E52" s="1177" t="s">
        <v>43</v>
      </c>
      <c r="F52" s="1177"/>
      <c r="G52" s="1177"/>
      <c r="H52" s="1178"/>
      <c r="I52" s="333">
        <v>23534</v>
      </c>
      <c r="J52" s="334">
        <v>23407</v>
      </c>
      <c r="K52" s="334">
        <v>22604</v>
      </c>
      <c r="L52" s="334">
        <v>21392</v>
      </c>
      <c r="M52" s="335">
        <v>20259</v>
      </c>
    </row>
    <row r="53" spans="2:13" ht="27.75" customHeight="1" thickBot="1" x14ac:dyDescent="0.25">
      <c r="B53" s="1184" t="s">
        <v>19</v>
      </c>
      <c r="C53" s="1185"/>
      <c r="D53" s="108"/>
      <c r="E53" s="1186" t="s">
        <v>44</v>
      </c>
      <c r="F53" s="1186"/>
      <c r="G53" s="1186"/>
      <c r="H53" s="1187"/>
      <c r="I53" s="336">
        <v>14190</v>
      </c>
      <c r="J53" s="337">
        <v>13322</v>
      </c>
      <c r="K53" s="337">
        <v>11007</v>
      </c>
      <c r="L53" s="337">
        <v>9395</v>
      </c>
      <c r="M53" s="338">
        <v>8482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dhM0KRzLNavqKD0+n30ZejHYPH2SBUqEku7ZAIj4Tm5lwibTMHbbpCURWszjw8hODWk/hHppnQCHHARHGR+hbQ==" saltValue="GAM7xSEqYwC/hqXutNxaZ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527</v>
      </c>
      <c r="G54" s="117" t="s">
        <v>528</v>
      </c>
      <c r="H54" s="118" t="s">
        <v>529</v>
      </c>
    </row>
    <row r="55" spans="2:8" ht="52.5" customHeight="1" x14ac:dyDescent="0.2">
      <c r="B55" s="119"/>
      <c r="C55" s="1196" t="s">
        <v>46</v>
      </c>
      <c r="D55" s="1196"/>
      <c r="E55" s="1197"/>
      <c r="F55" s="339">
        <v>2909</v>
      </c>
      <c r="G55" s="339">
        <v>3353</v>
      </c>
      <c r="H55" s="340">
        <v>3601</v>
      </c>
    </row>
    <row r="56" spans="2:8" ht="52.5" customHeight="1" x14ac:dyDescent="0.2">
      <c r="B56" s="120"/>
      <c r="C56" s="1198" t="s">
        <v>47</v>
      </c>
      <c r="D56" s="1198"/>
      <c r="E56" s="1199"/>
      <c r="F56" s="341" t="s">
        <v>487</v>
      </c>
      <c r="G56" s="341" t="s">
        <v>487</v>
      </c>
      <c r="H56" s="342" t="s">
        <v>487</v>
      </c>
    </row>
    <row r="57" spans="2:8" ht="53.25" customHeight="1" x14ac:dyDescent="0.2">
      <c r="B57" s="120"/>
      <c r="C57" s="1200" t="s">
        <v>48</v>
      </c>
      <c r="D57" s="1200"/>
      <c r="E57" s="1201"/>
      <c r="F57" s="343">
        <v>1693</v>
      </c>
      <c r="G57" s="343">
        <v>1481</v>
      </c>
      <c r="H57" s="344">
        <v>1336</v>
      </c>
    </row>
    <row r="58" spans="2:8" ht="45.75" customHeight="1" x14ac:dyDescent="0.2">
      <c r="B58" s="121"/>
      <c r="C58" s="1188" t="s">
        <v>555</v>
      </c>
      <c r="D58" s="1189"/>
      <c r="E58" s="1190"/>
      <c r="F58" s="345">
        <v>1312</v>
      </c>
      <c r="G58" s="345">
        <v>1122</v>
      </c>
      <c r="H58" s="346">
        <v>941</v>
      </c>
    </row>
    <row r="59" spans="2:8" ht="45.75" customHeight="1" x14ac:dyDescent="0.2">
      <c r="B59" s="121"/>
      <c r="C59" s="1188" t="s">
        <v>556</v>
      </c>
      <c r="D59" s="1189"/>
      <c r="E59" s="1190"/>
      <c r="F59" s="345">
        <v>84</v>
      </c>
      <c r="G59" s="345">
        <v>93</v>
      </c>
      <c r="H59" s="346">
        <v>100</v>
      </c>
    </row>
    <row r="60" spans="2:8" ht="45.75" customHeight="1" x14ac:dyDescent="0.2">
      <c r="B60" s="121"/>
      <c r="C60" s="1188" t="s">
        <v>558</v>
      </c>
      <c r="D60" s="1189"/>
      <c r="E60" s="1190"/>
      <c r="F60" s="345">
        <v>49</v>
      </c>
      <c r="G60" s="345">
        <v>57</v>
      </c>
      <c r="H60" s="346">
        <v>60</v>
      </c>
    </row>
    <row r="61" spans="2:8" ht="45.75" customHeight="1" x14ac:dyDescent="0.2">
      <c r="B61" s="121"/>
      <c r="C61" s="1188" t="s">
        <v>557</v>
      </c>
      <c r="D61" s="1189"/>
      <c r="E61" s="1190"/>
      <c r="F61" s="345">
        <v>61</v>
      </c>
      <c r="G61" s="345">
        <v>61</v>
      </c>
      <c r="H61" s="346">
        <v>58</v>
      </c>
    </row>
    <row r="62" spans="2:8" ht="45.75" customHeight="1" thickBot="1" x14ac:dyDescent="0.25">
      <c r="B62" s="122"/>
      <c r="C62" s="1191" t="s">
        <v>559</v>
      </c>
      <c r="D62" s="1192"/>
      <c r="E62" s="1193"/>
      <c r="F62" s="347">
        <v>60</v>
      </c>
      <c r="G62" s="347">
        <v>56</v>
      </c>
      <c r="H62" s="348">
        <v>53</v>
      </c>
    </row>
    <row r="63" spans="2:8" ht="52.5" customHeight="1" thickBot="1" x14ac:dyDescent="0.25">
      <c r="B63" s="123"/>
      <c r="C63" s="1194" t="s">
        <v>49</v>
      </c>
      <c r="D63" s="1194"/>
      <c r="E63" s="1195"/>
      <c r="F63" s="349">
        <v>4601</v>
      </c>
      <c r="G63" s="349">
        <v>4834</v>
      </c>
      <c r="H63" s="350">
        <v>4937</v>
      </c>
    </row>
    <row r="64" spans="2:8" ht="13.2" x14ac:dyDescent="0.2"/>
  </sheetData>
  <sheetProtection algorithmName="SHA-512" hashValue="Et4DJ3HGlYTmelRPmVqh6UfSt4tmhqR1hvO0rBUfMl4mHv3qQi8TBTaf2OiNo2akbcGbPCOMopOP+uV8sS/Ybw==" saltValue="CPeof/ZaFRV5+qtfzayOd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63935</v>
      </c>
      <c r="E3" s="142"/>
      <c r="F3" s="143">
        <v>45483</v>
      </c>
      <c r="G3" s="144"/>
      <c r="H3" s="145"/>
    </row>
    <row r="4" spans="1:8" x14ac:dyDescent="0.2">
      <c r="A4" s="146"/>
      <c r="B4" s="147"/>
      <c r="C4" s="148"/>
      <c r="D4" s="149">
        <v>33414</v>
      </c>
      <c r="E4" s="150"/>
      <c r="F4" s="151">
        <v>24241</v>
      </c>
      <c r="G4" s="152"/>
      <c r="H4" s="153"/>
    </row>
    <row r="5" spans="1:8" x14ac:dyDescent="0.2">
      <c r="A5" s="134" t="s">
        <v>519</v>
      </c>
      <c r="B5" s="139"/>
      <c r="C5" s="140"/>
      <c r="D5" s="141">
        <v>50309</v>
      </c>
      <c r="E5" s="142"/>
      <c r="F5" s="143">
        <v>45945</v>
      </c>
      <c r="G5" s="144"/>
      <c r="H5" s="145"/>
    </row>
    <row r="6" spans="1:8" x14ac:dyDescent="0.2">
      <c r="A6" s="146"/>
      <c r="B6" s="147"/>
      <c r="C6" s="148"/>
      <c r="D6" s="149">
        <v>23326</v>
      </c>
      <c r="E6" s="150"/>
      <c r="F6" s="151">
        <v>25180</v>
      </c>
      <c r="G6" s="152"/>
      <c r="H6" s="153"/>
    </row>
    <row r="7" spans="1:8" x14ac:dyDescent="0.2">
      <c r="A7" s="134" t="s">
        <v>520</v>
      </c>
      <c r="B7" s="139"/>
      <c r="C7" s="140"/>
      <c r="D7" s="141">
        <v>37766</v>
      </c>
      <c r="E7" s="142"/>
      <c r="F7" s="143">
        <v>44475</v>
      </c>
      <c r="G7" s="144"/>
      <c r="H7" s="145"/>
    </row>
    <row r="8" spans="1:8" x14ac:dyDescent="0.2">
      <c r="A8" s="146"/>
      <c r="B8" s="147"/>
      <c r="C8" s="148"/>
      <c r="D8" s="149">
        <v>11727</v>
      </c>
      <c r="E8" s="150"/>
      <c r="F8" s="151">
        <v>24780</v>
      </c>
      <c r="G8" s="152"/>
      <c r="H8" s="153"/>
    </row>
    <row r="9" spans="1:8" x14ac:dyDescent="0.2">
      <c r="A9" s="134" t="s">
        <v>521</v>
      </c>
      <c r="B9" s="139"/>
      <c r="C9" s="140"/>
      <c r="D9" s="141">
        <v>37370</v>
      </c>
      <c r="E9" s="142"/>
      <c r="F9" s="143">
        <v>45982</v>
      </c>
      <c r="G9" s="144"/>
      <c r="H9" s="145"/>
    </row>
    <row r="10" spans="1:8" x14ac:dyDescent="0.2">
      <c r="A10" s="146"/>
      <c r="B10" s="147"/>
      <c r="C10" s="148"/>
      <c r="D10" s="149">
        <v>11393</v>
      </c>
      <c r="E10" s="150"/>
      <c r="F10" s="151">
        <v>25583</v>
      </c>
      <c r="G10" s="152"/>
      <c r="H10" s="153"/>
    </row>
    <row r="11" spans="1:8" x14ac:dyDescent="0.2">
      <c r="A11" s="134" t="s">
        <v>522</v>
      </c>
      <c r="B11" s="139"/>
      <c r="C11" s="140"/>
      <c r="D11" s="141">
        <v>38060</v>
      </c>
      <c r="E11" s="142"/>
      <c r="F11" s="143">
        <v>50538</v>
      </c>
      <c r="G11" s="144"/>
      <c r="H11" s="145"/>
    </row>
    <row r="12" spans="1:8" x14ac:dyDescent="0.2">
      <c r="A12" s="146"/>
      <c r="B12" s="147"/>
      <c r="C12" s="154"/>
      <c r="D12" s="149">
        <v>13278</v>
      </c>
      <c r="E12" s="150"/>
      <c r="F12" s="151">
        <v>29053</v>
      </c>
      <c r="G12" s="152"/>
      <c r="H12" s="153"/>
    </row>
    <row r="13" spans="1:8" x14ac:dyDescent="0.2">
      <c r="A13" s="134"/>
      <c r="B13" s="139"/>
      <c r="C13" s="140"/>
      <c r="D13" s="141">
        <v>45488</v>
      </c>
      <c r="E13" s="142"/>
      <c r="F13" s="143">
        <v>46485</v>
      </c>
      <c r="G13" s="155"/>
      <c r="H13" s="145"/>
    </row>
    <row r="14" spans="1:8" x14ac:dyDescent="0.2">
      <c r="A14" s="146"/>
      <c r="B14" s="147"/>
      <c r="C14" s="148"/>
      <c r="D14" s="149">
        <v>18628</v>
      </c>
      <c r="E14" s="150"/>
      <c r="F14" s="151">
        <v>25767</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2.29</v>
      </c>
      <c r="C19" s="156">
        <f>ROUND(VALUE(SUBSTITUTE(実質収支比率等に係る経年分析!G$48,"▲","-")),2)</f>
        <v>8.26</v>
      </c>
      <c r="D19" s="156">
        <f>ROUND(VALUE(SUBSTITUTE(実質収支比率等に係る経年分析!H$48,"▲","-")),2)</f>
        <v>5.91</v>
      </c>
      <c r="E19" s="156">
        <f>ROUND(VALUE(SUBSTITUTE(実質収支比率等に係る経年分析!I$48,"▲","-")),2)</f>
        <v>1.35</v>
      </c>
      <c r="F19" s="156">
        <f>ROUND(VALUE(SUBSTITUTE(実質収支比率等に係る経年分析!J$48,"▲","-")),2)</f>
        <v>4.13</v>
      </c>
    </row>
    <row r="20" spans="1:11" x14ac:dyDescent="0.2">
      <c r="A20" s="156" t="s">
        <v>53</v>
      </c>
      <c r="B20" s="156">
        <f>ROUND(VALUE(SUBSTITUTE(実質収支比率等に係る経年分析!F$47,"▲","-")),2)</f>
        <v>15.75</v>
      </c>
      <c r="C20" s="156">
        <f>ROUND(VALUE(SUBSTITUTE(実質収支比率等に係る経年分析!G$47,"▲","-")),2)</f>
        <v>16.11</v>
      </c>
      <c r="D20" s="156">
        <f>ROUND(VALUE(SUBSTITUTE(実質収支比率等に係る経年分析!H$47,"▲","-")),2)</f>
        <v>20.78</v>
      </c>
      <c r="E20" s="156">
        <f>ROUND(VALUE(SUBSTITUTE(実質収支比率等に係る経年分析!I$47,"▲","-")),2)</f>
        <v>23.37</v>
      </c>
      <c r="F20" s="156">
        <f>ROUND(VALUE(SUBSTITUTE(実質収支比率等に係る経年分析!J$47,"▲","-")),2)</f>
        <v>24.47</v>
      </c>
    </row>
    <row r="21" spans="1:11" x14ac:dyDescent="0.2">
      <c r="A21" s="156" t="s">
        <v>54</v>
      </c>
      <c r="B21" s="156">
        <f>IF(ISNUMBER(VALUE(SUBSTITUTE(実質収支比率等に係る経年分析!F$49,"▲","-"))),ROUND(VALUE(SUBSTITUTE(実質収支比率等に係る経年分析!F$49,"▲","-")),2),NA())</f>
        <v>2.0299999999999998</v>
      </c>
      <c r="C21" s="156">
        <f>IF(ISNUMBER(VALUE(SUBSTITUTE(実質収支比率等に係る経年分析!G$49,"▲","-"))),ROUND(VALUE(SUBSTITUTE(実質収支比率等に係る経年分析!G$49,"▲","-")),2),NA())</f>
        <v>7.21</v>
      </c>
      <c r="D21" s="156">
        <f>IF(ISNUMBER(VALUE(SUBSTITUTE(実質収支比率等に係る経年分析!H$49,"▲","-"))),ROUND(VALUE(SUBSTITUTE(実質収支比率等に係る経年分析!H$49,"▲","-")),2),NA())</f>
        <v>1.71</v>
      </c>
      <c r="E21" s="156">
        <f>IF(ISNUMBER(VALUE(SUBSTITUTE(実質収支比率等に係る経年分析!I$49,"▲","-"))),ROUND(VALUE(SUBSTITUTE(実質収支比率等に係る経年分析!I$49,"▲","-")),2),NA())</f>
        <v>-1.32</v>
      </c>
      <c r="F21" s="156">
        <f>IF(ISNUMBER(VALUE(SUBSTITUTE(実質収支比率等に係る経年分析!J$49,"▲","-"))),ROUND(VALUE(SUBSTITUTE(実質収支比率等に係る経年分析!J$49,"▲","-")),2),NA())</f>
        <v>4.5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墓地事業特別会計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2">
      <c r="A31" s="157" t="str">
        <f>IF(連結実質赤字比率に係る赤字・黒字の構成分析!C$39="",NA(),連結実質赤字比率に係る赤字・黒字の構成分析!C$39)</f>
        <v>国民健康保険特別会計</v>
      </c>
      <c r="B31" s="157">
        <f>IF(ROUND(VALUE(SUBSTITUTE(連結実質赤字比率に係る赤字・黒字の構成分析!F$39,"▲", "-")), 2) &lt; 0, ABS(ROUND(VALUE(SUBSTITUTE(連結実質赤字比率に係る赤字・黒字の構成分析!F$39,"▲", "-")), 2)), NA())</f>
        <v>0.35</v>
      </c>
      <c r="C31" s="157" t="e">
        <f>IF(ROUND(VALUE(SUBSTITUTE(連結実質赤字比率に係る赤字・黒字の構成分析!F$39,"▲", "-")), 2) &gt;= 0, ABS(ROUND(VALUE(SUBSTITUTE(連結実質赤字比率に係る赤字・黒字の構成分析!F$39,"▲", "-")), 2)), NA())</f>
        <v>#N/A</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0.44</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0.32</v>
      </c>
    </row>
    <row r="32" spans="1:11" x14ac:dyDescent="0.2">
      <c r="A32" s="157" t="str">
        <f>IF(連結実質赤字比率に係る赤字・黒字の構成分析!C$38="",NA(),連結実質赤字比率に係る赤字・黒字の構成分析!C$38)</f>
        <v>後期高齢者医療保険特別会計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0.28999999999999998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0.28000000000000003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0.33</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0.31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0.35</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1.49</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0.56000000000000005</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0.28000000000000003</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0.05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0.71</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0.89</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1.48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2.0299999999999998</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1.41</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2.29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8.26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5.9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1.35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4.13</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15.57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14.59</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14.74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14.18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12.97</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2488</v>
      </c>
      <c r="E42" s="158"/>
      <c r="F42" s="158"/>
      <c r="G42" s="158">
        <f>'実質公債費比率（分子）の構造'!L$52</f>
        <v>2611</v>
      </c>
      <c r="H42" s="158"/>
      <c r="I42" s="158"/>
      <c r="J42" s="158">
        <f>'実質公債費比率（分子）の構造'!M$52</f>
        <v>2589</v>
      </c>
      <c r="K42" s="158"/>
      <c r="L42" s="158"/>
      <c r="M42" s="158">
        <f>'実質公債費比率（分子）の構造'!N$52</f>
        <v>2571</v>
      </c>
      <c r="N42" s="158"/>
      <c r="O42" s="158"/>
      <c r="P42" s="158">
        <f>'実質公債費比率（分子）の構造'!O$52</f>
        <v>2506</v>
      </c>
    </row>
    <row r="43" spans="1:16" x14ac:dyDescent="0.2">
      <c r="A43" s="158" t="s">
        <v>16</v>
      </c>
      <c r="B43" s="158">
        <f>'実質公債費比率（分子）の構造'!K$51</f>
        <v>0</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f>'実質公債費比率（分子）の構造'!O$51</f>
        <v>1</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375</v>
      </c>
      <c r="C45" s="158"/>
      <c r="D45" s="158"/>
      <c r="E45" s="158">
        <f>'実質公債費比率（分子）の構造'!L$49</f>
        <v>343</v>
      </c>
      <c r="F45" s="158"/>
      <c r="G45" s="158"/>
      <c r="H45" s="158">
        <f>'実質公債費比率（分子）の構造'!M$49</f>
        <v>326</v>
      </c>
      <c r="I45" s="158"/>
      <c r="J45" s="158"/>
      <c r="K45" s="158">
        <f>'実質公債費比率（分子）の構造'!N$49</f>
        <v>310</v>
      </c>
      <c r="L45" s="158"/>
      <c r="M45" s="158"/>
      <c r="N45" s="158">
        <f>'実質公債費比率（分子）の構造'!O$49</f>
        <v>293</v>
      </c>
      <c r="O45" s="158"/>
      <c r="P45" s="158"/>
    </row>
    <row r="46" spans="1:16" x14ac:dyDescent="0.2">
      <c r="A46" s="158" t="s">
        <v>64</v>
      </c>
      <c r="B46" s="158">
        <f>'実質公債費比率（分子）の構造'!K$48</f>
        <v>509</v>
      </c>
      <c r="C46" s="158"/>
      <c r="D46" s="158"/>
      <c r="E46" s="158">
        <f>'実質公債費比率（分子）の構造'!L$48</f>
        <v>489</v>
      </c>
      <c r="F46" s="158"/>
      <c r="G46" s="158"/>
      <c r="H46" s="158">
        <f>'実質公債費比率（分子）の構造'!M$48</f>
        <v>520</v>
      </c>
      <c r="I46" s="158"/>
      <c r="J46" s="158"/>
      <c r="K46" s="158">
        <f>'実質公債費比率（分子）の構造'!N$48</f>
        <v>546</v>
      </c>
      <c r="L46" s="158"/>
      <c r="M46" s="158"/>
      <c r="N46" s="158">
        <f>'実質公債費比率（分子）の構造'!O$48</f>
        <v>523</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3146</v>
      </c>
      <c r="C49" s="158"/>
      <c r="D49" s="158"/>
      <c r="E49" s="158">
        <f>'実質公債費比率（分子）の構造'!L$45</f>
        <v>3199</v>
      </c>
      <c r="F49" s="158"/>
      <c r="G49" s="158"/>
      <c r="H49" s="158">
        <f>'実質公債費比率（分子）の構造'!M$45</f>
        <v>3035</v>
      </c>
      <c r="I49" s="158"/>
      <c r="J49" s="158"/>
      <c r="K49" s="158">
        <f>'実質公債費比率（分子）の構造'!N$45</f>
        <v>2831</v>
      </c>
      <c r="L49" s="158"/>
      <c r="M49" s="158"/>
      <c r="N49" s="158">
        <f>'実質公債費比率（分子）の構造'!O$45</f>
        <v>2902</v>
      </c>
      <c r="O49" s="158"/>
      <c r="P49" s="158"/>
    </row>
    <row r="50" spans="1:16" x14ac:dyDescent="0.2">
      <c r="A50" s="158" t="s">
        <v>67</v>
      </c>
      <c r="B50" s="158" t="e">
        <f>NA()</f>
        <v>#N/A</v>
      </c>
      <c r="C50" s="158">
        <f>IF(ISNUMBER('実質公債費比率（分子）の構造'!K$53),'実質公債費比率（分子）の構造'!K$53,NA())</f>
        <v>1542</v>
      </c>
      <c r="D50" s="158" t="e">
        <f>NA()</f>
        <v>#N/A</v>
      </c>
      <c r="E50" s="158" t="e">
        <f>NA()</f>
        <v>#N/A</v>
      </c>
      <c r="F50" s="158">
        <f>IF(ISNUMBER('実質公債費比率（分子）の構造'!L$53),'実質公債費比率（分子）の構造'!L$53,NA())</f>
        <v>1420</v>
      </c>
      <c r="G50" s="158" t="e">
        <f>NA()</f>
        <v>#N/A</v>
      </c>
      <c r="H50" s="158" t="e">
        <f>NA()</f>
        <v>#N/A</v>
      </c>
      <c r="I50" s="158">
        <f>IF(ISNUMBER('実質公債費比率（分子）の構造'!M$53),'実質公債費比率（分子）の構造'!M$53,NA())</f>
        <v>1292</v>
      </c>
      <c r="J50" s="158" t="e">
        <f>NA()</f>
        <v>#N/A</v>
      </c>
      <c r="K50" s="158" t="e">
        <f>NA()</f>
        <v>#N/A</v>
      </c>
      <c r="L50" s="158">
        <f>IF(ISNUMBER('実質公債費比率（分子）の構造'!N$53),'実質公債費比率（分子）の構造'!N$53,NA())</f>
        <v>1116</v>
      </c>
      <c r="M50" s="158" t="e">
        <f>NA()</f>
        <v>#N/A</v>
      </c>
      <c r="N50" s="158" t="e">
        <f>NA()</f>
        <v>#N/A</v>
      </c>
      <c r="O50" s="158">
        <f>IF(ISNUMBER('実質公債費比率（分子）の構造'!O$53),'実質公債費比率（分子）の構造'!O$53,NA())</f>
        <v>1213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23534</v>
      </c>
      <c r="E56" s="157"/>
      <c r="F56" s="157"/>
      <c r="G56" s="157">
        <f>'将来負担比率（分子）の構造'!J$52</f>
        <v>23407</v>
      </c>
      <c r="H56" s="157"/>
      <c r="I56" s="157"/>
      <c r="J56" s="157">
        <f>'将来負担比率（分子）の構造'!K$52</f>
        <v>22604</v>
      </c>
      <c r="K56" s="157"/>
      <c r="L56" s="157"/>
      <c r="M56" s="157">
        <f>'将来負担比率（分子）の構造'!L$52</f>
        <v>21392</v>
      </c>
      <c r="N56" s="157"/>
      <c r="O56" s="157"/>
      <c r="P56" s="157">
        <f>'将来負担比率（分子）の構造'!M$52</f>
        <v>20259</v>
      </c>
    </row>
    <row r="57" spans="1:16" x14ac:dyDescent="0.2">
      <c r="A57" s="157" t="s">
        <v>42</v>
      </c>
      <c r="B57" s="157"/>
      <c r="C57" s="157"/>
      <c r="D57" s="157">
        <f>'将来負担比率（分子）の構造'!I$51</f>
        <v>8083</v>
      </c>
      <c r="E57" s="157"/>
      <c r="F57" s="157"/>
      <c r="G57" s="157">
        <f>'将来負担比率（分子）の構造'!J$51</f>
        <v>8061</v>
      </c>
      <c r="H57" s="157"/>
      <c r="I57" s="157"/>
      <c r="J57" s="157">
        <f>'将来負担比率（分子）の構造'!K$51</f>
        <v>8598</v>
      </c>
      <c r="K57" s="157"/>
      <c r="L57" s="157"/>
      <c r="M57" s="157">
        <f>'将来負担比率（分子）の構造'!L$51</f>
        <v>9034</v>
      </c>
      <c r="N57" s="157"/>
      <c r="O57" s="157"/>
      <c r="P57" s="157">
        <f>'将来負担比率（分子）の構造'!M$51</f>
        <v>8749</v>
      </c>
    </row>
    <row r="58" spans="1:16" x14ac:dyDescent="0.2">
      <c r="A58" s="157" t="s">
        <v>41</v>
      </c>
      <c r="B58" s="157"/>
      <c r="C58" s="157"/>
      <c r="D58" s="157">
        <f>'将来負担比率（分子）の構造'!I$50</f>
        <v>3411</v>
      </c>
      <c r="E58" s="157"/>
      <c r="F58" s="157"/>
      <c r="G58" s="157">
        <f>'将来負担比率（分子）の構造'!J$50</f>
        <v>3695</v>
      </c>
      <c r="H58" s="157"/>
      <c r="I58" s="157"/>
      <c r="J58" s="157">
        <f>'将来負担比率（分子）の構造'!K$50</f>
        <v>4395</v>
      </c>
      <c r="K58" s="157"/>
      <c r="L58" s="157"/>
      <c r="M58" s="157">
        <f>'将来負担比率（分子）の構造'!L$50</f>
        <v>4880</v>
      </c>
      <c r="N58" s="157"/>
      <c r="O58" s="157"/>
      <c r="P58" s="157">
        <f>'将来負担比率（分子）の構造'!M$50</f>
        <v>5047</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2417</v>
      </c>
      <c r="C62" s="157"/>
      <c r="D62" s="157"/>
      <c r="E62" s="157">
        <f>'将来負担比率（分子）の構造'!J$45</f>
        <v>2332</v>
      </c>
      <c r="F62" s="157"/>
      <c r="G62" s="157"/>
      <c r="H62" s="157">
        <f>'将来負担比率（分子）の構造'!K$45</f>
        <v>2268</v>
      </c>
      <c r="I62" s="157"/>
      <c r="J62" s="157"/>
      <c r="K62" s="157">
        <f>'将来負担比率（分子）の構造'!L$45</f>
        <v>2331</v>
      </c>
      <c r="L62" s="157"/>
      <c r="M62" s="157"/>
      <c r="N62" s="157">
        <f>'将来負担比率（分子）の構造'!M$45</f>
        <v>2364</v>
      </c>
      <c r="O62" s="157"/>
      <c r="P62" s="157"/>
    </row>
    <row r="63" spans="1:16" x14ac:dyDescent="0.2">
      <c r="A63" s="157" t="s">
        <v>34</v>
      </c>
      <c r="B63" s="157">
        <f>'将来負担比率（分子）の構造'!I$44</f>
        <v>2867</v>
      </c>
      <c r="C63" s="157"/>
      <c r="D63" s="157"/>
      <c r="E63" s="157">
        <f>'将来負担比率（分子）の構造'!J$44</f>
        <v>2674</v>
      </c>
      <c r="F63" s="157"/>
      <c r="G63" s="157"/>
      <c r="H63" s="157">
        <f>'将来負担比率（分子）の構造'!K$44</f>
        <v>2494</v>
      </c>
      <c r="I63" s="157"/>
      <c r="J63" s="157"/>
      <c r="K63" s="157">
        <f>'将来負担比率（分子）の構造'!L$44</f>
        <v>2382</v>
      </c>
      <c r="L63" s="157"/>
      <c r="M63" s="157"/>
      <c r="N63" s="157">
        <f>'将来負担比率（分子）の構造'!M$44</f>
        <v>2124</v>
      </c>
      <c r="O63" s="157"/>
      <c r="P63" s="157"/>
    </row>
    <row r="64" spans="1:16" x14ac:dyDescent="0.2">
      <c r="A64" s="157" t="s">
        <v>33</v>
      </c>
      <c r="B64" s="157">
        <f>'将来負担比率（分子）の構造'!I$43</f>
        <v>8564</v>
      </c>
      <c r="C64" s="157"/>
      <c r="D64" s="157"/>
      <c r="E64" s="157">
        <f>'将来負担比率（分子）の構造'!J$43</f>
        <v>8121</v>
      </c>
      <c r="F64" s="157"/>
      <c r="G64" s="157"/>
      <c r="H64" s="157">
        <f>'将来負担比率（分子）の構造'!K$43</f>
        <v>7742</v>
      </c>
      <c r="I64" s="157"/>
      <c r="J64" s="157"/>
      <c r="K64" s="157">
        <f>'将来負担比率（分子）の構造'!L$43</f>
        <v>7643</v>
      </c>
      <c r="L64" s="157"/>
      <c r="M64" s="157"/>
      <c r="N64" s="157">
        <f>'将来負担比率（分子）の構造'!M$43</f>
        <v>7500</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35368</v>
      </c>
      <c r="C66" s="157"/>
      <c r="D66" s="157"/>
      <c r="E66" s="157">
        <f>'将来負担比率（分子）の構造'!J$41</f>
        <v>35358</v>
      </c>
      <c r="F66" s="157"/>
      <c r="G66" s="157"/>
      <c r="H66" s="157">
        <f>'将来負担比率（分子）の構造'!K$41</f>
        <v>34100</v>
      </c>
      <c r="I66" s="157"/>
      <c r="J66" s="157"/>
      <c r="K66" s="157">
        <f>'将来負担比率（分子）の構造'!L$41</f>
        <v>32344</v>
      </c>
      <c r="L66" s="157"/>
      <c r="M66" s="157"/>
      <c r="N66" s="157">
        <f>'将来負担比率（分子）の構造'!M$41</f>
        <v>30548</v>
      </c>
      <c r="O66" s="157"/>
      <c r="P66" s="157"/>
    </row>
    <row r="67" spans="1:16" x14ac:dyDescent="0.2">
      <c r="A67" s="157" t="s">
        <v>71</v>
      </c>
      <c r="B67" s="157" t="e">
        <f>NA()</f>
        <v>#N/A</v>
      </c>
      <c r="C67" s="157">
        <f>IF(ISNUMBER('将来負担比率（分子）の構造'!I$53), IF('将来負担比率（分子）の構造'!I$53 &lt; 0, 0, '将来負担比率（分子）の構造'!I$53), NA())</f>
        <v>14190</v>
      </c>
      <c r="D67" s="157" t="e">
        <f>NA()</f>
        <v>#N/A</v>
      </c>
      <c r="E67" s="157" t="e">
        <f>NA()</f>
        <v>#N/A</v>
      </c>
      <c r="F67" s="157">
        <f>IF(ISNUMBER('将来負担比率（分子）の構造'!J$53), IF('将来負担比率（分子）の構造'!J$53 &lt; 0, 0, '将来負担比率（分子）の構造'!J$53), NA())</f>
        <v>13322</v>
      </c>
      <c r="G67" s="157" t="e">
        <f>NA()</f>
        <v>#N/A</v>
      </c>
      <c r="H67" s="157" t="e">
        <f>NA()</f>
        <v>#N/A</v>
      </c>
      <c r="I67" s="157">
        <f>IF(ISNUMBER('将来負担比率（分子）の構造'!K$53), IF('将来負担比率（分子）の構造'!K$53 &lt; 0, 0, '将来負担比率（分子）の構造'!K$53), NA())</f>
        <v>11007</v>
      </c>
      <c r="J67" s="157" t="e">
        <f>NA()</f>
        <v>#N/A</v>
      </c>
      <c r="K67" s="157" t="e">
        <f>NA()</f>
        <v>#N/A</v>
      </c>
      <c r="L67" s="157">
        <f>IF(ISNUMBER('将来負担比率（分子）の構造'!L$53), IF('将来負担比率（分子）の構造'!L$53 &lt; 0, 0, '将来負担比率（分子）の構造'!L$53), NA())</f>
        <v>9395</v>
      </c>
      <c r="M67" s="157" t="e">
        <f>NA()</f>
        <v>#N/A</v>
      </c>
      <c r="N67" s="157" t="e">
        <f>NA()</f>
        <v>#N/A</v>
      </c>
      <c r="O67" s="157">
        <f>IF(ISNUMBER('将来負担比率（分子）の構造'!M$53), IF('将来負担比率（分子）の構造'!M$53 &lt; 0, 0, '将来負担比率（分子）の構造'!M$53), NA())</f>
        <v>8482</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2909</v>
      </c>
      <c r="C72" s="161">
        <f>基金残高に係る経年分析!G55</f>
        <v>3353</v>
      </c>
      <c r="D72" s="161">
        <f>基金残高に係る経年分析!H55</f>
        <v>3601</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1693</v>
      </c>
      <c r="C74" s="161">
        <f>基金残高に係る経年分析!G57</f>
        <v>1481</v>
      </c>
      <c r="D74" s="161">
        <f>基金残高に係る経年分析!H57</f>
        <v>1336</v>
      </c>
    </row>
  </sheetData>
  <sheetProtection algorithmName="SHA-512" hashValue="LUeI0pE87ODcO6y9tDnOjCLx+qZ+AY2Azu79iA3ZDLKWVAfPW+Nbl0HMgYCNYD33PpuvORlTz2wb0bUVwmaKoQ==" saltValue="RCqmIc5zVvSTSiSj6cH03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10228574</v>
      </c>
      <c r="S5" s="600"/>
      <c r="T5" s="600"/>
      <c r="U5" s="600"/>
      <c r="V5" s="600"/>
      <c r="W5" s="600"/>
      <c r="X5" s="600"/>
      <c r="Y5" s="601"/>
      <c r="Z5" s="602">
        <v>37.5</v>
      </c>
      <c r="AA5" s="602"/>
      <c r="AB5" s="602"/>
      <c r="AC5" s="602"/>
      <c r="AD5" s="603">
        <v>9289037</v>
      </c>
      <c r="AE5" s="603"/>
      <c r="AF5" s="603"/>
      <c r="AG5" s="603"/>
      <c r="AH5" s="603"/>
      <c r="AI5" s="603"/>
      <c r="AJ5" s="603"/>
      <c r="AK5" s="603"/>
      <c r="AL5" s="604">
        <v>63.2</v>
      </c>
      <c r="AM5" s="605"/>
      <c r="AN5" s="605"/>
      <c r="AO5" s="606"/>
      <c r="AP5" s="596" t="s">
        <v>216</v>
      </c>
      <c r="AQ5" s="597"/>
      <c r="AR5" s="597"/>
      <c r="AS5" s="597"/>
      <c r="AT5" s="597"/>
      <c r="AU5" s="597"/>
      <c r="AV5" s="597"/>
      <c r="AW5" s="597"/>
      <c r="AX5" s="597"/>
      <c r="AY5" s="597"/>
      <c r="AZ5" s="597"/>
      <c r="BA5" s="597"/>
      <c r="BB5" s="597"/>
      <c r="BC5" s="597"/>
      <c r="BD5" s="597"/>
      <c r="BE5" s="597"/>
      <c r="BF5" s="598"/>
      <c r="BG5" s="610">
        <v>9289037</v>
      </c>
      <c r="BH5" s="611"/>
      <c r="BI5" s="611"/>
      <c r="BJ5" s="611"/>
      <c r="BK5" s="611"/>
      <c r="BL5" s="611"/>
      <c r="BM5" s="611"/>
      <c r="BN5" s="612"/>
      <c r="BO5" s="613">
        <v>90.8</v>
      </c>
      <c r="BP5" s="613"/>
      <c r="BQ5" s="613"/>
      <c r="BR5" s="613"/>
      <c r="BS5" s="614">
        <v>47548</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131898</v>
      </c>
      <c r="S6" s="611"/>
      <c r="T6" s="611"/>
      <c r="U6" s="611"/>
      <c r="V6" s="611"/>
      <c r="W6" s="611"/>
      <c r="X6" s="611"/>
      <c r="Y6" s="612"/>
      <c r="Z6" s="613">
        <v>0.5</v>
      </c>
      <c r="AA6" s="613"/>
      <c r="AB6" s="613"/>
      <c r="AC6" s="613"/>
      <c r="AD6" s="614">
        <v>131898</v>
      </c>
      <c r="AE6" s="614"/>
      <c r="AF6" s="614"/>
      <c r="AG6" s="614"/>
      <c r="AH6" s="614"/>
      <c r="AI6" s="614"/>
      <c r="AJ6" s="614"/>
      <c r="AK6" s="614"/>
      <c r="AL6" s="615">
        <v>0.9</v>
      </c>
      <c r="AM6" s="616"/>
      <c r="AN6" s="616"/>
      <c r="AO6" s="617"/>
      <c r="AP6" s="607" t="s">
        <v>221</v>
      </c>
      <c r="AQ6" s="608"/>
      <c r="AR6" s="608"/>
      <c r="AS6" s="608"/>
      <c r="AT6" s="608"/>
      <c r="AU6" s="608"/>
      <c r="AV6" s="608"/>
      <c r="AW6" s="608"/>
      <c r="AX6" s="608"/>
      <c r="AY6" s="608"/>
      <c r="AZ6" s="608"/>
      <c r="BA6" s="608"/>
      <c r="BB6" s="608"/>
      <c r="BC6" s="608"/>
      <c r="BD6" s="608"/>
      <c r="BE6" s="608"/>
      <c r="BF6" s="609"/>
      <c r="BG6" s="610">
        <v>9289037</v>
      </c>
      <c r="BH6" s="611"/>
      <c r="BI6" s="611"/>
      <c r="BJ6" s="611"/>
      <c r="BK6" s="611"/>
      <c r="BL6" s="611"/>
      <c r="BM6" s="611"/>
      <c r="BN6" s="612"/>
      <c r="BO6" s="613">
        <v>90.8</v>
      </c>
      <c r="BP6" s="613"/>
      <c r="BQ6" s="613"/>
      <c r="BR6" s="613"/>
      <c r="BS6" s="614">
        <v>47548</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221791</v>
      </c>
      <c r="CS6" s="611"/>
      <c r="CT6" s="611"/>
      <c r="CU6" s="611"/>
      <c r="CV6" s="611"/>
      <c r="CW6" s="611"/>
      <c r="CX6" s="611"/>
      <c r="CY6" s="612"/>
      <c r="CZ6" s="604">
        <v>0.8</v>
      </c>
      <c r="DA6" s="605"/>
      <c r="DB6" s="605"/>
      <c r="DC6" s="621"/>
      <c r="DD6" s="619" t="s">
        <v>122</v>
      </c>
      <c r="DE6" s="611"/>
      <c r="DF6" s="611"/>
      <c r="DG6" s="611"/>
      <c r="DH6" s="611"/>
      <c r="DI6" s="611"/>
      <c r="DJ6" s="611"/>
      <c r="DK6" s="611"/>
      <c r="DL6" s="611"/>
      <c r="DM6" s="611"/>
      <c r="DN6" s="611"/>
      <c r="DO6" s="611"/>
      <c r="DP6" s="612"/>
      <c r="DQ6" s="619">
        <v>221701</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9432</v>
      </c>
      <c r="S7" s="611"/>
      <c r="T7" s="611"/>
      <c r="U7" s="611"/>
      <c r="V7" s="611"/>
      <c r="W7" s="611"/>
      <c r="X7" s="611"/>
      <c r="Y7" s="612"/>
      <c r="Z7" s="613">
        <v>0</v>
      </c>
      <c r="AA7" s="613"/>
      <c r="AB7" s="613"/>
      <c r="AC7" s="613"/>
      <c r="AD7" s="614">
        <v>9432</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3605418</v>
      </c>
      <c r="BH7" s="611"/>
      <c r="BI7" s="611"/>
      <c r="BJ7" s="611"/>
      <c r="BK7" s="611"/>
      <c r="BL7" s="611"/>
      <c r="BM7" s="611"/>
      <c r="BN7" s="612"/>
      <c r="BO7" s="613">
        <v>35.200000000000003</v>
      </c>
      <c r="BP7" s="613"/>
      <c r="BQ7" s="613"/>
      <c r="BR7" s="613"/>
      <c r="BS7" s="614">
        <v>47548</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2240524</v>
      </c>
      <c r="CS7" s="611"/>
      <c r="CT7" s="611"/>
      <c r="CU7" s="611"/>
      <c r="CV7" s="611"/>
      <c r="CW7" s="611"/>
      <c r="CX7" s="611"/>
      <c r="CY7" s="612"/>
      <c r="CZ7" s="613">
        <v>8.4</v>
      </c>
      <c r="DA7" s="613"/>
      <c r="DB7" s="613"/>
      <c r="DC7" s="613"/>
      <c r="DD7" s="619">
        <v>185517</v>
      </c>
      <c r="DE7" s="611"/>
      <c r="DF7" s="611"/>
      <c r="DG7" s="611"/>
      <c r="DH7" s="611"/>
      <c r="DI7" s="611"/>
      <c r="DJ7" s="611"/>
      <c r="DK7" s="611"/>
      <c r="DL7" s="611"/>
      <c r="DM7" s="611"/>
      <c r="DN7" s="611"/>
      <c r="DO7" s="611"/>
      <c r="DP7" s="612"/>
      <c r="DQ7" s="619">
        <v>1664002</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104514</v>
      </c>
      <c r="S8" s="611"/>
      <c r="T8" s="611"/>
      <c r="U8" s="611"/>
      <c r="V8" s="611"/>
      <c r="W8" s="611"/>
      <c r="X8" s="611"/>
      <c r="Y8" s="612"/>
      <c r="Z8" s="613">
        <v>0.4</v>
      </c>
      <c r="AA8" s="613"/>
      <c r="AB8" s="613"/>
      <c r="AC8" s="613"/>
      <c r="AD8" s="614">
        <v>104514</v>
      </c>
      <c r="AE8" s="614"/>
      <c r="AF8" s="614"/>
      <c r="AG8" s="614"/>
      <c r="AH8" s="614"/>
      <c r="AI8" s="614"/>
      <c r="AJ8" s="614"/>
      <c r="AK8" s="614"/>
      <c r="AL8" s="615">
        <v>0.7</v>
      </c>
      <c r="AM8" s="616"/>
      <c r="AN8" s="616"/>
      <c r="AO8" s="617"/>
      <c r="AP8" s="607" t="s">
        <v>227</v>
      </c>
      <c r="AQ8" s="608"/>
      <c r="AR8" s="608"/>
      <c r="AS8" s="608"/>
      <c r="AT8" s="608"/>
      <c r="AU8" s="608"/>
      <c r="AV8" s="608"/>
      <c r="AW8" s="608"/>
      <c r="AX8" s="608"/>
      <c r="AY8" s="608"/>
      <c r="AZ8" s="608"/>
      <c r="BA8" s="608"/>
      <c r="BB8" s="608"/>
      <c r="BC8" s="608"/>
      <c r="BD8" s="608"/>
      <c r="BE8" s="608"/>
      <c r="BF8" s="609"/>
      <c r="BG8" s="610">
        <v>82062</v>
      </c>
      <c r="BH8" s="611"/>
      <c r="BI8" s="611"/>
      <c r="BJ8" s="611"/>
      <c r="BK8" s="611"/>
      <c r="BL8" s="611"/>
      <c r="BM8" s="611"/>
      <c r="BN8" s="612"/>
      <c r="BO8" s="613">
        <v>0.8</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12287395</v>
      </c>
      <c r="CS8" s="611"/>
      <c r="CT8" s="611"/>
      <c r="CU8" s="611"/>
      <c r="CV8" s="611"/>
      <c r="CW8" s="611"/>
      <c r="CX8" s="611"/>
      <c r="CY8" s="612"/>
      <c r="CZ8" s="613">
        <v>46.3</v>
      </c>
      <c r="DA8" s="613"/>
      <c r="DB8" s="613"/>
      <c r="DC8" s="613"/>
      <c r="DD8" s="619">
        <v>8086</v>
      </c>
      <c r="DE8" s="611"/>
      <c r="DF8" s="611"/>
      <c r="DG8" s="611"/>
      <c r="DH8" s="611"/>
      <c r="DI8" s="611"/>
      <c r="DJ8" s="611"/>
      <c r="DK8" s="611"/>
      <c r="DL8" s="611"/>
      <c r="DM8" s="611"/>
      <c r="DN8" s="611"/>
      <c r="DO8" s="611"/>
      <c r="DP8" s="612"/>
      <c r="DQ8" s="619">
        <v>5891839</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137400</v>
      </c>
      <c r="S9" s="611"/>
      <c r="T9" s="611"/>
      <c r="U9" s="611"/>
      <c r="V9" s="611"/>
      <c r="W9" s="611"/>
      <c r="X9" s="611"/>
      <c r="Y9" s="612"/>
      <c r="Z9" s="613">
        <v>0.5</v>
      </c>
      <c r="AA9" s="613"/>
      <c r="AB9" s="613"/>
      <c r="AC9" s="613"/>
      <c r="AD9" s="614">
        <v>137400</v>
      </c>
      <c r="AE9" s="614"/>
      <c r="AF9" s="614"/>
      <c r="AG9" s="614"/>
      <c r="AH9" s="614"/>
      <c r="AI9" s="614"/>
      <c r="AJ9" s="614"/>
      <c r="AK9" s="614"/>
      <c r="AL9" s="615">
        <v>0.9</v>
      </c>
      <c r="AM9" s="616"/>
      <c r="AN9" s="616"/>
      <c r="AO9" s="617"/>
      <c r="AP9" s="607" t="s">
        <v>230</v>
      </c>
      <c r="AQ9" s="608"/>
      <c r="AR9" s="608"/>
      <c r="AS9" s="608"/>
      <c r="AT9" s="608"/>
      <c r="AU9" s="608"/>
      <c r="AV9" s="608"/>
      <c r="AW9" s="608"/>
      <c r="AX9" s="608"/>
      <c r="AY9" s="608"/>
      <c r="AZ9" s="608"/>
      <c r="BA9" s="608"/>
      <c r="BB9" s="608"/>
      <c r="BC9" s="608"/>
      <c r="BD9" s="608"/>
      <c r="BE9" s="608"/>
      <c r="BF9" s="609"/>
      <c r="BG9" s="610">
        <v>3091237</v>
      </c>
      <c r="BH9" s="611"/>
      <c r="BI9" s="611"/>
      <c r="BJ9" s="611"/>
      <c r="BK9" s="611"/>
      <c r="BL9" s="611"/>
      <c r="BM9" s="611"/>
      <c r="BN9" s="612"/>
      <c r="BO9" s="613">
        <v>30.2</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1977587</v>
      </c>
      <c r="CS9" s="611"/>
      <c r="CT9" s="611"/>
      <c r="CU9" s="611"/>
      <c r="CV9" s="611"/>
      <c r="CW9" s="611"/>
      <c r="CX9" s="611"/>
      <c r="CY9" s="612"/>
      <c r="CZ9" s="613">
        <v>7.4</v>
      </c>
      <c r="DA9" s="613"/>
      <c r="DB9" s="613"/>
      <c r="DC9" s="613"/>
      <c r="DD9" s="619">
        <v>118964</v>
      </c>
      <c r="DE9" s="611"/>
      <c r="DF9" s="611"/>
      <c r="DG9" s="611"/>
      <c r="DH9" s="611"/>
      <c r="DI9" s="611"/>
      <c r="DJ9" s="611"/>
      <c r="DK9" s="611"/>
      <c r="DL9" s="611"/>
      <c r="DM9" s="611"/>
      <c r="DN9" s="611"/>
      <c r="DO9" s="611"/>
      <c r="DP9" s="612"/>
      <c r="DQ9" s="619">
        <v>1578060</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164188</v>
      </c>
      <c r="BH10" s="611"/>
      <c r="BI10" s="611"/>
      <c r="BJ10" s="611"/>
      <c r="BK10" s="611"/>
      <c r="BL10" s="611"/>
      <c r="BM10" s="611"/>
      <c r="BN10" s="612"/>
      <c r="BO10" s="613">
        <v>1.6</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22538</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22088</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1323833</v>
      </c>
      <c r="S11" s="611"/>
      <c r="T11" s="611"/>
      <c r="U11" s="611"/>
      <c r="V11" s="611"/>
      <c r="W11" s="611"/>
      <c r="X11" s="611"/>
      <c r="Y11" s="612"/>
      <c r="Z11" s="615">
        <v>4.9000000000000004</v>
      </c>
      <c r="AA11" s="616"/>
      <c r="AB11" s="616"/>
      <c r="AC11" s="622"/>
      <c r="AD11" s="619">
        <v>1323833</v>
      </c>
      <c r="AE11" s="611"/>
      <c r="AF11" s="611"/>
      <c r="AG11" s="611"/>
      <c r="AH11" s="611"/>
      <c r="AI11" s="611"/>
      <c r="AJ11" s="611"/>
      <c r="AK11" s="612"/>
      <c r="AL11" s="615">
        <v>9</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267931</v>
      </c>
      <c r="BH11" s="611"/>
      <c r="BI11" s="611"/>
      <c r="BJ11" s="611"/>
      <c r="BK11" s="611"/>
      <c r="BL11" s="611"/>
      <c r="BM11" s="611"/>
      <c r="BN11" s="612"/>
      <c r="BO11" s="613">
        <v>2.6</v>
      </c>
      <c r="BP11" s="613"/>
      <c r="BQ11" s="613"/>
      <c r="BR11" s="613"/>
      <c r="BS11" s="614">
        <v>47548</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16742</v>
      </c>
      <c r="CS11" s="611"/>
      <c r="CT11" s="611"/>
      <c r="CU11" s="611"/>
      <c r="CV11" s="611"/>
      <c r="CW11" s="611"/>
      <c r="CX11" s="611"/>
      <c r="CY11" s="612"/>
      <c r="CZ11" s="613">
        <v>0.1</v>
      </c>
      <c r="DA11" s="613"/>
      <c r="DB11" s="613"/>
      <c r="DC11" s="613"/>
      <c r="DD11" s="619" t="s">
        <v>122</v>
      </c>
      <c r="DE11" s="611"/>
      <c r="DF11" s="611"/>
      <c r="DG11" s="611"/>
      <c r="DH11" s="611"/>
      <c r="DI11" s="611"/>
      <c r="DJ11" s="611"/>
      <c r="DK11" s="611"/>
      <c r="DL11" s="611"/>
      <c r="DM11" s="611"/>
      <c r="DN11" s="611"/>
      <c r="DO11" s="611"/>
      <c r="DP11" s="612"/>
      <c r="DQ11" s="619">
        <v>15424</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5210092</v>
      </c>
      <c r="BH12" s="611"/>
      <c r="BI12" s="611"/>
      <c r="BJ12" s="611"/>
      <c r="BK12" s="611"/>
      <c r="BL12" s="611"/>
      <c r="BM12" s="611"/>
      <c r="BN12" s="612"/>
      <c r="BO12" s="613">
        <v>50.9</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58323</v>
      </c>
      <c r="CS12" s="611"/>
      <c r="CT12" s="611"/>
      <c r="CU12" s="611"/>
      <c r="CV12" s="611"/>
      <c r="CW12" s="611"/>
      <c r="CX12" s="611"/>
      <c r="CY12" s="612"/>
      <c r="CZ12" s="613">
        <v>0.2</v>
      </c>
      <c r="DA12" s="613"/>
      <c r="DB12" s="613"/>
      <c r="DC12" s="613"/>
      <c r="DD12" s="619" t="s">
        <v>122</v>
      </c>
      <c r="DE12" s="611"/>
      <c r="DF12" s="611"/>
      <c r="DG12" s="611"/>
      <c r="DH12" s="611"/>
      <c r="DI12" s="611"/>
      <c r="DJ12" s="611"/>
      <c r="DK12" s="611"/>
      <c r="DL12" s="611"/>
      <c r="DM12" s="611"/>
      <c r="DN12" s="611"/>
      <c r="DO12" s="611"/>
      <c r="DP12" s="612"/>
      <c r="DQ12" s="619">
        <v>54830</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5147982</v>
      </c>
      <c r="BH13" s="611"/>
      <c r="BI13" s="611"/>
      <c r="BJ13" s="611"/>
      <c r="BK13" s="611"/>
      <c r="BL13" s="611"/>
      <c r="BM13" s="611"/>
      <c r="BN13" s="612"/>
      <c r="BO13" s="613">
        <v>50.3</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3042823</v>
      </c>
      <c r="CS13" s="611"/>
      <c r="CT13" s="611"/>
      <c r="CU13" s="611"/>
      <c r="CV13" s="611"/>
      <c r="CW13" s="611"/>
      <c r="CX13" s="611"/>
      <c r="CY13" s="612"/>
      <c r="CZ13" s="613">
        <v>11.5</v>
      </c>
      <c r="DA13" s="613"/>
      <c r="DB13" s="613"/>
      <c r="DC13" s="613"/>
      <c r="DD13" s="619">
        <v>1702924</v>
      </c>
      <c r="DE13" s="611"/>
      <c r="DF13" s="611"/>
      <c r="DG13" s="611"/>
      <c r="DH13" s="611"/>
      <c r="DI13" s="611"/>
      <c r="DJ13" s="611"/>
      <c r="DK13" s="611"/>
      <c r="DL13" s="611"/>
      <c r="DM13" s="611"/>
      <c r="DN13" s="611"/>
      <c r="DO13" s="611"/>
      <c r="DP13" s="612"/>
      <c r="DQ13" s="619">
        <v>1514167</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94775</v>
      </c>
      <c r="BH14" s="611"/>
      <c r="BI14" s="611"/>
      <c r="BJ14" s="611"/>
      <c r="BK14" s="611"/>
      <c r="BL14" s="611"/>
      <c r="BM14" s="611"/>
      <c r="BN14" s="612"/>
      <c r="BO14" s="613">
        <v>0.9</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883984</v>
      </c>
      <c r="CS14" s="611"/>
      <c r="CT14" s="611"/>
      <c r="CU14" s="611"/>
      <c r="CV14" s="611"/>
      <c r="CW14" s="611"/>
      <c r="CX14" s="611"/>
      <c r="CY14" s="612"/>
      <c r="CZ14" s="613">
        <v>3.3</v>
      </c>
      <c r="DA14" s="613"/>
      <c r="DB14" s="613"/>
      <c r="DC14" s="613"/>
      <c r="DD14" s="619">
        <v>3601</v>
      </c>
      <c r="DE14" s="611"/>
      <c r="DF14" s="611"/>
      <c r="DG14" s="611"/>
      <c r="DH14" s="611"/>
      <c r="DI14" s="611"/>
      <c r="DJ14" s="611"/>
      <c r="DK14" s="611"/>
      <c r="DL14" s="611"/>
      <c r="DM14" s="611"/>
      <c r="DN14" s="611"/>
      <c r="DO14" s="611"/>
      <c r="DP14" s="612"/>
      <c r="DQ14" s="619">
        <v>867550</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26223</v>
      </c>
      <c r="S15" s="611"/>
      <c r="T15" s="611"/>
      <c r="U15" s="611"/>
      <c r="V15" s="611"/>
      <c r="W15" s="611"/>
      <c r="X15" s="611"/>
      <c r="Y15" s="612"/>
      <c r="Z15" s="613">
        <v>0.1</v>
      </c>
      <c r="AA15" s="613"/>
      <c r="AB15" s="613"/>
      <c r="AC15" s="613"/>
      <c r="AD15" s="614">
        <v>26223</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378752</v>
      </c>
      <c r="BH15" s="611"/>
      <c r="BI15" s="611"/>
      <c r="BJ15" s="611"/>
      <c r="BK15" s="611"/>
      <c r="BL15" s="611"/>
      <c r="BM15" s="611"/>
      <c r="BN15" s="612"/>
      <c r="BO15" s="613">
        <v>3.7</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2892616</v>
      </c>
      <c r="CS15" s="611"/>
      <c r="CT15" s="611"/>
      <c r="CU15" s="611"/>
      <c r="CV15" s="611"/>
      <c r="CW15" s="611"/>
      <c r="CX15" s="611"/>
      <c r="CY15" s="612"/>
      <c r="CZ15" s="613">
        <v>10.9</v>
      </c>
      <c r="DA15" s="613"/>
      <c r="DB15" s="613"/>
      <c r="DC15" s="613"/>
      <c r="DD15" s="619">
        <v>111034</v>
      </c>
      <c r="DE15" s="611"/>
      <c r="DF15" s="611"/>
      <c r="DG15" s="611"/>
      <c r="DH15" s="611"/>
      <c r="DI15" s="611"/>
      <c r="DJ15" s="611"/>
      <c r="DK15" s="611"/>
      <c r="DL15" s="611"/>
      <c r="DM15" s="611"/>
      <c r="DN15" s="611"/>
      <c r="DO15" s="611"/>
      <c r="DP15" s="612"/>
      <c r="DQ15" s="619">
        <v>2031421</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149099</v>
      </c>
      <c r="S16" s="611"/>
      <c r="T16" s="611"/>
      <c r="U16" s="611"/>
      <c r="V16" s="611"/>
      <c r="W16" s="611"/>
      <c r="X16" s="611"/>
      <c r="Y16" s="612"/>
      <c r="Z16" s="613">
        <v>0.5</v>
      </c>
      <c r="AA16" s="613"/>
      <c r="AB16" s="613"/>
      <c r="AC16" s="613"/>
      <c r="AD16" s="614">
        <v>149099</v>
      </c>
      <c r="AE16" s="614"/>
      <c r="AF16" s="614"/>
      <c r="AG16" s="614"/>
      <c r="AH16" s="614"/>
      <c r="AI16" s="614"/>
      <c r="AJ16" s="614"/>
      <c r="AK16" s="614"/>
      <c r="AL16" s="615">
        <v>1</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309405</v>
      </c>
      <c r="S17" s="611"/>
      <c r="T17" s="611"/>
      <c r="U17" s="611"/>
      <c r="V17" s="611"/>
      <c r="W17" s="611"/>
      <c r="X17" s="611"/>
      <c r="Y17" s="612"/>
      <c r="Z17" s="613">
        <v>1.1000000000000001</v>
      </c>
      <c r="AA17" s="613"/>
      <c r="AB17" s="613"/>
      <c r="AC17" s="613"/>
      <c r="AD17" s="614">
        <v>309405</v>
      </c>
      <c r="AE17" s="614"/>
      <c r="AF17" s="614"/>
      <c r="AG17" s="614"/>
      <c r="AH17" s="614"/>
      <c r="AI17" s="614"/>
      <c r="AJ17" s="614"/>
      <c r="AK17" s="614"/>
      <c r="AL17" s="615">
        <v>2.1</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2903593</v>
      </c>
      <c r="CS17" s="611"/>
      <c r="CT17" s="611"/>
      <c r="CU17" s="611"/>
      <c r="CV17" s="611"/>
      <c r="CW17" s="611"/>
      <c r="CX17" s="611"/>
      <c r="CY17" s="612"/>
      <c r="CZ17" s="613">
        <v>10.9</v>
      </c>
      <c r="DA17" s="613"/>
      <c r="DB17" s="613"/>
      <c r="DC17" s="613"/>
      <c r="DD17" s="619" t="s">
        <v>122</v>
      </c>
      <c r="DE17" s="611"/>
      <c r="DF17" s="611"/>
      <c r="DG17" s="611"/>
      <c r="DH17" s="611"/>
      <c r="DI17" s="611"/>
      <c r="DJ17" s="611"/>
      <c r="DK17" s="611"/>
      <c r="DL17" s="611"/>
      <c r="DM17" s="611"/>
      <c r="DN17" s="611"/>
      <c r="DO17" s="611"/>
      <c r="DP17" s="612"/>
      <c r="DQ17" s="619">
        <v>2903593</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60860</v>
      </c>
      <c r="S18" s="611"/>
      <c r="T18" s="611"/>
      <c r="U18" s="611"/>
      <c r="V18" s="611"/>
      <c r="W18" s="611"/>
      <c r="X18" s="611"/>
      <c r="Y18" s="612"/>
      <c r="Z18" s="613">
        <v>0.2</v>
      </c>
      <c r="AA18" s="613"/>
      <c r="AB18" s="613"/>
      <c r="AC18" s="613"/>
      <c r="AD18" s="614">
        <v>60860</v>
      </c>
      <c r="AE18" s="614"/>
      <c r="AF18" s="614"/>
      <c r="AG18" s="614"/>
      <c r="AH18" s="614"/>
      <c r="AI18" s="614"/>
      <c r="AJ18" s="614"/>
      <c r="AK18" s="614"/>
      <c r="AL18" s="615">
        <v>0.4</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245206</v>
      </c>
      <c r="S19" s="611"/>
      <c r="T19" s="611"/>
      <c r="U19" s="611"/>
      <c r="V19" s="611"/>
      <c r="W19" s="611"/>
      <c r="X19" s="611"/>
      <c r="Y19" s="612"/>
      <c r="Z19" s="613">
        <v>0.9</v>
      </c>
      <c r="AA19" s="613"/>
      <c r="AB19" s="613"/>
      <c r="AC19" s="613"/>
      <c r="AD19" s="614">
        <v>245206</v>
      </c>
      <c r="AE19" s="614"/>
      <c r="AF19" s="614"/>
      <c r="AG19" s="614"/>
      <c r="AH19" s="614"/>
      <c r="AI19" s="614"/>
      <c r="AJ19" s="614"/>
      <c r="AK19" s="614"/>
      <c r="AL19" s="615">
        <v>1.7</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939537</v>
      </c>
      <c r="BH19" s="611"/>
      <c r="BI19" s="611"/>
      <c r="BJ19" s="611"/>
      <c r="BK19" s="611"/>
      <c r="BL19" s="611"/>
      <c r="BM19" s="611"/>
      <c r="BN19" s="612"/>
      <c r="BO19" s="613">
        <v>9.1999999999999993</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v>3339</v>
      </c>
      <c r="S20" s="611"/>
      <c r="T20" s="611"/>
      <c r="U20" s="611"/>
      <c r="V20" s="611"/>
      <c r="W20" s="611"/>
      <c r="X20" s="611"/>
      <c r="Y20" s="612"/>
      <c r="Z20" s="613">
        <v>0</v>
      </c>
      <c r="AA20" s="613"/>
      <c r="AB20" s="613"/>
      <c r="AC20" s="613"/>
      <c r="AD20" s="614">
        <v>3339</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939537</v>
      </c>
      <c r="BH20" s="611"/>
      <c r="BI20" s="611"/>
      <c r="BJ20" s="611"/>
      <c r="BK20" s="611"/>
      <c r="BL20" s="611"/>
      <c r="BM20" s="611"/>
      <c r="BN20" s="612"/>
      <c r="BO20" s="613">
        <v>9.1999999999999993</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26547916</v>
      </c>
      <c r="CS20" s="611"/>
      <c r="CT20" s="611"/>
      <c r="CU20" s="611"/>
      <c r="CV20" s="611"/>
      <c r="CW20" s="611"/>
      <c r="CX20" s="611"/>
      <c r="CY20" s="612"/>
      <c r="CZ20" s="613">
        <v>100</v>
      </c>
      <c r="DA20" s="613"/>
      <c r="DB20" s="613"/>
      <c r="DC20" s="613"/>
      <c r="DD20" s="619">
        <v>2130126</v>
      </c>
      <c r="DE20" s="611"/>
      <c r="DF20" s="611"/>
      <c r="DG20" s="611"/>
      <c r="DH20" s="611"/>
      <c r="DI20" s="611"/>
      <c r="DJ20" s="611"/>
      <c r="DK20" s="611"/>
      <c r="DL20" s="611"/>
      <c r="DM20" s="611"/>
      <c r="DN20" s="611"/>
      <c r="DO20" s="611"/>
      <c r="DP20" s="612"/>
      <c r="DQ20" s="619">
        <v>16764675</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v>3169139</v>
      </c>
      <c r="S21" s="611"/>
      <c r="T21" s="611"/>
      <c r="U21" s="611"/>
      <c r="V21" s="611"/>
      <c r="W21" s="611"/>
      <c r="X21" s="611"/>
      <c r="Y21" s="612"/>
      <c r="Z21" s="613">
        <v>11.6</v>
      </c>
      <c r="AA21" s="613"/>
      <c r="AB21" s="613"/>
      <c r="AC21" s="613"/>
      <c r="AD21" s="614">
        <v>3042819</v>
      </c>
      <c r="AE21" s="614"/>
      <c r="AF21" s="614"/>
      <c r="AG21" s="614"/>
      <c r="AH21" s="614"/>
      <c r="AI21" s="614"/>
      <c r="AJ21" s="614"/>
      <c r="AK21" s="614"/>
      <c r="AL21" s="615">
        <v>20.7</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v>3042819</v>
      </c>
      <c r="S22" s="611"/>
      <c r="T22" s="611"/>
      <c r="U22" s="611"/>
      <c r="V22" s="611"/>
      <c r="W22" s="611"/>
      <c r="X22" s="611"/>
      <c r="Y22" s="612"/>
      <c r="Z22" s="613">
        <v>11.2</v>
      </c>
      <c r="AA22" s="613"/>
      <c r="AB22" s="613"/>
      <c r="AC22" s="613"/>
      <c r="AD22" s="614">
        <v>3042819</v>
      </c>
      <c r="AE22" s="614"/>
      <c r="AF22" s="614"/>
      <c r="AG22" s="614"/>
      <c r="AH22" s="614"/>
      <c r="AI22" s="614"/>
      <c r="AJ22" s="614"/>
      <c r="AK22" s="614"/>
      <c r="AL22" s="615">
        <v>20.7</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v>126320</v>
      </c>
      <c r="S23" s="611"/>
      <c r="T23" s="611"/>
      <c r="U23" s="611"/>
      <c r="V23" s="611"/>
      <c r="W23" s="611"/>
      <c r="X23" s="611"/>
      <c r="Y23" s="612"/>
      <c r="Z23" s="613">
        <v>0.5</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939537</v>
      </c>
      <c r="BH23" s="611"/>
      <c r="BI23" s="611"/>
      <c r="BJ23" s="611"/>
      <c r="BK23" s="611"/>
      <c r="BL23" s="611"/>
      <c r="BM23" s="611"/>
      <c r="BN23" s="612"/>
      <c r="BO23" s="613">
        <v>9.1999999999999993</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15154409</v>
      </c>
      <c r="CS24" s="600"/>
      <c r="CT24" s="600"/>
      <c r="CU24" s="600"/>
      <c r="CV24" s="600"/>
      <c r="CW24" s="600"/>
      <c r="CX24" s="600"/>
      <c r="CY24" s="601"/>
      <c r="CZ24" s="604">
        <v>57.1</v>
      </c>
      <c r="DA24" s="605"/>
      <c r="DB24" s="605"/>
      <c r="DC24" s="621"/>
      <c r="DD24" s="640">
        <v>8855861</v>
      </c>
      <c r="DE24" s="600"/>
      <c r="DF24" s="600"/>
      <c r="DG24" s="600"/>
      <c r="DH24" s="600"/>
      <c r="DI24" s="600"/>
      <c r="DJ24" s="600"/>
      <c r="DK24" s="601"/>
      <c r="DL24" s="640">
        <v>7981287</v>
      </c>
      <c r="DM24" s="600"/>
      <c r="DN24" s="600"/>
      <c r="DO24" s="600"/>
      <c r="DP24" s="600"/>
      <c r="DQ24" s="600"/>
      <c r="DR24" s="600"/>
      <c r="DS24" s="600"/>
      <c r="DT24" s="600"/>
      <c r="DU24" s="600"/>
      <c r="DV24" s="601"/>
      <c r="DW24" s="604">
        <v>54.3</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15589517</v>
      </c>
      <c r="S25" s="611"/>
      <c r="T25" s="611"/>
      <c r="U25" s="611"/>
      <c r="V25" s="611"/>
      <c r="W25" s="611"/>
      <c r="X25" s="611"/>
      <c r="Y25" s="612"/>
      <c r="Z25" s="613">
        <v>57.2</v>
      </c>
      <c r="AA25" s="613"/>
      <c r="AB25" s="613"/>
      <c r="AC25" s="613"/>
      <c r="AD25" s="614">
        <v>14523660</v>
      </c>
      <c r="AE25" s="614"/>
      <c r="AF25" s="614"/>
      <c r="AG25" s="614"/>
      <c r="AH25" s="614"/>
      <c r="AI25" s="614"/>
      <c r="AJ25" s="614"/>
      <c r="AK25" s="614"/>
      <c r="AL25" s="615">
        <v>98.8</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3552873</v>
      </c>
      <c r="CS25" s="643"/>
      <c r="CT25" s="643"/>
      <c r="CU25" s="643"/>
      <c r="CV25" s="643"/>
      <c r="CW25" s="643"/>
      <c r="CX25" s="643"/>
      <c r="CY25" s="644"/>
      <c r="CZ25" s="615">
        <v>13.4</v>
      </c>
      <c r="DA25" s="641"/>
      <c r="DB25" s="641"/>
      <c r="DC25" s="645"/>
      <c r="DD25" s="619">
        <v>2974043</v>
      </c>
      <c r="DE25" s="643"/>
      <c r="DF25" s="643"/>
      <c r="DG25" s="643"/>
      <c r="DH25" s="643"/>
      <c r="DI25" s="643"/>
      <c r="DJ25" s="643"/>
      <c r="DK25" s="644"/>
      <c r="DL25" s="619">
        <v>2833268</v>
      </c>
      <c r="DM25" s="643"/>
      <c r="DN25" s="643"/>
      <c r="DO25" s="643"/>
      <c r="DP25" s="643"/>
      <c r="DQ25" s="643"/>
      <c r="DR25" s="643"/>
      <c r="DS25" s="643"/>
      <c r="DT25" s="643"/>
      <c r="DU25" s="643"/>
      <c r="DV25" s="644"/>
      <c r="DW25" s="615">
        <v>19.3</v>
      </c>
      <c r="DX25" s="641"/>
      <c r="DY25" s="641"/>
      <c r="DZ25" s="641"/>
      <c r="EA25" s="641"/>
      <c r="EB25" s="641"/>
      <c r="EC25" s="642"/>
    </row>
    <row r="26" spans="2:133" ht="11.25" customHeight="1" x14ac:dyDescent="0.2">
      <c r="B26" s="607" t="s">
        <v>283</v>
      </c>
      <c r="C26" s="608"/>
      <c r="D26" s="608"/>
      <c r="E26" s="608"/>
      <c r="F26" s="608"/>
      <c r="G26" s="608"/>
      <c r="H26" s="608"/>
      <c r="I26" s="608"/>
      <c r="J26" s="608"/>
      <c r="K26" s="608"/>
      <c r="L26" s="608"/>
      <c r="M26" s="608"/>
      <c r="N26" s="608"/>
      <c r="O26" s="608"/>
      <c r="P26" s="608"/>
      <c r="Q26" s="609"/>
      <c r="R26" s="610">
        <v>6423</v>
      </c>
      <c r="S26" s="611"/>
      <c r="T26" s="611"/>
      <c r="U26" s="611"/>
      <c r="V26" s="611"/>
      <c r="W26" s="611"/>
      <c r="X26" s="611"/>
      <c r="Y26" s="612"/>
      <c r="Z26" s="613">
        <v>0</v>
      </c>
      <c r="AA26" s="613"/>
      <c r="AB26" s="613"/>
      <c r="AC26" s="613"/>
      <c r="AD26" s="614">
        <v>6423</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1892218</v>
      </c>
      <c r="CS26" s="611"/>
      <c r="CT26" s="611"/>
      <c r="CU26" s="611"/>
      <c r="CV26" s="611"/>
      <c r="CW26" s="611"/>
      <c r="CX26" s="611"/>
      <c r="CY26" s="612"/>
      <c r="CZ26" s="615">
        <v>7.1</v>
      </c>
      <c r="DA26" s="641"/>
      <c r="DB26" s="641"/>
      <c r="DC26" s="645"/>
      <c r="DD26" s="619">
        <v>1658190</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1"/>
      <c r="DY26" s="641"/>
      <c r="DZ26" s="641"/>
      <c r="EA26" s="641"/>
      <c r="EB26" s="641"/>
      <c r="EC26" s="642"/>
    </row>
    <row r="27" spans="2:133" ht="11.25" customHeight="1" x14ac:dyDescent="0.2">
      <c r="B27" s="607" t="s">
        <v>286</v>
      </c>
      <c r="C27" s="608"/>
      <c r="D27" s="608"/>
      <c r="E27" s="608"/>
      <c r="F27" s="608"/>
      <c r="G27" s="608"/>
      <c r="H27" s="608"/>
      <c r="I27" s="608"/>
      <c r="J27" s="608"/>
      <c r="K27" s="608"/>
      <c r="L27" s="608"/>
      <c r="M27" s="608"/>
      <c r="N27" s="608"/>
      <c r="O27" s="608"/>
      <c r="P27" s="608"/>
      <c r="Q27" s="609"/>
      <c r="R27" s="610">
        <v>2268</v>
      </c>
      <c r="S27" s="611"/>
      <c r="T27" s="611"/>
      <c r="U27" s="611"/>
      <c r="V27" s="611"/>
      <c r="W27" s="611"/>
      <c r="X27" s="611"/>
      <c r="Y27" s="612"/>
      <c r="Z27" s="613">
        <v>0</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10228574</v>
      </c>
      <c r="BH27" s="611"/>
      <c r="BI27" s="611"/>
      <c r="BJ27" s="611"/>
      <c r="BK27" s="611"/>
      <c r="BL27" s="611"/>
      <c r="BM27" s="611"/>
      <c r="BN27" s="612"/>
      <c r="BO27" s="613">
        <v>100</v>
      </c>
      <c r="BP27" s="613"/>
      <c r="BQ27" s="613"/>
      <c r="BR27" s="613"/>
      <c r="BS27" s="614">
        <v>47548</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8697943</v>
      </c>
      <c r="CS27" s="643"/>
      <c r="CT27" s="643"/>
      <c r="CU27" s="643"/>
      <c r="CV27" s="643"/>
      <c r="CW27" s="643"/>
      <c r="CX27" s="643"/>
      <c r="CY27" s="644"/>
      <c r="CZ27" s="615">
        <v>32.799999999999997</v>
      </c>
      <c r="DA27" s="641"/>
      <c r="DB27" s="641"/>
      <c r="DC27" s="645"/>
      <c r="DD27" s="619">
        <v>2978225</v>
      </c>
      <c r="DE27" s="643"/>
      <c r="DF27" s="643"/>
      <c r="DG27" s="643"/>
      <c r="DH27" s="643"/>
      <c r="DI27" s="643"/>
      <c r="DJ27" s="643"/>
      <c r="DK27" s="644"/>
      <c r="DL27" s="619">
        <v>2244426</v>
      </c>
      <c r="DM27" s="643"/>
      <c r="DN27" s="643"/>
      <c r="DO27" s="643"/>
      <c r="DP27" s="643"/>
      <c r="DQ27" s="643"/>
      <c r="DR27" s="643"/>
      <c r="DS27" s="643"/>
      <c r="DT27" s="643"/>
      <c r="DU27" s="643"/>
      <c r="DV27" s="644"/>
      <c r="DW27" s="615">
        <v>15.3</v>
      </c>
      <c r="DX27" s="641"/>
      <c r="DY27" s="641"/>
      <c r="DZ27" s="641"/>
      <c r="EA27" s="641"/>
      <c r="EB27" s="641"/>
      <c r="EC27" s="642"/>
    </row>
    <row r="28" spans="2:133" ht="11.25" customHeight="1" x14ac:dyDescent="0.2">
      <c r="B28" s="607" t="s">
        <v>289</v>
      </c>
      <c r="C28" s="608"/>
      <c r="D28" s="608"/>
      <c r="E28" s="608"/>
      <c r="F28" s="608"/>
      <c r="G28" s="608"/>
      <c r="H28" s="608"/>
      <c r="I28" s="608"/>
      <c r="J28" s="608"/>
      <c r="K28" s="608"/>
      <c r="L28" s="608"/>
      <c r="M28" s="608"/>
      <c r="N28" s="608"/>
      <c r="O28" s="608"/>
      <c r="P28" s="608"/>
      <c r="Q28" s="609"/>
      <c r="R28" s="610">
        <v>201179</v>
      </c>
      <c r="S28" s="611"/>
      <c r="T28" s="611"/>
      <c r="U28" s="611"/>
      <c r="V28" s="611"/>
      <c r="W28" s="611"/>
      <c r="X28" s="611"/>
      <c r="Y28" s="612"/>
      <c r="Z28" s="613">
        <v>0.7</v>
      </c>
      <c r="AA28" s="613"/>
      <c r="AB28" s="613"/>
      <c r="AC28" s="613"/>
      <c r="AD28" s="614">
        <v>89044</v>
      </c>
      <c r="AE28" s="614"/>
      <c r="AF28" s="614"/>
      <c r="AG28" s="614"/>
      <c r="AH28" s="614"/>
      <c r="AI28" s="614"/>
      <c r="AJ28" s="614"/>
      <c r="AK28" s="614"/>
      <c r="AL28" s="615">
        <v>0.6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2903593</v>
      </c>
      <c r="CS28" s="611"/>
      <c r="CT28" s="611"/>
      <c r="CU28" s="611"/>
      <c r="CV28" s="611"/>
      <c r="CW28" s="611"/>
      <c r="CX28" s="611"/>
      <c r="CY28" s="612"/>
      <c r="CZ28" s="615">
        <v>10.9</v>
      </c>
      <c r="DA28" s="641"/>
      <c r="DB28" s="641"/>
      <c r="DC28" s="645"/>
      <c r="DD28" s="619">
        <v>2903593</v>
      </c>
      <c r="DE28" s="611"/>
      <c r="DF28" s="611"/>
      <c r="DG28" s="611"/>
      <c r="DH28" s="611"/>
      <c r="DI28" s="611"/>
      <c r="DJ28" s="611"/>
      <c r="DK28" s="612"/>
      <c r="DL28" s="619">
        <v>2903593</v>
      </c>
      <c r="DM28" s="611"/>
      <c r="DN28" s="611"/>
      <c r="DO28" s="611"/>
      <c r="DP28" s="611"/>
      <c r="DQ28" s="611"/>
      <c r="DR28" s="611"/>
      <c r="DS28" s="611"/>
      <c r="DT28" s="611"/>
      <c r="DU28" s="611"/>
      <c r="DV28" s="612"/>
      <c r="DW28" s="615">
        <v>19.7</v>
      </c>
      <c r="DX28" s="641"/>
      <c r="DY28" s="641"/>
      <c r="DZ28" s="641"/>
      <c r="EA28" s="641"/>
      <c r="EB28" s="641"/>
      <c r="EC28" s="642"/>
    </row>
    <row r="29" spans="2:133" ht="11.25" customHeight="1" x14ac:dyDescent="0.2">
      <c r="B29" s="607" t="s">
        <v>291</v>
      </c>
      <c r="C29" s="608"/>
      <c r="D29" s="608"/>
      <c r="E29" s="608"/>
      <c r="F29" s="608"/>
      <c r="G29" s="608"/>
      <c r="H29" s="608"/>
      <c r="I29" s="608"/>
      <c r="J29" s="608"/>
      <c r="K29" s="608"/>
      <c r="L29" s="608"/>
      <c r="M29" s="608"/>
      <c r="N29" s="608"/>
      <c r="O29" s="608"/>
      <c r="P29" s="608"/>
      <c r="Q29" s="609"/>
      <c r="R29" s="610">
        <v>54170</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2902087</v>
      </c>
      <c r="CS29" s="643"/>
      <c r="CT29" s="643"/>
      <c r="CU29" s="643"/>
      <c r="CV29" s="643"/>
      <c r="CW29" s="643"/>
      <c r="CX29" s="643"/>
      <c r="CY29" s="644"/>
      <c r="CZ29" s="615">
        <v>10.9</v>
      </c>
      <c r="DA29" s="641"/>
      <c r="DB29" s="641"/>
      <c r="DC29" s="645"/>
      <c r="DD29" s="619">
        <v>2902087</v>
      </c>
      <c r="DE29" s="643"/>
      <c r="DF29" s="643"/>
      <c r="DG29" s="643"/>
      <c r="DH29" s="643"/>
      <c r="DI29" s="643"/>
      <c r="DJ29" s="643"/>
      <c r="DK29" s="644"/>
      <c r="DL29" s="619">
        <v>2902087</v>
      </c>
      <c r="DM29" s="643"/>
      <c r="DN29" s="643"/>
      <c r="DO29" s="643"/>
      <c r="DP29" s="643"/>
      <c r="DQ29" s="643"/>
      <c r="DR29" s="643"/>
      <c r="DS29" s="643"/>
      <c r="DT29" s="643"/>
      <c r="DU29" s="643"/>
      <c r="DV29" s="644"/>
      <c r="DW29" s="615">
        <v>19.7</v>
      </c>
      <c r="DX29" s="641"/>
      <c r="DY29" s="641"/>
      <c r="DZ29" s="641"/>
      <c r="EA29" s="641"/>
      <c r="EB29" s="641"/>
      <c r="EC29" s="642"/>
    </row>
    <row r="30" spans="2:133" ht="11.25" customHeight="1" x14ac:dyDescent="0.2">
      <c r="B30" s="607" t="s">
        <v>293</v>
      </c>
      <c r="C30" s="608"/>
      <c r="D30" s="608"/>
      <c r="E30" s="608"/>
      <c r="F30" s="608"/>
      <c r="G30" s="608"/>
      <c r="H30" s="608"/>
      <c r="I30" s="608"/>
      <c r="J30" s="608"/>
      <c r="K30" s="608"/>
      <c r="L30" s="608"/>
      <c r="M30" s="608"/>
      <c r="N30" s="608"/>
      <c r="O30" s="608"/>
      <c r="P30" s="608"/>
      <c r="Q30" s="609"/>
      <c r="R30" s="610">
        <v>6071120</v>
      </c>
      <c r="S30" s="611"/>
      <c r="T30" s="611"/>
      <c r="U30" s="611"/>
      <c r="V30" s="611"/>
      <c r="W30" s="611"/>
      <c r="X30" s="611"/>
      <c r="Y30" s="612"/>
      <c r="Z30" s="613">
        <v>22.3</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2710486</v>
      </c>
      <c r="CS30" s="611"/>
      <c r="CT30" s="611"/>
      <c r="CU30" s="611"/>
      <c r="CV30" s="611"/>
      <c r="CW30" s="611"/>
      <c r="CX30" s="611"/>
      <c r="CY30" s="612"/>
      <c r="CZ30" s="615">
        <v>10.199999999999999</v>
      </c>
      <c r="DA30" s="641"/>
      <c r="DB30" s="641"/>
      <c r="DC30" s="645"/>
      <c r="DD30" s="619">
        <v>2710486</v>
      </c>
      <c r="DE30" s="611"/>
      <c r="DF30" s="611"/>
      <c r="DG30" s="611"/>
      <c r="DH30" s="611"/>
      <c r="DI30" s="611"/>
      <c r="DJ30" s="611"/>
      <c r="DK30" s="612"/>
      <c r="DL30" s="619">
        <v>2710486</v>
      </c>
      <c r="DM30" s="611"/>
      <c r="DN30" s="611"/>
      <c r="DO30" s="611"/>
      <c r="DP30" s="611"/>
      <c r="DQ30" s="611"/>
      <c r="DR30" s="611"/>
      <c r="DS30" s="611"/>
      <c r="DT30" s="611"/>
      <c r="DU30" s="611"/>
      <c r="DV30" s="612"/>
      <c r="DW30" s="615">
        <v>18.399999999999999</v>
      </c>
      <c r="DX30" s="641"/>
      <c r="DY30" s="641"/>
      <c r="DZ30" s="641"/>
      <c r="EA30" s="641"/>
      <c r="EB30" s="641"/>
      <c r="EC30" s="642"/>
    </row>
    <row r="31" spans="2:133" ht="11.25" customHeight="1" x14ac:dyDescent="0.2">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99.4</v>
      </c>
      <c r="BH31" s="654"/>
      <c r="BI31" s="654"/>
      <c r="BJ31" s="654"/>
      <c r="BK31" s="654"/>
      <c r="BL31" s="654"/>
      <c r="BM31" s="605">
        <v>98.4</v>
      </c>
      <c r="BN31" s="654"/>
      <c r="BO31" s="654"/>
      <c r="BP31" s="654"/>
      <c r="BQ31" s="655"/>
      <c r="BR31" s="666">
        <v>99.4</v>
      </c>
      <c r="BS31" s="654"/>
      <c r="BT31" s="654"/>
      <c r="BU31" s="654"/>
      <c r="BV31" s="654"/>
      <c r="BW31" s="654"/>
      <c r="BX31" s="605">
        <v>98.5</v>
      </c>
      <c r="BY31" s="654"/>
      <c r="BZ31" s="654"/>
      <c r="CA31" s="654"/>
      <c r="CB31" s="655"/>
      <c r="CD31" s="648"/>
      <c r="CE31" s="649"/>
      <c r="CF31" s="607" t="s">
        <v>300</v>
      </c>
      <c r="CG31" s="608"/>
      <c r="CH31" s="608"/>
      <c r="CI31" s="608"/>
      <c r="CJ31" s="608"/>
      <c r="CK31" s="608"/>
      <c r="CL31" s="608"/>
      <c r="CM31" s="608"/>
      <c r="CN31" s="608"/>
      <c r="CO31" s="608"/>
      <c r="CP31" s="608"/>
      <c r="CQ31" s="609"/>
      <c r="CR31" s="610">
        <v>191601</v>
      </c>
      <c r="CS31" s="643"/>
      <c r="CT31" s="643"/>
      <c r="CU31" s="643"/>
      <c r="CV31" s="643"/>
      <c r="CW31" s="643"/>
      <c r="CX31" s="643"/>
      <c r="CY31" s="644"/>
      <c r="CZ31" s="615">
        <v>0.7</v>
      </c>
      <c r="DA31" s="641"/>
      <c r="DB31" s="641"/>
      <c r="DC31" s="645"/>
      <c r="DD31" s="619">
        <v>191601</v>
      </c>
      <c r="DE31" s="643"/>
      <c r="DF31" s="643"/>
      <c r="DG31" s="643"/>
      <c r="DH31" s="643"/>
      <c r="DI31" s="643"/>
      <c r="DJ31" s="643"/>
      <c r="DK31" s="644"/>
      <c r="DL31" s="619">
        <v>191601</v>
      </c>
      <c r="DM31" s="643"/>
      <c r="DN31" s="643"/>
      <c r="DO31" s="643"/>
      <c r="DP31" s="643"/>
      <c r="DQ31" s="643"/>
      <c r="DR31" s="643"/>
      <c r="DS31" s="643"/>
      <c r="DT31" s="643"/>
      <c r="DU31" s="643"/>
      <c r="DV31" s="644"/>
      <c r="DW31" s="615">
        <v>1.3</v>
      </c>
      <c r="DX31" s="641"/>
      <c r="DY31" s="641"/>
      <c r="DZ31" s="641"/>
      <c r="EA31" s="641"/>
      <c r="EB31" s="641"/>
      <c r="EC31" s="642"/>
    </row>
    <row r="32" spans="2:133" ht="11.25" customHeight="1" x14ac:dyDescent="0.2">
      <c r="B32" s="607" t="s">
        <v>301</v>
      </c>
      <c r="C32" s="608"/>
      <c r="D32" s="608"/>
      <c r="E32" s="608"/>
      <c r="F32" s="608"/>
      <c r="G32" s="608"/>
      <c r="H32" s="608"/>
      <c r="I32" s="608"/>
      <c r="J32" s="608"/>
      <c r="K32" s="608"/>
      <c r="L32" s="608"/>
      <c r="M32" s="608"/>
      <c r="N32" s="608"/>
      <c r="O32" s="608"/>
      <c r="P32" s="608"/>
      <c r="Q32" s="609"/>
      <c r="R32" s="610">
        <v>2742197</v>
      </c>
      <c r="S32" s="611"/>
      <c r="T32" s="611"/>
      <c r="U32" s="611"/>
      <c r="V32" s="611"/>
      <c r="W32" s="611"/>
      <c r="X32" s="611"/>
      <c r="Y32" s="612"/>
      <c r="Z32" s="613">
        <v>10.1</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99.1</v>
      </c>
      <c r="BH32" s="643"/>
      <c r="BI32" s="643"/>
      <c r="BJ32" s="643"/>
      <c r="BK32" s="643"/>
      <c r="BL32" s="643"/>
      <c r="BM32" s="616">
        <v>97.9</v>
      </c>
      <c r="BN32" s="643"/>
      <c r="BO32" s="643"/>
      <c r="BP32" s="643"/>
      <c r="BQ32" s="665"/>
      <c r="BR32" s="667">
        <v>99.1</v>
      </c>
      <c r="BS32" s="643"/>
      <c r="BT32" s="643"/>
      <c r="BU32" s="643"/>
      <c r="BV32" s="643"/>
      <c r="BW32" s="643"/>
      <c r="BX32" s="616">
        <v>98</v>
      </c>
      <c r="BY32" s="643"/>
      <c r="BZ32" s="643"/>
      <c r="CA32" s="643"/>
      <c r="CB32" s="665"/>
      <c r="CD32" s="650"/>
      <c r="CE32" s="651"/>
      <c r="CF32" s="607" t="s">
        <v>304</v>
      </c>
      <c r="CG32" s="608"/>
      <c r="CH32" s="608"/>
      <c r="CI32" s="608"/>
      <c r="CJ32" s="608"/>
      <c r="CK32" s="608"/>
      <c r="CL32" s="608"/>
      <c r="CM32" s="608"/>
      <c r="CN32" s="608"/>
      <c r="CO32" s="608"/>
      <c r="CP32" s="608"/>
      <c r="CQ32" s="609"/>
      <c r="CR32" s="610">
        <v>1506</v>
      </c>
      <c r="CS32" s="611"/>
      <c r="CT32" s="611"/>
      <c r="CU32" s="611"/>
      <c r="CV32" s="611"/>
      <c r="CW32" s="611"/>
      <c r="CX32" s="611"/>
      <c r="CY32" s="612"/>
      <c r="CZ32" s="615">
        <v>0</v>
      </c>
      <c r="DA32" s="641"/>
      <c r="DB32" s="641"/>
      <c r="DC32" s="645"/>
      <c r="DD32" s="619">
        <v>1506</v>
      </c>
      <c r="DE32" s="611"/>
      <c r="DF32" s="611"/>
      <c r="DG32" s="611"/>
      <c r="DH32" s="611"/>
      <c r="DI32" s="611"/>
      <c r="DJ32" s="611"/>
      <c r="DK32" s="612"/>
      <c r="DL32" s="619">
        <v>1506</v>
      </c>
      <c r="DM32" s="611"/>
      <c r="DN32" s="611"/>
      <c r="DO32" s="611"/>
      <c r="DP32" s="611"/>
      <c r="DQ32" s="611"/>
      <c r="DR32" s="611"/>
      <c r="DS32" s="611"/>
      <c r="DT32" s="611"/>
      <c r="DU32" s="611"/>
      <c r="DV32" s="612"/>
      <c r="DW32" s="615">
        <v>0</v>
      </c>
      <c r="DX32" s="641"/>
      <c r="DY32" s="641"/>
      <c r="DZ32" s="641"/>
      <c r="EA32" s="641"/>
      <c r="EB32" s="641"/>
      <c r="EC32" s="642"/>
    </row>
    <row r="33" spans="2:133" ht="11.25" customHeight="1" x14ac:dyDescent="0.2">
      <c r="B33" s="607" t="s">
        <v>305</v>
      </c>
      <c r="C33" s="608"/>
      <c r="D33" s="608"/>
      <c r="E33" s="608"/>
      <c r="F33" s="608"/>
      <c r="G33" s="608"/>
      <c r="H33" s="608"/>
      <c r="I33" s="608"/>
      <c r="J33" s="608"/>
      <c r="K33" s="608"/>
      <c r="L33" s="608"/>
      <c r="M33" s="608"/>
      <c r="N33" s="608"/>
      <c r="O33" s="608"/>
      <c r="P33" s="608"/>
      <c r="Q33" s="609"/>
      <c r="R33" s="610">
        <v>372930</v>
      </c>
      <c r="S33" s="611"/>
      <c r="T33" s="611"/>
      <c r="U33" s="611"/>
      <c r="V33" s="611"/>
      <c r="W33" s="611"/>
      <c r="X33" s="611"/>
      <c r="Y33" s="612"/>
      <c r="Z33" s="613">
        <v>1.4</v>
      </c>
      <c r="AA33" s="613"/>
      <c r="AB33" s="613"/>
      <c r="AC33" s="613"/>
      <c r="AD33" s="614">
        <v>58175</v>
      </c>
      <c r="AE33" s="614"/>
      <c r="AF33" s="614"/>
      <c r="AG33" s="614"/>
      <c r="AH33" s="614"/>
      <c r="AI33" s="614"/>
      <c r="AJ33" s="614"/>
      <c r="AK33" s="614"/>
      <c r="AL33" s="615">
        <v>0.4</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v>99.5</v>
      </c>
      <c r="BH33" s="669"/>
      <c r="BI33" s="669"/>
      <c r="BJ33" s="669"/>
      <c r="BK33" s="669"/>
      <c r="BL33" s="669"/>
      <c r="BM33" s="670">
        <v>98.7</v>
      </c>
      <c r="BN33" s="669"/>
      <c r="BO33" s="669"/>
      <c r="BP33" s="669"/>
      <c r="BQ33" s="671"/>
      <c r="BR33" s="668">
        <v>99.6</v>
      </c>
      <c r="BS33" s="669"/>
      <c r="BT33" s="669"/>
      <c r="BU33" s="669"/>
      <c r="BV33" s="669"/>
      <c r="BW33" s="669"/>
      <c r="BX33" s="670">
        <v>98.8</v>
      </c>
      <c r="BY33" s="669"/>
      <c r="BZ33" s="669"/>
      <c r="CA33" s="669"/>
      <c r="CB33" s="671"/>
      <c r="CD33" s="607" t="s">
        <v>307</v>
      </c>
      <c r="CE33" s="608"/>
      <c r="CF33" s="608"/>
      <c r="CG33" s="608"/>
      <c r="CH33" s="608"/>
      <c r="CI33" s="608"/>
      <c r="CJ33" s="608"/>
      <c r="CK33" s="608"/>
      <c r="CL33" s="608"/>
      <c r="CM33" s="608"/>
      <c r="CN33" s="608"/>
      <c r="CO33" s="608"/>
      <c r="CP33" s="608"/>
      <c r="CQ33" s="609"/>
      <c r="CR33" s="610">
        <v>9263381</v>
      </c>
      <c r="CS33" s="643"/>
      <c r="CT33" s="643"/>
      <c r="CU33" s="643"/>
      <c r="CV33" s="643"/>
      <c r="CW33" s="643"/>
      <c r="CX33" s="643"/>
      <c r="CY33" s="644"/>
      <c r="CZ33" s="615">
        <v>34.9</v>
      </c>
      <c r="DA33" s="641"/>
      <c r="DB33" s="641"/>
      <c r="DC33" s="645"/>
      <c r="DD33" s="619">
        <v>7501372</v>
      </c>
      <c r="DE33" s="643"/>
      <c r="DF33" s="643"/>
      <c r="DG33" s="643"/>
      <c r="DH33" s="643"/>
      <c r="DI33" s="643"/>
      <c r="DJ33" s="643"/>
      <c r="DK33" s="644"/>
      <c r="DL33" s="619">
        <v>6283522</v>
      </c>
      <c r="DM33" s="643"/>
      <c r="DN33" s="643"/>
      <c r="DO33" s="643"/>
      <c r="DP33" s="643"/>
      <c r="DQ33" s="643"/>
      <c r="DR33" s="643"/>
      <c r="DS33" s="643"/>
      <c r="DT33" s="643"/>
      <c r="DU33" s="643"/>
      <c r="DV33" s="644"/>
      <c r="DW33" s="615">
        <v>42.7</v>
      </c>
      <c r="DX33" s="641"/>
      <c r="DY33" s="641"/>
      <c r="DZ33" s="641"/>
      <c r="EA33" s="641"/>
      <c r="EB33" s="641"/>
      <c r="EC33" s="642"/>
    </row>
    <row r="34" spans="2:133" ht="11.25" customHeight="1" x14ac:dyDescent="0.2">
      <c r="B34" s="607" t="s">
        <v>308</v>
      </c>
      <c r="C34" s="608"/>
      <c r="D34" s="608"/>
      <c r="E34" s="608"/>
      <c r="F34" s="608"/>
      <c r="G34" s="608"/>
      <c r="H34" s="608"/>
      <c r="I34" s="608"/>
      <c r="J34" s="608"/>
      <c r="K34" s="608"/>
      <c r="L34" s="608"/>
      <c r="M34" s="608"/>
      <c r="N34" s="608"/>
      <c r="O34" s="608"/>
      <c r="P34" s="608"/>
      <c r="Q34" s="609"/>
      <c r="R34" s="610">
        <v>100775</v>
      </c>
      <c r="S34" s="611"/>
      <c r="T34" s="611"/>
      <c r="U34" s="611"/>
      <c r="V34" s="611"/>
      <c r="W34" s="611"/>
      <c r="X34" s="611"/>
      <c r="Y34" s="612"/>
      <c r="Z34" s="613">
        <v>0.4</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3472652</v>
      </c>
      <c r="CS34" s="611"/>
      <c r="CT34" s="611"/>
      <c r="CU34" s="611"/>
      <c r="CV34" s="611"/>
      <c r="CW34" s="611"/>
      <c r="CX34" s="611"/>
      <c r="CY34" s="612"/>
      <c r="CZ34" s="615">
        <v>13.1</v>
      </c>
      <c r="DA34" s="641"/>
      <c r="DB34" s="641"/>
      <c r="DC34" s="645"/>
      <c r="DD34" s="619">
        <v>2603033</v>
      </c>
      <c r="DE34" s="611"/>
      <c r="DF34" s="611"/>
      <c r="DG34" s="611"/>
      <c r="DH34" s="611"/>
      <c r="DI34" s="611"/>
      <c r="DJ34" s="611"/>
      <c r="DK34" s="612"/>
      <c r="DL34" s="619">
        <v>2275156</v>
      </c>
      <c r="DM34" s="611"/>
      <c r="DN34" s="611"/>
      <c r="DO34" s="611"/>
      <c r="DP34" s="611"/>
      <c r="DQ34" s="611"/>
      <c r="DR34" s="611"/>
      <c r="DS34" s="611"/>
      <c r="DT34" s="611"/>
      <c r="DU34" s="611"/>
      <c r="DV34" s="612"/>
      <c r="DW34" s="615">
        <v>15.5</v>
      </c>
      <c r="DX34" s="641"/>
      <c r="DY34" s="641"/>
      <c r="DZ34" s="641"/>
      <c r="EA34" s="641"/>
      <c r="EB34" s="641"/>
      <c r="EC34" s="642"/>
    </row>
    <row r="35" spans="2:133" ht="11.25" customHeight="1" x14ac:dyDescent="0.2">
      <c r="B35" s="607" t="s">
        <v>310</v>
      </c>
      <c r="C35" s="608"/>
      <c r="D35" s="608"/>
      <c r="E35" s="608"/>
      <c r="F35" s="608"/>
      <c r="G35" s="608"/>
      <c r="H35" s="608"/>
      <c r="I35" s="608"/>
      <c r="J35" s="608"/>
      <c r="K35" s="608"/>
      <c r="L35" s="608"/>
      <c r="M35" s="608"/>
      <c r="N35" s="608"/>
      <c r="O35" s="608"/>
      <c r="P35" s="608"/>
      <c r="Q35" s="609"/>
      <c r="R35" s="610">
        <v>364224</v>
      </c>
      <c r="S35" s="611"/>
      <c r="T35" s="611"/>
      <c r="U35" s="611"/>
      <c r="V35" s="611"/>
      <c r="W35" s="611"/>
      <c r="X35" s="611"/>
      <c r="Y35" s="612"/>
      <c r="Z35" s="613">
        <v>1.3</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113401</v>
      </c>
      <c r="CS35" s="643"/>
      <c r="CT35" s="643"/>
      <c r="CU35" s="643"/>
      <c r="CV35" s="643"/>
      <c r="CW35" s="643"/>
      <c r="CX35" s="643"/>
      <c r="CY35" s="644"/>
      <c r="CZ35" s="615">
        <v>0.4</v>
      </c>
      <c r="DA35" s="641"/>
      <c r="DB35" s="641"/>
      <c r="DC35" s="645"/>
      <c r="DD35" s="619">
        <v>92113</v>
      </c>
      <c r="DE35" s="643"/>
      <c r="DF35" s="643"/>
      <c r="DG35" s="643"/>
      <c r="DH35" s="643"/>
      <c r="DI35" s="643"/>
      <c r="DJ35" s="643"/>
      <c r="DK35" s="644"/>
      <c r="DL35" s="619">
        <v>92113</v>
      </c>
      <c r="DM35" s="643"/>
      <c r="DN35" s="643"/>
      <c r="DO35" s="643"/>
      <c r="DP35" s="643"/>
      <c r="DQ35" s="643"/>
      <c r="DR35" s="643"/>
      <c r="DS35" s="643"/>
      <c r="DT35" s="643"/>
      <c r="DU35" s="643"/>
      <c r="DV35" s="644"/>
      <c r="DW35" s="615">
        <v>0.6</v>
      </c>
      <c r="DX35" s="641"/>
      <c r="DY35" s="641"/>
      <c r="DZ35" s="641"/>
      <c r="EA35" s="641"/>
      <c r="EB35" s="641"/>
      <c r="EC35" s="642"/>
    </row>
    <row r="36" spans="2:133" ht="11.25" customHeight="1" x14ac:dyDescent="0.2">
      <c r="B36" s="607" t="s">
        <v>314</v>
      </c>
      <c r="C36" s="608"/>
      <c r="D36" s="608"/>
      <c r="E36" s="608"/>
      <c r="F36" s="608"/>
      <c r="G36" s="608"/>
      <c r="H36" s="608"/>
      <c r="I36" s="608"/>
      <c r="J36" s="608"/>
      <c r="K36" s="608"/>
      <c r="L36" s="608"/>
      <c r="M36" s="608"/>
      <c r="N36" s="608"/>
      <c r="O36" s="608"/>
      <c r="P36" s="608"/>
      <c r="Q36" s="609"/>
      <c r="R36" s="610">
        <v>279771</v>
      </c>
      <c r="S36" s="611"/>
      <c r="T36" s="611"/>
      <c r="U36" s="611"/>
      <c r="V36" s="611"/>
      <c r="W36" s="611"/>
      <c r="X36" s="611"/>
      <c r="Y36" s="612"/>
      <c r="Z36" s="613">
        <v>1</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3333374</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47545</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2873846</v>
      </c>
      <c r="CS36" s="611"/>
      <c r="CT36" s="611"/>
      <c r="CU36" s="611"/>
      <c r="CV36" s="611"/>
      <c r="CW36" s="611"/>
      <c r="CX36" s="611"/>
      <c r="CY36" s="612"/>
      <c r="CZ36" s="615">
        <v>10.8</v>
      </c>
      <c r="DA36" s="641"/>
      <c r="DB36" s="641"/>
      <c r="DC36" s="645"/>
      <c r="DD36" s="619">
        <v>2666214</v>
      </c>
      <c r="DE36" s="611"/>
      <c r="DF36" s="611"/>
      <c r="DG36" s="611"/>
      <c r="DH36" s="611"/>
      <c r="DI36" s="611"/>
      <c r="DJ36" s="611"/>
      <c r="DK36" s="612"/>
      <c r="DL36" s="619">
        <v>2077651</v>
      </c>
      <c r="DM36" s="611"/>
      <c r="DN36" s="611"/>
      <c r="DO36" s="611"/>
      <c r="DP36" s="611"/>
      <c r="DQ36" s="611"/>
      <c r="DR36" s="611"/>
      <c r="DS36" s="611"/>
      <c r="DT36" s="611"/>
      <c r="DU36" s="611"/>
      <c r="DV36" s="612"/>
      <c r="DW36" s="615">
        <v>14.1</v>
      </c>
      <c r="DX36" s="641"/>
      <c r="DY36" s="641"/>
      <c r="DZ36" s="641"/>
      <c r="EA36" s="641"/>
      <c r="EB36" s="641"/>
      <c r="EC36" s="642"/>
    </row>
    <row r="37" spans="2:133" ht="11.25" customHeight="1" x14ac:dyDescent="0.2">
      <c r="B37" s="607" t="s">
        <v>318</v>
      </c>
      <c r="C37" s="608"/>
      <c r="D37" s="608"/>
      <c r="E37" s="608"/>
      <c r="F37" s="608"/>
      <c r="G37" s="608"/>
      <c r="H37" s="608"/>
      <c r="I37" s="608"/>
      <c r="J37" s="608"/>
      <c r="K37" s="608"/>
      <c r="L37" s="608"/>
      <c r="M37" s="608"/>
      <c r="N37" s="608"/>
      <c r="O37" s="608"/>
      <c r="P37" s="608"/>
      <c r="Q37" s="609"/>
      <c r="R37" s="610">
        <v>576096</v>
      </c>
      <c r="S37" s="611"/>
      <c r="T37" s="611"/>
      <c r="U37" s="611"/>
      <c r="V37" s="611"/>
      <c r="W37" s="611"/>
      <c r="X37" s="611"/>
      <c r="Y37" s="612"/>
      <c r="Z37" s="613">
        <v>2.1</v>
      </c>
      <c r="AA37" s="613"/>
      <c r="AB37" s="613"/>
      <c r="AC37" s="613"/>
      <c r="AD37" s="614">
        <v>26288</v>
      </c>
      <c r="AE37" s="614"/>
      <c r="AF37" s="614"/>
      <c r="AG37" s="614"/>
      <c r="AH37" s="614"/>
      <c r="AI37" s="614"/>
      <c r="AJ37" s="614"/>
      <c r="AK37" s="614"/>
      <c r="AL37" s="615">
        <v>0.2</v>
      </c>
      <c r="AM37" s="616"/>
      <c r="AN37" s="616"/>
      <c r="AO37" s="617"/>
      <c r="AQ37" s="673" t="s">
        <v>319</v>
      </c>
      <c r="AR37" s="674"/>
      <c r="AS37" s="674"/>
      <c r="AT37" s="674"/>
      <c r="AU37" s="674"/>
      <c r="AV37" s="674"/>
      <c r="AW37" s="674"/>
      <c r="AX37" s="674"/>
      <c r="AY37" s="675"/>
      <c r="AZ37" s="610">
        <v>844000</v>
      </c>
      <c r="BA37" s="611"/>
      <c r="BB37" s="611"/>
      <c r="BC37" s="611"/>
      <c r="BD37" s="643"/>
      <c r="BE37" s="643"/>
      <c r="BF37" s="665"/>
      <c r="BG37" s="607" t="s">
        <v>320</v>
      </c>
      <c r="BH37" s="608"/>
      <c r="BI37" s="608"/>
      <c r="BJ37" s="608"/>
      <c r="BK37" s="608"/>
      <c r="BL37" s="608"/>
      <c r="BM37" s="608"/>
      <c r="BN37" s="608"/>
      <c r="BO37" s="608"/>
      <c r="BP37" s="608"/>
      <c r="BQ37" s="608"/>
      <c r="BR37" s="608"/>
      <c r="BS37" s="608"/>
      <c r="BT37" s="608"/>
      <c r="BU37" s="609"/>
      <c r="BV37" s="610">
        <v>-18112</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301424</v>
      </c>
      <c r="CS37" s="643"/>
      <c r="CT37" s="643"/>
      <c r="CU37" s="643"/>
      <c r="CV37" s="643"/>
      <c r="CW37" s="643"/>
      <c r="CX37" s="643"/>
      <c r="CY37" s="644"/>
      <c r="CZ37" s="615">
        <v>1.1000000000000001</v>
      </c>
      <c r="DA37" s="641"/>
      <c r="DB37" s="641"/>
      <c r="DC37" s="645"/>
      <c r="DD37" s="619">
        <v>290297</v>
      </c>
      <c r="DE37" s="643"/>
      <c r="DF37" s="643"/>
      <c r="DG37" s="643"/>
      <c r="DH37" s="643"/>
      <c r="DI37" s="643"/>
      <c r="DJ37" s="643"/>
      <c r="DK37" s="644"/>
      <c r="DL37" s="619">
        <v>290297</v>
      </c>
      <c r="DM37" s="643"/>
      <c r="DN37" s="643"/>
      <c r="DO37" s="643"/>
      <c r="DP37" s="643"/>
      <c r="DQ37" s="643"/>
      <c r="DR37" s="643"/>
      <c r="DS37" s="643"/>
      <c r="DT37" s="643"/>
      <c r="DU37" s="643"/>
      <c r="DV37" s="644"/>
      <c r="DW37" s="615">
        <v>2</v>
      </c>
      <c r="DX37" s="641"/>
      <c r="DY37" s="641"/>
      <c r="DZ37" s="641"/>
      <c r="EA37" s="641"/>
      <c r="EB37" s="641"/>
      <c r="EC37" s="642"/>
    </row>
    <row r="38" spans="2:133" ht="11.25" customHeight="1" x14ac:dyDescent="0.2">
      <c r="B38" s="607" t="s">
        <v>322</v>
      </c>
      <c r="C38" s="608"/>
      <c r="D38" s="608"/>
      <c r="E38" s="608"/>
      <c r="F38" s="608"/>
      <c r="G38" s="608"/>
      <c r="H38" s="608"/>
      <c r="I38" s="608"/>
      <c r="J38" s="608"/>
      <c r="K38" s="608"/>
      <c r="L38" s="608"/>
      <c r="M38" s="608"/>
      <c r="N38" s="608"/>
      <c r="O38" s="608"/>
      <c r="P38" s="608"/>
      <c r="Q38" s="609"/>
      <c r="R38" s="610">
        <v>914700</v>
      </c>
      <c r="S38" s="611"/>
      <c r="T38" s="611"/>
      <c r="U38" s="611"/>
      <c r="V38" s="611"/>
      <c r="W38" s="611"/>
      <c r="X38" s="611"/>
      <c r="Y38" s="612"/>
      <c r="Z38" s="613">
        <v>3.4</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12808</v>
      </c>
      <c r="BA38" s="611"/>
      <c r="BB38" s="611"/>
      <c r="BC38" s="611"/>
      <c r="BD38" s="643"/>
      <c r="BE38" s="643"/>
      <c r="BF38" s="665"/>
      <c r="BG38" s="607" t="s">
        <v>324</v>
      </c>
      <c r="BH38" s="608"/>
      <c r="BI38" s="608"/>
      <c r="BJ38" s="608"/>
      <c r="BK38" s="608"/>
      <c r="BL38" s="608"/>
      <c r="BM38" s="608"/>
      <c r="BN38" s="608"/>
      <c r="BO38" s="608"/>
      <c r="BP38" s="608"/>
      <c r="BQ38" s="608"/>
      <c r="BR38" s="608"/>
      <c r="BS38" s="608"/>
      <c r="BT38" s="608"/>
      <c r="BU38" s="609"/>
      <c r="BV38" s="610">
        <v>6532</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2476566</v>
      </c>
      <c r="CS38" s="611"/>
      <c r="CT38" s="611"/>
      <c r="CU38" s="611"/>
      <c r="CV38" s="611"/>
      <c r="CW38" s="611"/>
      <c r="CX38" s="611"/>
      <c r="CY38" s="612"/>
      <c r="CZ38" s="615">
        <v>9.3000000000000007</v>
      </c>
      <c r="DA38" s="641"/>
      <c r="DB38" s="641"/>
      <c r="DC38" s="645"/>
      <c r="DD38" s="619">
        <v>1924851</v>
      </c>
      <c r="DE38" s="611"/>
      <c r="DF38" s="611"/>
      <c r="DG38" s="611"/>
      <c r="DH38" s="611"/>
      <c r="DI38" s="611"/>
      <c r="DJ38" s="611"/>
      <c r="DK38" s="612"/>
      <c r="DL38" s="619">
        <v>1838602</v>
      </c>
      <c r="DM38" s="611"/>
      <c r="DN38" s="611"/>
      <c r="DO38" s="611"/>
      <c r="DP38" s="611"/>
      <c r="DQ38" s="611"/>
      <c r="DR38" s="611"/>
      <c r="DS38" s="611"/>
      <c r="DT38" s="611"/>
      <c r="DU38" s="611"/>
      <c r="DV38" s="612"/>
      <c r="DW38" s="615">
        <v>12.5</v>
      </c>
      <c r="DX38" s="641"/>
      <c r="DY38" s="641"/>
      <c r="DZ38" s="641"/>
      <c r="EA38" s="641"/>
      <c r="EB38" s="641"/>
      <c r="EC38" s="642"/>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3"/>
      <c r="BE39" s="643"/>
      <c r="BF39" s="665"/>
      <c r="BG39" s="607" t="s">
        <v>328</v>
      </c>
      <c r="BH39" s="608"/>
      <c r="BI39" s="608"/>
      <c r="BJ39" s="608"/>
      <c r="BK39" s="608"/>
      <c r="BL39" s="608"/>
      <c r="BM39" s="608"/>
      <c r="BN39" s="608"/>
      <c r="BO39" s="608"/>
      <c r="BP39" s="608"/>
      <c r="BQ39" s="608"/>
      <c r="BR39" s="608"/>
      <c r="BS39" s="608"/>
      <c r="BT39" s="608"/>
      <c r="BU39" s="609"/>
      <c r="BV39" s="610">
        <v>9615</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326156</v>
      </c>
      <c r="CS39" s="643"/>
      <c r="CT39" s="643"/>
      <c r="CU39" s="643"/>
      <c r="CV39" s="643"/>
      <c r="CW39" s="643"/>
      <c r="CX39" s="643"/>
      <c r="CY39" s="644"/>
      <c r="CZ39" s="615">
        <v>1.2</v>
      </c>
      <c r="DA39" s="641"/>
      <c r="DB39" s="641"/>
      <c r="DC39" s="645"/>
      <c r="DD39" s="619">
        <v>215161</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1"/>
      <c r="DY39" s="641"/>
      <c r="DZ39" s="641"/>
      <c r="EA39" s="641"/>
      <c r="EB39" s="641"/>
      <c r="EC39" s="642"/>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65"/>
      <c r="BG40" s="658" t="s">
        <v>332</v>
      </c>
      <c r="BH40" s="659"/>
      <c r="BI40" s="659"/>
      <c r="BJ40" s="659"/>
      <c r="BK40" s="659"/>
      <c r="BL40" s="202"/>
      <c r="BM40" s="608" t="s">
        <v>333</v>
      </c>
      <c r="BN40" s="608"/>
      <c r="BO40" s="608"/>
      <c r="BP40" s="608"/>
      <c r="BQ40" s="608"/>
      <c r="BR40" s="608"/>
      <c r="BS40" s="608"/>
      <c r="BT40" s="608"/>
      <c r="BU40" s="609"/>
      <c r="BV40" s="610">
        <v>117</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760</v>
      </c>
      <c r="CS40" s="611"/>
      <c r="CT40" s="611"/>
      <c r="CU40" s="611"/>
      <c r="CV40" s="611"/>
      <c r="CW40" s="611"/>
      <c r="CX40" s="611"/>
      <c r="CY40" s="612"/>
      <c r="CZ40" s="615">
        <v>0</v>
      </c>
      <c r="DA40" s="641"/>
      <c r="DB40" s="641"/>
      <c r="DC40" s="645"/>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1"/>
      <c r="DY40" s="641"/>
      <c r="DZ40" s="641"/>
      <c r="EA40" s="641"/>
      <c r="EB40" s="641"/>
      <c r="EC40" s="642"/>
    </row>
    <row r="41" spans="2:133" ht="11.25" customHeight="1" x14ac:dyDescent="0.2">
      <c r="B41" s="631" t="s">
        <v>335</v>
      </c>
      <c r="C41" s="632"/>
      <c r="D41" s="632"/>
      <c r="E41" s="632"/>
      <c r="F41" s="632"/>
      <c r="G41" s="632"/>
      <c r="H41" s="632"/>
      <c r="I41" s="632"/>
      <c r="J41" s="632"/>
      <c r="K41" s="632"/>
      <c r="L41" s="632"/>
      <c r="M41" s="632"/>
      <c r="N41" s="632"/>
      <c r="O41" s="632"/>
      <c r="P41" s="632"/>
      <c r="Q41" s="633"/>
      <c r="R41" s="682">
        <v>27275370</v>
      </c>
      <c r="S41" s="683"/>
      <c r="T41" s="683"/>
      <c r="U41" s="683"/>
      <c r="V41" s="683"/>
      <c r="W41" s="683"/>
      <c r="X41" s="683"/>
      <c r="Y41" s="687"/>
      <c r="Z41" s="688">
        <v>100</v>
      </c>
      <c r="AA41" s="688"/>
      <c r="AB41" s="688"/>
      <c r="AC41" s="688"/>
      <c r="AD41" s="689">
        <v>14703590</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607520</v>
      </c>
      <c r="BA41" s="611"/>
      <c r="BB41" s="611"/>
      <c r="BC41" s="611"/>
      <c r="BD41" s="643"/>
      <c r="BE41" s="643"/>
      <c r="BF41" s="665"/>
      <c r="BG41" s="658"/>
      <c r="BH41" s="659"/>
      <c r="BI41" s="659"/>
      <c r="BJ41" s="659"/>
      <c r="BK41" s="659"/>
      <c r="BL41" s="202"/>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1"/>
      <c r="DB41" s="641"/>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1869046</v>
      </c>
      <c r="BA42" s="683"/>
      <c r="BB42" s="683"/>
      <c r="BC42" s="683"/>
      <c r="BD42" s="669"/>
      <c r="BE42" s="669"/>
      <c r="BF42" s="671"/>
      <c r="BG42" s="660"/>
      <c r="BH42" s="661"/>
      <c r="BI42" s="661"/>
      <c r="BJ42" s="661"/>
      <c r="BK42" s="661"/>
      <c r="BL42" s="203"/>
      <c r="BM42" s="632" t="s">
        <v>340</v>
      </c>
      <c r="BN42" s="632"/>
      <c r="BO42" s="632"/>
      <c r="BP42" s="632"/>
      <c r="BQ42" s="632"/>
      <c r="BR42" s="632"/>
      <c r="BS42" s="632"/>
      <c r="BT42" s="632"/>
      <c r="BU42" s="633"/>
      <c r="BV42" s="682">
        <v>406</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2130126</v>
      </c>
      <c r="CS42" s="643"/>
      <c r="CT42" s="643"/>
      <c r="CU42" s="643"/>
      <c r="CV42" s="643"/>
      <c r="CW42" s="643"/>
      <c r="CX42" s="643"/>
      <c r="CY42" s="644"/>
      <c r="CZ42" s="615">
        <v>8</v>
      </c>
      <c r="DA42" s="641"/>
      <c r="DB42" s="641"/>
      <c r="DC42" s="645"/>
      <c r="DD42" s="619">
        <v>407442</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104913</v>
      </c>
      <c r="CS43" s="643"/>
      <c r="CT43" s="643"/>
      <c r="CU43" s="643"/>
      <c r="CV43" s="643"/>
      <c r="CW43" s="643"/>
      <c r="CX43" s="643"/>
      <c r="CY43" s="644"/>
      <c r="CZ43" s="615">
        <v>0.4</v>
      </c>
      <c r="DA43" s="641"/>
      <c r="DB43" s="641"/>
      <c r="DC43" s="645"/>
      <c r="DD43" s="619">
        <v>103188</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2130126</v>
      </c>
      <c r="CS44" s="611"/>
      <c r="CT44" s="611"/>
      <c r="CU44" s="611"/>
      <c r="CV44" s="611"/>
      <c r="CW44" s="611"/>
      <c r="CX44" s="611"/>
      <c r="CY44" s="612"/>
      <c r="CZ44" s="615">
        <v>8</v>
      </c>
      <c r="DA44" s="616"/>
      <c r="DB44" s="616"/>
      <c r="DC44" s="622"/>
      <c r="DD44" s="619">
        <v>407442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1133504</v>
      </c>
      <c r="CS45" s="643"/>
      <c r="CT45" s="643"/>
      <c r="CU45" s="643"/>
      <c r="CV45" s="643"/>
      <c r="CW45" s="643"/>
      <c r="CX45" s="643"/>
      <c r="CY45" s="644"/>
      <c r="CZ45" s="615">
        <v>4.3</v>
      </c>
      <c r="DA45" s="641"/>
      <c r="DB45" s="641"/>
      <c r="DC45" s="645"/>
      <c r="DD45" s="619">
        <v>57912</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743122</v>
      </c>
      <c r="CS46" s="611"/>
      <c r="CT46" s="611"/>
      <c r="CU46" s="611"/>
      <c r="CV46" s="611"/>
      <c r="CW46" s="611"/>
      <c r="CX46" s="611"/>
      <c r="CY46" s="612"/>
      <c r="CZ46" s="615">
        <v>2.8</v>
      </c>
      <c r="DA46" s="616"/>
      <c r="DB46" s="616"/>
      <c r="DC46" s="622"/>
      <c r="DD46" s="619">
        <v>324130</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3"/>
      <c r="CT47" s="643"/>
      <c r="CU47" s="643"/>
      <c r="CV47" s="643"/>
      <c r="CW47" s="643"/>
      <c r="CX47" s="643"/>
      <c r="CY47" s="644"/>
      <c r="CZ47" s="615" t="s">
        <v>122</v>
      </c>
      <c r="DA47" s="641"/>
      <c r="DB47" s="641"/>
      <c r="DC47" s="645"/>
      <c r="DD47" s="619" t="s">
        <v>122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26547916</v>
      </c>
      <c r="CS49" s="669"/>
      <c r="CT49" s="669"/>
      <c r="CU49" s="669"/>
      <c r="CV49" s="669"/>
      <c r="CW49" s="669"/>
      <c r="CX49" s="669"/>
      <c r="CY49" s="698"/>
      <c r="CZ49" s="690">
        <v>100</v>
      </c>
      <c r="DA49" s="699"/>
      <c r="DB49" s="699"/>
      <c r="DC49" s="700"/>
      <c r="DD49" s="701">
        <v>16764675</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WAuaKb4B58vWarbJDnqAD7gnf0jN18S8PAtjW4I4sxn+7+w80w2iVZa6FsUf6n+1zDd1I/zCqHyKu9HrhZcIg==" saltValue="7zgRXocq2lNxiYs0WfNcG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374</v>
      </c>
      <c r="C7" s="737"/>
      <c r="D7" s="737"/>
      <c r="E7" s="737"/>
      <c r="F7" s="737"/>
      <c r="G7" s="737"/>
      <c r="H7" s="737"/>
      <c r="I7" s="737"/>
      <c r="J7" s="737"/>
      <c r="K7" s="737"/>
      <c r="L7" s="737"/>
      <c r="M7" s="737"/>
      <c r="N7" s="737"/>
      <c r="O7" s="737"/>
      <c r="P7" s="738"/>
      <c r="Q7" s="739">
        <v>27289</v>
      </c>
      <c r="R7" s="740"/>
      <c r="S7" s="740"/>
      <c r="T7" s="740"/>
      <c r="U7" s="740"/>
      <c r="V7" s="740">
        <v>26562</v>
      </c>
      <c r="W7" s="740"/>
      <c r="X7" s="740"/>
      <c r="Y7" s="740"/>
      <c r="Z7" s="740"/>
      <c r="AA7" s="740">
        <v>727</v>
      </c>
      <c r="AB7" s="740"/>
      <c r="AC7" s="740"/>
      <c r="AD7" s="740"/>
      <c r="AE7" s="741"/>
      <c r="AF7" s="742">
        <v>608</v>
      </c>
      <c r="AG7" s="743"/>
      <c r="AH7" s="743"/>
      <c r="AI7" s="743"/>
      <c r="AJ7" s="744"/>
      <c r="AK7" s="745">
        <v>372</v>
      </c>
      <c r="AL7" s="746"/>
      <c r="AM7" s="746"/>
      <c r="AN7" s="746"/>
      <c r="AO7" s="746"/>
      <c r="AP7" s="746">
        <v>30548</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546</v>
      </c>
      <c r="BT7" s="734"/>
      <c r="BU7" s="734"/>
      <c r="BV7" s="734"/>
      <c r="BW7" s="734"/>
      <c r="BX7" s="734"/>
      <c r="BY7" s="734"/>
      <c r="BZ7" s="734"/>
      <c r="CA7" s="734"/>
      <c r="CB7" s="734"/>
      <c r="CC7" s="734"/>
      <c r="CD7" s="734"/>
      <c r="CE7" s="734"/>
      <c r="CF7" s="734"/>
      <c r="CG7" s="749"/>
      <c r="CH7" s="730">
        <v>-48</v>
      </c>
      <c r="CI7" s="731"/>
      <c r="CJ7" s="731"/>
      <c r="CK7" s="731"/>
      <c r="CL7" s="732"/>
      <c r="CM7" s="730">
        <v>100</v>
      </c>
      <c r="CN7" s="731"/>
      <c r="CO7" s="731"/>
      <c r="CP7" s="731"/>
      <c r="CQ7" s="732"/>
      <c r="CR7" s="730">
        <v>5</v>
      </c>
      <c r="CS7" s="731"/>
      <c r="CT7" s="731"/>
      <c r="CU7" s="731"/>
      <c r="CV7" s="732"/>
      <c r="CW7" s="730" t="s">
        <v>548</v>
      </c>
      <c r="CX7" s="731"/>
      <c r="CY7" s="731"/>
      <c r="CZ7" s="731"/>
      <c r="DA7" s="732"/>
      <c r="DB7" s="730" t="s">
        <v>548</v>
      </c>
      <c r="DC7" s="731"/>
      <c r="DD7" s="731"/>
      <c r="DE7" s="731"/>
      <c r="DF7" s="732"/>
      <c r="DG7" s="730" t="s">
        <v>548</v>
      </c>
      <c r="DH7" s="731"/>
      <c r="DI7" s="731"/>
      <c r="DJ7" s="731"/>
      <c r="DK7" s="732"/>
      <c r="DL7" s="730" t="s">
        <v>548</v>
      </c>
      <c r="DM7" s="731"/>
      <c r="DN7" s="731"/>
      <c r="DO7" s="731"/>
      <c r="DP7" s="732"/>
      <c r="DQ7" s="730" t="s">
        <v>548</v>
      </c>
      <c r="DR7" s="731"/>
      <c r="DS7" s="731"/>
      <c r="DT7" s="731"/>
      <c r="DU7" s="732"/>
      <c r="DV7" s="733"/>
      <c r="DW7" s="734"/>
      <c r="DX7" s="734"/>
      <c r="DY7" s="734"/>
      <c r="DZ7" s="735"/>
      <c r="EA7" s="217"/>
    </row>
    <row r="8" spans="1:131" s="218" customFormat="1" ht="26.25" customHeight="1" x14ac:dyDescent="0.2">
      <c r="A8" s="221">
        <v>2</v>
      </c>
      <c r="B8" s="767" t="s">
        <v>375</v>
      </c>
      <c r="C8" s="768"/>
      <c r="D8" s="768"/>
      <c r="E8" s="768"/>
      <c r="F8" s="768"/>
      <c r="G8" s="768"/>
      <c r="H8" s="768"/>
      <c r="I8" s="768"/>
      <c r="J8" s="768"/>
      <c r="K8" s="768"/>
      <c r="L8" s="768"/>
      <c r="M8" s="768"/>
      <c r="N8" s="768"/>
      <c r="O8" s="768"/>
      <c r="P8" s="769"/>
      <c r="Q8" s="770">
        <v>5</v>
      </c>
      <c r="R8" s="771"/>
      <c r="S8" s="771"/>
      <c r="T8" s="771"/>
      <c r="U8" s="771"/>
      <c r="V8" s="771">
        <v>5</v>
      </c>
      <c r="W8" s="771"/>
      <c r="X8" s="771"/>
      <c r="Y8" s="771"/>
      <c r="Z8" s="771"/>
      <c r="AA8" s="771" t="s">
        <v>548</v>
      </c>
      <c r="AB8" s="771"/>
      <c r="AC8" s="771"/>
      <c r="AD8" s="771"/>
      <c r="AE8" s="772"/>
      <c r="AF8" s="773" t="s">
        <v>122</v>
      </c>
      <c r="AG8" s="774"/>
      <c r="AH8" s="774"/>
      <c r="AI8" s="774"/>
      <c r="AJ8" s="775"/>
      <c r="AK8" s="756">
        <v>3</v>
      </c>
      <c r="AL8" s="757"/>
      <c r="AM8" s="757"/>
      <c r="AN8" s="757"/>
      <c r="AO8" s="757"/>
      <c r="AP8" s="757" t="s">
        <v>548</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547</v>
      </c>
      <c r="BT8" s="761"/>
      <c r="BU8" s="761"/>
      <c r="BV8" s="761"/>
      <c r="BW8" s="761"/>
      <c r="BX8" s="761"/>
      <c r="BY8" s="761"/>
      <c r="BZ8" s="761"/>
      <c r="CA8" s="761"/>
      <c r="CB8" s="761"/>
      <c r="CC8" s="761"/>
      <c r="CD8" s="761"/>
      <c r="CE8" s="761"/>
      <c r="CF8" s="761"/>
      <c r="CG8" s="762"/>
      <c r="CH8" s="763">
        <v>3</v>
      </c>
      <c r="CI8" s="764"/>
      <c r="CJ8" s="764"/>
      <c r="CK8" s="764"/>
      <c r="CL8" s="765"/>
      <c r="CM8" s="763">
        <v>478</v>
      </c>
      <c r="CN8" s="764"/>
      <c r="CO8" s="764"/>
      <c r="CP8" s="764"/>
      <c r="CQ8" s="765"/>
      <c r="CR8" s="763">
        <v>184</v>
      </c>
      <c r="CS8" s="764"/>
      <c r="CT8" s="764"/>
      <c r="CU8" s="764"/>
      <c r="CV8" s="765"/>
      <c r="CW8" s="763" t="s">
        <v>548</v>
      </c>
      <c r="CX8" s="764"/>
      <c r="CY8" s="764"/>
      <c r="CZ8" s="764"/>
      <c r="DA8" s="765"/>
      <c r="DB8" s="763" t="s">
        <v>548</v>
      </c>
      <c r="DC8" s="764"/>
      <c r="DD8" s="764"/>
      <c r="DE8" s="764"/>
      <c r="DF8" s="765"/>
      <c r="DG8" s="763" t="s">
        <v>548</v>
      </c>
      <c r="DH8" s="764"/>
      <c r="DI8" s="764"/>
      <c r="DJ8" s="764"/>
      <c r="DK8" s="765"/>
      <c r="DL8" s="763" t="s">
        <v>548</v>
      </c>
      <c r="DM8" s="764"/>
      <c r="DN8" s="764"/>
      <c r="DO8" s="764"/>
      <c r="DP8" s="765"/>
      <c r="DQ8" s="763" t="s">
        <v>548</v>
      </c>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377</v>
      </c>
      <c r="B23" s="776" t="s">
        <v>378</v>
      </c>
      <c r="C23" s="777"/>
      <c r="D23" s="777"/>
      <c r="E23" s="777"/>
      <c r="F23" s="777"/>
      <c r="G23" s="777"/>
      <c r="H23" s="777"/>
      <c r="I23" s="777"/>
      <c r="J23" s="777"/>
      <c r="K23" s="777"/>
      <c r="L23" s="777"/>
      <c r="M23" s="777"/>
      <c r="N23" s="777"/>
      <c r="O23" s="777"/>
      <c r="P23" s="778"/>
      <c r="Q23" s="779">
        <v>27275</v>
      </c>
      <c r="R23" s="780"/>
      <c r="S23" s="780"/>
      <c r="T23" s="780"/>
      <c r="U23" s="780"/>
      <c r="V23" s="780">
        <v>26548</v>
      </c>
      <c r="W23" s="780"/>
      <c r="X23" s="780"/>
      <c r="Y23" s="780"/>
      <c r="Z23" s="780"/>
      <c r="AA23" s="780">
        <v>727</v>
      </c>
      <c r="AB23" s="780"/>
      <c r="AC23" s="780"/>
      <c r="AD23" s="780"/>
      <c r="AE23" s="781"/>
      <c r="AF23" s="782">
        <v>608</v>
      </c>
      <c r="AG23" s="780"/>
      <c r="AH23" s="780"/>
      <c r="AI23" s="780"/>
      <c r="AJ23" s="783"/>
      <c r="AK23" s="784"/>
      <c r="AL23" s="785"/>
      <c r="AM23" s="785"/>
      <c r="AN23" s="785"/>
      <c r="AO23" s="785"/>
      <c r="AP23" s="780">
        <v>30548</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389</v>
      </c>
      <c r="C28" s="737"/>
      <c r="D28" s="737"/>
      <c r="E28" s="737"/>
      <c r="F28" s="737"/>
      <c r="G28" s="737"/>
      <c r="H28" s="737"/>
      <c r="I28" s="737"/>
      <c r="J28" s="737"/>
      <c r="K28" s="737"/>
      <c r="L28" s="737"/>
      <c r="M28" s="737"/>
      <c r="N28" s="737"/>
      <c r="O28" s="737"/>
      <c r="P28" s="738"/>
      <c r="Q28" s="809">
        <v>5851</v>
      </c>
      <c r="R28" s="810"/>
      <c r="S28" s="810"/>
      <c r="T28" s="810"/>
      <c r="U28" s="810"/>
      <c r="V28" s="810">
        <v>5803</v>
      </c>
      <c r="W28" s="810"/>
      <c r="X28" s="810"/>
      <c r="Y28" s="810"/>
      <c r="Z28" s="810"/>
      <c r="AA28" s="810">
        <v>48</v>
      </c>
      <c r="AB28" s="810"/>
      <c r="AC28" s="810"/>
      <c r="AD28" s="810"/>
      <c r="AE28" s="811"/>
      <c r="AF28" s="812">
        <v>48</v>
      </c>
      <c r="AG28" s="810"/>
      <c r="AH28" s="810"/>
      <c r="AI28" s="810"/>
      <c r="AJ28" s="813"/>
      <c r="AK28" s="814">
        <v>608</v>
      </c>
      <c r="AL28" s="815"/>
      <c r="AM28" s="815"/>
      <c r="AN28" s="815"/>
      <c r="AO28" s="815"/>
      <c r="AP28" s="815" t="s">
        <v>548</v>
      </c>
      <c r="AQ28" s="815"/>
      <c r="AR28" s="815"/>
      <c r="AS28" s="815"/>
      <c r="AT28" s="815"/>
      <c r="AU28" s="815" t="s">
        <v>548</v>
      </c>
      <c r="AV28" s="815"/>
      <c r="AW28" s="815"/>
      <c r="AX28" s="815"/>
      <c r="AY28" s="815"/>
      <c r="AZ28" s="816" t="s">
        <v>548</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390</v>
      </c>
      <c r="C29" s="768"/>
      <c r="D29" s="768"/>
      <c r="E29" s="768"/>
      <c r="F29" s="768"/>
      <c r="G29" s="768"/>
      <c r="H29" s="768"/>
      <c r="I29" s="768"/>
      <c r="J29" s="768"/>
      <c r="K29" s="768"/>
      <c r="L29" s="768"/>
      <c r="M29" s="768"/>
      <c r="N29" s="768"/>
      <c r="O29" s="768"/>
      <c r="P29" s="769"/>
      <c r="Q29" s="770">
        <v>5686</v>
      </c>
      <c r="R29" s="771"/>
      <c r="S29" s="771"/>
      <c r="T29" s="771"/>
      <c r="U29" s="771"/>
      <c r="V29" s="771">
        <v>5580</v>
      </c>
      <c r="W29" s="771"/>
      <c r="X29" s="771"/>
      <c r="Y29" s="771"/>
      <c r="Z29" s="771"/>
      <c r="AA29" s="771">
        <v>106</v>
      </c>
      <c r="AB29" s="771"/>
      <c r="AC29" s="771"/>
      <c r="AD29" s="771"/>
      <c r="AE29" s="772"/>
      <c r="AF29" s="773">
        <v>106</v>
      </c>
      <c r="AG29" s="774"/>
      <c r="AH29" s="774"/>
      <c r="AI29" s="774"/>
      <c r="AJ29" s="775"/>
      <c r="AK29" s="821">
        <v>952</v>
      </c>
      <c r="AL29" s="817"/>
      <c r="AM29" s="817"/>
      <c r="AN29" s="817"/>
      <c r="AO29" s="817"/>
      <c r="AP29" s="817" t="s">
        <v>548</v>
      </c>
      <c r="AQ29" s="817"/>
      <c r="AR29" s="817"/>
      <c r="AS29" s="817"/>
      <c r="AT29" s="817"/>
      <c r="AU29" s="817" t="s">
        <v>548</v>
      </c>
      <c r="AV29" s="817"/>
      <c r="AW29" s="817"/>
      <c r="AX29" s="817"/>
      <c r="AY29" s="817"/>
      <c r="AZ29" s="818" t="s">
        <v>548</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391</v>
      </c>
      <c r="C30" s="768"/>
      <c r="D30" s="768"/>
      <c r="E30" s="768"/>
      <c r="F30" s="768"/>
      <c r="G30" s="768"/>
      <c r="H30" s="768"/>
      <c r="I30" s="768"/>
      <c r="J30" s="768"/>
      <c r="K30" s="768"/>
      <c r="L30" s="768"/>
      <c r="M30" s="768"/>
      <c r="N30" s="768"/>
      <c r="O30" s="768"/>
      <c r="P30" s="769"/>
      <c r="Q30" s="770">
        <v>1142</v>
      </c>
      <c r="R30" s="771"/>
      <c r="S30" s="771"/>
      <c r="T30" s="771"/>
      <c r="U30" s="771"/>
      <c r="V30" s="771">
        <v>1089</v>
      </c>
      <c r="W30" s="771"/>
      <c r="X30" s="771"/>
      <c r="Y30" s="771"/>
      <c r="Z30" s="771"/>
      <c r="AA30" s="771">
        <v>52</v>
      </c>
      <c r="AB30" s="771"/>
      <c r="AC30" s="771"/>
      <c r="AD30" s="771"/>
      <c r="AE30" s="772"/>
      <c r="AF30" s="773">
        <v>52</v>
      </c>
      <c r="AG30" s="774"/>
      <c r="AH30" s="774"/>
      <c r="AI30" s="774"/>
      <c r="AJ30" s="775"/>
      <c r="AK30" s="821">
        <v>211</v>
      </c>
      <c r="AL30" s="817"/>
      <c r="AM30" s="817"/>
      <c r="AN30" s="817"/>
      <c r="AO30" s="817"/>
      <c r="AP30" s="817" t="s">
        <v>548</v>
      </c>
      <c r="AQ30" s="817"/>
      <c r="AR30" s="817"/>
      <c r="AS30" s="817"/>
      <c r="AT30" s="817"/>
      <c r="AU30" s="817" t="s">
        <v>548</v>
      </c>
      <c r="AV30" s="817"/>
      <c r="AW30" s="817"/>
      <c r="AX30" s="817"/>
      <c r="AY30" s="817"/>
      <c r="AZ30" s="818" t="s">
        <v>548</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392</v>
      </c>
      <c r="C31" s="768"/>
      <c r="D31" s="768"/>
      <c r="E31" s="768"/>
      <c r="F31" s="768"/>
      <c r="G31" s="768"/>
      <c r="H31" s="768"/>
      <c r="I31" s="768"/>
      <c r="J31" s="768"/>
      <c r="K31" s="768"/>
      <c r="L31" s="768"/>
      <c r="M31" s="768"/>
      <c r="N31" s="768"/>
      <c r="O31" s="768"/>
      <c r="P31" s="769"/>
      <c r="Q31" s="770">
        <v>1260</v>
      </c>
      <c r="R31" s="771"/>
      <c r="S31" s="771"/>
      <c r="T31" s="771"/>
      <c r="U31" s="771"/>
      <c r="V31" s="771">
        <v>1177</v>
      </c>
      <c r="W31" s="771"/>
      <c r="X31" s="771"/>
      <c r="Y31" s="771"/>
      <c r="Z31" s="771"/>
      <c r="AA31" s="771">
        <v>83</v>
      </c>
      <c r="AB31" s="771"/>
      <c r="AC31" s="771"/>
      <c r="AD31" s="771"/>
      <c r="AE31" s="772"/>
      <c r="AF31" s="773">
        <v>1908</v>
      </c>
      <c r="AG31" s="774"/>
      <c r="AH31" s="774"/>
      <c r="AI31" s="774"/>
      <c r="AJ31" s="775"/>
      <c r="AK31" s="821">
        <v>27</v>
      </c>
      <c r="AL31" s="817"/>
      <c r="AM31" s="817"/>
      <c r="AN31" s="817"/>
      <c r="AO31" s="817"/>
      <c r="AP31" s="817">
        <v>2211</v>
      </c>
      <c r="AQ31" s="817"/>
      <c r="AR31" s="817"/>
      <c r="AS31" s="817"/>
      <c r="AT31" s="817"/>
      <c r="AU31" s="817" t="s">
        <v>548</v>
      </c>
      <c r="AV31" s="817"/>
      <c r="AW31" s="817"/>
      <c r="AX31" s="817"/>
      <c r="AY31" s="817"/>
      <c r="AZ31" s="818" t="s">
        <v>548</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394</v>
      </c>
      <c r="C32" s="768"/>
      <c r="D32" s="768"/>
      <c r="E32" s="768"/>
      <c r="F32" s="768"/>
      <c r="G32" s="768"/>
      <c r="H32" s="768"/>
      <c r="I32" s="768"/>
      <c r="J32" s="768"/>
      <c r="K32" s="768"/>
      <c r="L32" s="768"/>
      <c r="M32" s="768"/>
      <c r="N32" s="768"/>
      <c r="O32" s="768"/>
      <c r="P32" s="769"/>
      <c r="Q32" s="770">
        <v>2328</v>
      </c>
      <c r="R32" s="771"/>
      <c r="S32" s="771"/>
      <c r="T32" s="771"/>
      <c r="U32" s="771"/>
      <c r="V32" s="771">
        <v>2082</v>
      </c>
      <c r="W32" s="771"/>
      <c r="X32" s="771"/>
      <c r="Y32" s="771"/>
      <c r="Z32" s="771"/>
      <c r="AA32" s="771">
        <v>245</v>
      </c>
      <c r="AB32" s="771"/>
      <c r="AC32" s="771"/>
      <c r="AD32" s="771"/>
      <c r="AE32" s="772"/>
      <c r="AF32" s="773">
        <v>209</v>
      </c>
      <c r="AG32" s="774"/>
      <c r="AH32" s="774"/>
      <c r="AI32" s="774"/>
      <c r="AJ32" s="775"/>
      <c r="AK32" s="821">
        <v>844</v>
      </c>
      <c r="AL32" s="817"/>
      <c r="AM32" s="817"/>
      <c r="AN32" s="817"/>
      <c r="AO32" s="817"/>
      <c r="AP32" s="817">
        <v>12335</v>
      </c>
      <c r="AQ32" s="817"/>
      <c r="AR32" s="817"/>
      <c r="AS32" s="817"/>
      <c r="AT32" s="817"/>
      <c r="AU32" s="817">
        <v>7500</v>
      </c>
      <c r="AV32" s="817"/>
      <c r="AW32" s="817"/>
      <c r="AX32" s="817"/>
      <c r="AY32" s="817"/>
      <c r="AZ32" s="818" t="s">
        <v>548</v>
      </c>
      <c r="BA32" s="818"/>
      <c r="BB32" s="818"/>
      <c r="BC32" s="818"/>
      <c r="BD32" s="818"/>
      <c r="BE32" s="819" t="s">
        <v>393</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377</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2323</v>
      </c>
      <c r="AG63" s="831"/>
      <c r="AH63" s="831"/>
      <c r="AI63" s="831"/>
      <c r="AJ63" s="832"/>
      <c r="AK63" s="833"/>
      <c r="AL63" s="828"/>
      <c r="AM63" s="828"/>
      <c r="AN63" s="828"/>
      <c r="AO63" s="828"/>
      <c r="AP63" s="831">
        <v>14546</v>
      </c>
      <c r="AQ63" s="831"/>
      <c r="AR63" s="831"/>
      <c r="AS63" s="831"/>
      <c r="AT63" s="831"/>
      <c r="AU63" s="831">
        <v>7500</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399</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549</v>
      </c>
      <c r="C68" s="857"/>
      <c r="D68" s="857"/>
      <c r="E68" s="857"/>
      <c r="F68" s="857"/>
      <c r="G68" s="857"/>
      <c r="H68" s="857"/>
      <c r="I68" s="857"/>
      <c r="J68" s="857"/>
      <c r="K68" s="857"/>
      <c r="L68" s="857"/>
      <c r="M68" s="857"/>
      <c r="N68" s="857"/>
      <c r="O68" s="857"/>
      <c r="P68" s="858"/>
      <c r="Q68" s="859">
        <v>2987</v>
      </c>
      <c r="R68" s="853"/>
      <c r="S68" s="853"/>
      <c r="T68" s="853"/>
      <c r="U68" s="853"/>
      <c r="V68" s="853">
        <v>2894</v>
      </c>
      <c r="W68" s="853"/>
      <c r="X68" s="853"/>
      <c r="Y68" s="853"/>
      <c r="Z68" s="853"/>
      <c r="AA68" s="853">
        <v>94</v>
      </c>
      <c r="AB68" s="853"/>
      <c r="AC68" s="853"/>
      <c r="AD68" s="853"/>
      <c r="AE68" s="853"/>
      <c r="AF68" s="853">
        <v>94</v>
      </c>
      <c r="AG68" s="853"/>
      <c r="AH68" s="853"/>
      <c r="AI68" s="853"/>
      <c r="AJ68" s="853"/>
      <c r="AK68" s="853" t="s">
        <v>548</v>
      </c>
      <c r="AL68" s="853"/>
      <c r="AM68" s="853"/>
      <c r="AN68" s="853"/>
      <c r="AO68" s="853"/>
      <c r="AP68" s="853">
        <v>5174</v>
      </c>
      <c r="AQ68" s="853"/>
      <c r="AR68" s="853"/>
      <c r="AS68" s="853"/>
      <c r="AT68" s="853"/>
      <c r="AU68" s="853">
        <v>2086</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550</v>
      </c>
      <c r="C69" s="861"/>
      <c r="D69" s="861"/>
      <c r="E69" s="861"/>
      <c r="F69" s="861"/>
      <c r="G69" s="861"/>
      <c r="H69" s="861"/>
      <c r="I69" s="861"/>
      <c r="J69" s="861"/>
      <c r="K69" s="861"/>
      <c r="L69" s="861"/>
      <c r="M69" s="861"/>
      <c r="N69" s="861"/>
      <c r="O69" s="861"/>
      <c r="P69" s="862"/>
      <c r="Q69" s="863">
        <v>93</v>
      </c>
      <c r="R69" s="817"/>
      <c r="S69" s="817"/>
      <c r="T69" s="817"/>
      <c r="U69" s="817"/>
      <c r="V69" s="817">
        <v>80</v>
      </c>
      <c r="W69" s="817"/>
      <c r="X69" s="817"/>
      <c r="Y69" s="817"/>
      <c r="Z69" s="817"/>
      <c r="AA69" s="817">
        <v>12</v>
      </c>
      <c r="AB69" s="817"/>
      <c r="AC69" s="817"/>
      <c r="AD69" s="817"/>
      <c r="AE69" s="817"/>
      <c r="AF69" s="817">
        <v>12</v>
      </c>
      <c r="AG69" s="817"/>
      <c r="AH69" s="817"/>
      <c r="AI69" s="817"/>
      <c r="AJ69" s="817"/>
      <c r="AK69" s="817" t="s">
        <v>548</v>
      </c>
      <c r="AL69" s="817"/>
      <c r="AM69" s="817"/>
      <c r="AN69" s="817"/>
      <c r="AO69" s="817"/>
      <c r="AP69" s="817">
        <v>42</v>
      </c>
      <c r="AQ69" s="817"/>
      <c r="AR69" s="817"/>
      <c r="AS69" s="817"/>
      <c r="AT69" s="817"/>
      <c r="AU69" s="817">
        <v>38</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551</v>
      </c>
      <c r="C70" s="861"/>
      <c r="D70" s="861"/>
      <c r="E70" s="861"/>
      <c r="F70" s="861"/>
      <c r="G70" s="861"/>
      <c r="H70" s="861"/>
      <c r="I70" s="861"/>
      <c r="J70" s="861"/>
      <c r="K70" s="861"/>
      <c r="L70" s="861"/>
      <c r="M70" s="861"/>
      <c r="N70" s="861"/>
      <c r="O70" s="861"/>
      <c r="P70" s="862"/>
      <c r="Q70" s="863">
        <v>290</v>
      </c>
      <c r="R70" s="817"/>
      <c r="S70" s="817"/>
      <c r="T70" s="817"/>
      <c r="U70" s="817"/>
      <c r="V70" s="817">
        <v>250</v>
      </c>
      <c r="W70" s="817"/>
      <c r="X70" s="817"/>
      <c r="Y70" s="817"/>
      <c r="Z70" s="817"/>
      <c r="AA70" s="817">
        <v>40</v>
      </c>
      <c r="AB70" s="817"/>
      <c r="AC70" s="817"/>
      <c r="AD70" s="817"/>
      <c r="AE70" s="817"/>
      <c r="AF70" s="817">
        <v>40</v>
      </c>
      <c r="AG70" s="817"/>
      <c r="AH70" s="817"/>
      <c r="AI70" s="817"/>
      <c r="AJ70" s="817"/>
      <c r="AK70" s="817" t="s">
        <v>548</v>
      </c>
      <c r="AL70" s="817"/>
      <c r="AM70" s="817"/>
      <c r="AN70" s="817"/>
      <c r="AO70" s="817"/>
      <c r="AP70" s="817" t="s">
        <v>548</v>
      </c>
      <c r="AQ70" s="817"/>
      <c r="AR70" s="817"/>
      <c r="AS70" s="817"/>
      <c r="AT70" s="817"/>
      <c r="AU70" s="817" t="s">
        <v>548</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552</v>
      </c>
      <c r="C71" s="861"/>
      <c r="D71" s="861"/>
      <c r="E71" s="861"/>
      <c r="F71" s="861"/>
      <c r="G71" s="861"/>
      <c r="H71" s="861"/>
      <c r="I71" s="861"/>
      <c r="J71" s="861"/>
      <c r="K71" s="861"/>
      <c r="L71" s="861"/>
      <c r="M71" s="861"/>
      <c r="N71" s="861"/>
      <c r="O71" s="861"/>
      <c r="P71" s="862"/>
      <c r="Q71" s="863">
        <v>1428744</v>
      </c>
      <c r="R71" s="817"/>
      <c r="S71" s="817"/>
      <c r="T71" s="817"/>
      <c r="U71" s="817"/>
      <c r="V71" s="817">
        <v>1401874</v>
      </c>
      <c r="W71" s="817"/>
      <c r="X71" s="817"/>
      <c r="Y71" s="817"/>
      <c r="Z71" s="817"/>
      <c r="AA71" s="817">
        <v>26871</v>
      </c>
      <c r="AB71" s="817"/>
      <c r="AC71" s="817"/>
      <c r="AD71" s="817"/>
      <c r="AE71" s="817"/>
      <c r="AF71" s="817">
        <v>26871</v>
      </c>
      <c r="AG71" s="817"/>
      <c r="AH71" s="817"/>
      <c r="AI71" s="817"/>
      <c r="AJ71" s="817"/>
      <c r="AK71" s="817">
        <v>12578</v>
      </c>
      <c r="AL71" s="817"/>
      <c r="AM71" s="817"/>
      <c r="AN71" s="817"/>
      <c r="AO71" s="817"/>
      <c r="AP71" s="817" t="s">
        <v>548</v>
      </c>
      <c r="AQ71" s="817"/>
      <c r="AR71" s="817"/>
      <c r="AS71" s="817"/>
      <c r="AT71" s="817"/>
      <c r="AU71" s="817" t="s">
        <v>548</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553</v>
      </c>
      <c r="C72" s="861"/>
      <c r="D72" s="861"/>
      <c r="E72" s="861"/>
      <c r="F72" s="861"/>
      <c r="G72" s="861"/>
      <c r="H72" s="861"/>
      <c r="I72" s="861"/>
      <c r="J72" s="861"/>
      <c r="K72" s="861"/>
      <c r="L72" s="861"/>
      <c r="M72" s="861"/>
      <c r="N72" s="861"/>
      <c r="O72" s="861"/>
      <c r="P72" s="862"/>
      <c r="Q72" s="863">
        <v>38877</v>
      </c>
      <c r="R72" s="817"/>
      <c r="S72" s="817"/>
      <c r="T72" s="817"/>
      <c r="U72" s="817"/>
      <c r="V72" s="817">
        <v>35991</v>
      </c>
      <c r="W72" s="817"/>
      <c r="X72" s="817"/>
      <c r="Y72" s="817"/>
      <c r="Z72" s="817"/>
      <c r="AA72" s="817">
        <v>2886</v>
      </c>
      <c r="AB72" s="817"/>
      <c r="AC72" s="817"/>
      <c r="AD72" s="817"/>
      <c r="AE72" s="817"/>
      <c r="AF72" s="817">
        <v>27482</v>
      </c>
      <c r="AG72" s="817"/>
      <c r="AH72" s="817"/>
      <c r="AI72" s="817"/>
      <c r="AJ72" s="817"/>
      <c r="AK72" s="817" t="s">
        <v>548</v>
      </c>
      <c r="AL72" s="817"/>
      <c r="AM72" s="817"/>
      <c r="AN72" s="817"/>
      <c r="AO72" s="817"/>
      <c r="AP72" s="817">
        <v>96454</v>
      </c>
      <c r="AQ72" s="817"/>
      <c r="AR72" s="817"/>
      <c r="AS72" s="817"/>
      <c r="AT72" s="817"/>
      <c r="AU72" s="817" t="s">
        <v>548</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554</v>
      </c>
      <c r="C73" s="861"/>
      <c r="D73" s="861"/>
      <c r="E73" s="861"/>
      <c r="F73" s="861"/>
      <c r="G73" s="861"/>
      <c r="H73" s="861"/>
      <c r="I73" s="861"/>
      <c r="J73" s="861"/>
      <c r="K73" s="861"/>
      <c r="L73" s="861"/>
      <c r="M73" s="861"/>
      <c r="N73" s="861"/>
      <c r="O73" s="861"/>
      <c r="P73" s="862"/>
      <c r="Q73" s="863">
        <v>6104</v>
      </c>
      <c r="R73" s="817"/>
      <c r="S73" s="817"/>
      <c r="T73" s="817"/>
      <c r="U73" s="817"/>
      <c r="V73" s="817">
        <v>5983</v>
      </c>
      <c r="W73" s="817"/>
      <c r="X73" s="817"/>
      <c r="Y73" s="817"/>
      <c r="Z73" s="817"/>
      <c r="AA73" s="817">
        <v>121</v>
      </c>
      <c r="AB73" s="817"/>
      <c r="AC73" s="817"/>
      <c r="AD73" s="817"/>
      <c r="AE73" s="817"/>
      <c r="AF73" s="817">
        <v>17694</v>
      </c>
      <c r="AG73" s="817"/>
      <c r="AH73" s="817"/>
      <c r="AI73" s="817"/>
      <c r="AJ73" s="817"/>
      <c r="AK73" s="817" t="s">
        <v>548</v>
      </c>
      <c r="AL73" s="817"/>
      <c r="AM73" s="817"/>
      <c r="AN73" s="817"/>
      <c r="AO73" s="817"/>
      <c r="AP73" s="817">
        <v>24010</v>
      </c>
      <c r="AQ73" s="817"/>
      <c r="AR73" s="817"/>
      <c r="AS73" s="817"/>
      <c r="AT73" s="817"/>
      <c r="AU73" s="817" t="s">
        <v>548</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377</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72193</v>
      </c>
      <c r="AG88" s="831"/>
      <c r="AH88" s="831"/>
      <c r="AI88" s="831"/>
      <c r="AJ88" s="831"/>
      <c r="AK88" s="828"/>
      <c r="AL88" s="828"/>
      <c r="AM88" s="828"/>
      <c r="AN88" s="828"/>
      <c r="AO88" s="828"/>
      <c r="AP88" s="831">
        <v>125680</v>
      </c>
      <c r="AQ88" s="831"/>
      <c r="AR88" s="831"/>
      <c r="AS88" s="831"/>
      <c r="AT88" s="831"/>
      <c r="AU88" s="831">
        <v>2124</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189</v>
      </c>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2">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3034995</v>
      </c>
      <c r="AB110" s="887"/>
      <c r="AC110" s="887"/>
      <c r="AD110" s="887"/>
      <c r="AE110" s="888"/>
      <c r="AF110" s="889">
        <v>2830876</v>
      </c>
      <c r="AG110" s="887"/>
      <c r="AH110" s="887"/>
      <c r="AI110" s="887"/>
      <c r="AJ110" s="888"/>
      <c r="AK110" s="889">
        <v>2902087</v>
      </c>
      <c r="AL110" s="887"/>
      <c r="AM110" s="887"/>
      <c r="AN110" s="887"/>
      <c r="AO110" s="888"/>
      <c r="AP110" s="890">
        <v>22.5</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34099673</v>
      </c>
      <c r="BR110" s="918"/>
      <c r="BS110" s="918"/>
      <c r="BT110" s="918"/>
      <c r="BU110" s="918"/>
      <c r="BV110" s="918">
        <v>32344244</v>
      </c>
      <c r="BW110" s="918"/>
      <c r="BX110" s="918"/>
      <c r="BY110" s="918"/>
      <c r="BZ110" s="918"/>
      <c r="CA110" s="918">
        <v>30548458</v>
      </c>
      <c r="CB110" s="918"/>
      <c r="CC110" s="918"/>
      <c r="CD110" s="918"/>
      <c r="CE110" s="918"/>
      <c r="CF110" s="931">
        <v>236.5</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7742006</v>
      </c>
      <c r="BR112" s="913"/>
      <c r="BS112" s="913"/>
      <c r="BT112" s="913"/>
      <c r="BU112" s="913"/>
      <c r="BV112" s="913">
        <v>7643129</v>
      </c>
      <c r="BW112" s="913"/>
      <c r="BX112" s="913"/>
      <c r="BY112" s="913"/>
      <c r="BZ112" s="913"/>
      <c r="CA112" s="913">
        <v>7499909</v>
      </c>
      <c r="CB112" s="913"/>
      <c r="CC112" s="913"/>
      <c r="CD112" s="913"/>
      <c r="CE112" s="913"/>
      <c r="CF112" s="907">
        <v>58.1</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519923</v>
      </c>
      <c r="AB113" s="925"/>
      <c r="AC113" s="925"/>
      <c r="AD113" s="925"/>
      <c r="AE113" s="926"/>
      <c r="AF113" s="927">
        <v>546442</v>
      </c>
      <c r="AG113" s="925"/>
      <c r="AH113" s="925"/>
      <c r="AI113" s="925"/>
      <c r="AJ113" s="926"/>
      <c r="AK113" s="927">
        <v>523244</v>
      </c>
      <c r="AL113" s="925"/>
      <c r="AM113" s="925"/>
      <c r="AN113" s="925"/>
      <c r="AO113" s="926"/>
      <c r="AP113" s="928">
        <v>4.0999999999999996</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2493983</v>
      </c>
      <c r="BR113" s="913"/>
      <c r="BS113" s="913"/>
      <c r="BT113" s="913"/>
      <c r="BU113" s="913"/>
      <c r="BV113" s="913">
        <v>2382220</v>
      </c>
      <c r="BW113" s="913"/>
      <c r="BX113" s="913"/>
      <c r="BY113" s="913"/>
      <c r="BZ113" s="913"/>
      <c r="CA113" s="913">
        <v>2124401</v>
      </c>
      <c r="CB113" s="913"/>
      <c r="CC113" s="913"/>
      <c r="CD113" s="913"/>
      <c r="CE113" s="913"/>
      <c r="CF113" s="907">
        <v>16.399999999999999</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326206</v>
      </c>
      <c r="AB114" s="946"/>
      <c r="AC114" s="946"/>
      <c r="AD114" s="946"/>
      <c r="AE114" s="947"/>
      <c r="AF114" s="948">
        <v>309993</v>
      </c>
      <c r="AG114" s="946"/>
      <c r="AH114" s="946"/>
      <c r="AI114" s="946"/>
      <c r="AJ114" s="947"/>
      <c r="AK114" s="948">
        <v>293108</v>
      </c>
      <c r="AL114" s="946"/>
      <c r="AM114" s="946"/>
      <c r="AN114" s="946"/>
      <c r="AO114" s="947"/>
      <c r="AP114" s="949">
        <v>2.2999999999999998</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2267912</v>
      </c>
      <c r="BR114" s="913"/>
      <c r="BS114" s="913"/>
      <c r="BT114" s="913"/>
      <c r="BU114" s="913"/>
      <c r="BV114" s="913">
        <v>2330680</v>
      </c>
      <c r="BW114" s="913"/>
      <c r="BX114" s="913"/>
      <c r="BY114" s="913"/>
      <c r="BZ114" s="913"/>
      <c r="CA114" s="913">
        <v>2364266</v>
      </c>
      <c r="CB114" s="913"/>
      <c r="CC114" s="913"/>
      <c r="CD114" s="913"/>
      <c r="CE114" s="913"/>
      <c r="CF114" s="907">
        <v>18.3</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v>543</v>
      </c>
      <c r="AL116" s="946"/>
      <c r="AM116" s="946"/>
      <c r="AN116" s="946"/>
      <c r="AO116" s="947"/>
      <c r="AP116" s="949">
        <v>0</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3881124</v>
      </c>
      <c r="AB117" s="966"/>
      <c r="AC117" s="966"/>
      <c r="AD117" s="966"/>
      <c r="AE117" s="967"/>
      <c r="AF117" s="968">
        <v>3687311</v>
      </c>
      <c r="AG117" s="966"/>
      <c r="AH117" s="966"/>
      <c r="AI117" s="966"/>
      <c r="AJ117" s="967"/>
      <c r="AK117" s="968">
        <v>3718982</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46603574</v>
      </c>
      <c r="BR119" s="987"/>
      <c r="BS119" s="987"/>
      <c r="BT119" s="987"/>
      <c r="BU119" s="987"/>
      <c r="BV119" s="987">
        <v>44700273</v>
      </c>
      <c r="BW119" s="987"/>
      <c r="BX119" s="987"/>
      <c r="BY119" s="987"/>
      <c r="BZ119" s="987"/>
      <c r="CA119" s="987">
        <v>42537034</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2">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4395001</v>
      </c>
      <c r="BR120" s="918"/>
      <c r="BS120" s="918"/>
      <c r="BT120" s="918"/>
      <c r="BU120" s="918"/>
      <c r="BV120" s="918">
        <v>4879706</v>
      </c>
      <c r="BW120" s="918"/>
      <c r="BX120" s="918"/>
      <c r="BY120" s="918"/>
      <c r="BZ120" s="918"/>
      <c r="CA120" s="918">
        <v>5047041</v>
      </c>
      <c r="CB120" s="918"/>
      <c r="CC120" s="918"/>
      <c r="CD120" s="918"/>
      <c r="CE120" s="918"/>
      <c r="CF120" s="931">
        <v>39.1</v>
      </c>
      <c r="CG120" s="932"/>
      <c r="CH120" s="932"/>
      <c r="CI120" s="932"/>
      <c r="CJ120" s="932"/>
      <c r="CK120" s="993" t="s">
        <v>445</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7742006</v>
      </c>
      <c r="DH120" s="918"/>
      <c r="DI120" s="918"/>
      <c r="DJ120" s="918"/>
      <c r="DK120" s="918"/>
      <c r="DL120" s="918">
        <v>7643129</v>
      </c>
      <c r="DM120" s="918"/>
      <c r="DN120" s="918"/>
      <c r="DO120" s="918"/>
      <c r="DP120" s="918"/>
      <c r="DQ120" s="918">
        <v>7499909</v>
      </c>
      <c r="DR120" s="918"/>
      <c r="DS120" s="918"/>
      <c r="DT120" s="918"/>
      <c r="DU120" s="918"/>
      <c r="DV120" s="919">
        <v>58.1</v>
      </c>
      <c r="DW120" s="919"/>
      <c r="DX120" s="919"/>
      <c r="DY120" s="919"/>
      <c r="DZ120" s="920"/>
    </row>
    <row r="121" spans="1:130" s="212" customFormat="1" ht="26.25" customHeight="1" x14ac:dyDescent="0.2">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8597944</v>
      </c>
      <c r="BR121" s="913"/>
      <c r="BS121" s="913"/>
      <c r="BT121" s="913"/>
      <c r="BU121" s="913"/>
      <c r="BV121" s="913">
        <v>9033643</v>
      </c>
      <c r="BW121" s="913"/>
      <c r="BX121" s="913"/>
      <c r="BY121" s="913"/>
      <c r="BZ121" s="913"/>
      <c r="CA121" s="913">
        <v>8749484</v>
      </c>
      <c r="CB121" s="913"/>
      <c r="CC121" s="913"/>
      <c r="CD121" s="913"/>
      <c r="CE121" s="913"/>
      <c r="CF121" s="907">
        <v>67.7</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22603900</v>
      </c>
      <c r="BR122" s="987"/>
      <c r="BS122" s="987"/>
      <c r="BT122" s="987"/>
      <c r="BU122" s="987"/>
      <c r="BV122" s="987">
        <v>21391999</v>
      </c>
      <c r="BW122" s="987"/>
      <c r="BX122" s="987"/>
      <c r="BY122" s="987"/>
      <c r="BZ122" s="987"/>
      <c r="CA122" s="987">
        <v>20258810</v>
      </c>
      <c r="CB122" s="987"/>
      <c r="CC122" s="987"/>
      <c r="CD122" s="987"/>
      <c r="CE122" s="987"/>
      <c r="CF122" s="1004">
        <v>156.80000000000001</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0">
        <v>35596845</v>
      </c>
      <c r="BR123" s="1051"/>
      <c r="BS123" s="1051"/>
      <c r="BT123" s="1051"/>
      <c r="BU123" s="1051"/>
      <c r="BV123" s="1051">
        <v>35305348</v>
      </c>
      <c r="BW123" s="1051"/>
      <c r="BX123" s="1051"/>
      <c r="BY123" s="1051"/>
      <c r="BZ123" s="1051"/>
      <c r="CA123" s="1051">
        <v>34055335</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v>90.8</v>
      </c>
      <c r="BR124" s="1014"/>
      <c r="BS124" s="1014"/>
      <c r="BT124" s="1014"/>
      <c r="BU124" s="1014"/>
      <c r="BV124" s="1014">
        <v>75.2</v>
      </c>
      <c r="BW124" s="1014"/>
      <c r="BX124" s="1014"/>
      <c r="BY124" s="1014"/>
      <c r="BZ124" s="1014"/>
      <c r="CA124" s="1014">
        <v>65.599999999999994</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699558</v>
      </c>
      <c r="AB128" s="1033"/>
      <c r="AC128" s="1033"/>
      <c r="AD128" s="1033"/>
      <c r="AE128" s="1034"/>
      <c r="AF128" s="1035">
        <v>716389</v>
      </c>
      <c r="AG128" s="1033"/>
      <c r="AH128" s="1033"/>
      <c r="AI128" s="1033"/>
      <c r="AJ128" s="1034"/>
      <c r="AK128" s="1035">
        <v>713070</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12.8</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13999866</v>
      </c>
      <c r="AB129" s="946"/>
      <c r="AC129" s="946"/>
      <c r="AD129" s="946"/>
      <c r="AE129" s="947"/>
      <c r="AF129" s="948">
        <v>14347829</v>
      </c>
      <c r="AG129" s="946"/>
      <c r="AH129" s="946"/>
      <c r="AI129" s="946"/>
      <c r="AJ129" s="947"/>
      <c r="AK129" s="948">
        <v>14711157</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17.8</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1889205</v>
      </c>
      <c r="AB130" s="946"/>
      <c r="AC130" s="946"/>
      <c r="AD130" s="946"/>
      <c r="AE130" s="947"/>
      <c r="AF130" s="948">
        <v>1855510</v>
      </c>
      <c r="AG130" s="946"/>
      <c r="AH130" s="946"/>
      <c r="AI130" s="946"/>
      <c r="AJ130" s="947"/>
      <c r="AK130" s="948">
        <v>1792793</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9.6</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12110661</v>
      </c>
      <c r="AB131" s="973"/>
      <c r="AC131" s="973"/>
      <c r="AD131" s="973"/>
      <c r="AE131" s="974"/>
      <c r="AF131" s="972">
        <v>12492319</v>
      </c>
      <c r="AG131" s="973"/>
      <c r="AH131" s="973"/>
      <c r="AI131" s="973"/>
      <c r="AJ131" s="974"/>
      <c r="AK131" s="972">
        <v>12918364</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v>65.599999999999994</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10.671267240000001</v>
      </c>
      <c r="AB132" s="1084"/>
      <c r="AC132" s="1084"/>
      <c r="AD132" s="1084"/>
      <c r="AE132" s="1085"/>
      <c r="AF132" s="1086">
        <v>8.928782558</v>
      </c>
      <c r="AG132" s="1084"/>
      <c r="AH132" s="1084"/>
      <c r="AI132" s="1084"/>
      <c r="AJ132" s="1085"/>
      <c r="AK132" s="1086">
        <v>9.3906515129999999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11.7</v>
      </c>
      <c r="AB133" s="1067"/>
      <c r="AC133" s="1067"/>
      <c r="AD133" s="1067"/>
      <c r="AE133" s="1068"/>
      <c r="AF133" s="1066">
        <v>10.3</v>
      </c>
      <c r="AG133" s="1067"/>
      <c r="AH133" s="1067"/>
      <c r="AI133" s="1067"/>
      <c r="AJ133" s="1068"/>
      <c r="AK133" s="1066">
        <v>9.6</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zcbFcqiojvLis5DDd/ltsmct8+x839NSFryusyCioVzcEWDE/Fbx22RMJqtokWIxJHZB0zX4iFb3lpYsbQ1iVQ==" saltValue="QzeMJLQ+gqYcsD6AfYYai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475</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RB7T5hClKXVOuSmzTGebe2xcQev39AkoEDyPhNsiEPt0lziQgiFZIpMOx6HtoCs2rr5yG0It5Dz5JteAF/Gk3Q==" saltValue="7AWEx0OWcEMV00jx29N2w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omqtbcQ5rASC7hMWvk6nAYfRcoTpIDnqXucn0YhMonJ6TvlYltx/sg8NNgTPn3BP5bLIdvSilRpWnRDJBZ53Q==" saltValue="Padyrcms9M3QI7ziL68eC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477</v>
      </c>
      <c r="AL6" s="248"/>
      <c r="AM6" s="248"/>
      <c r="AN6" s="248"/>
    </row>
    <row r="7" spans="1:46" ht="13.5" customHeight="1" x14ac:dyDescent="0.2">
      <c r="A7" s="247"/>
      <c r="AK7" s="250"/>
      <c r="AL7" s="251"/>
      <c r="AM7" s="251"/>
      <c r="AN7" s="252"/>
      <c r="AO7" s="1101" t="s">
        <v>478</v>
      </c>
      <c r="AP7" s="253"/>
      <c r="AQ7" s="254" t="s">
        <v>479</v>
      </c>
      <c r="AR7" s="255"/>
    </row>
    <row r="8" spans="1:46" ht="13.2" x14ac:dyDescent="0.2">
      <c r="A8" s="247"/>
      <c r="AK8" s="256"/>
      <c r="AL8" s="257"/>
      <c r="AM8" s="257"/>
      <c r="AN8" s="258"/>
      <c r="AO8" s="1102"/>
      <c r="AP8" s="259" t="s">
        <v>480</v>
      </c>
      <c r="AQ8" s="260" t="s">
        <v>481</v>
      </c>
      <c r="AR8" s="261" t="s">
        <v>482</v>
      </c>
    </row>
    <row r="9" spans="1:46" ht="13.2" x14ac:dyDescent="0.2">
      <c r="A9" s="247"/>
      <c r="AK9" s="1103" t="s">
        <v>483</v>
      </c>
      <c r="AL9" s="1104"/>
      <c r="AM9" s="1104"/>
      <c r="AN9" s="1105"/>
      <c r="AO9" s="262">
        <v>3552873</v>
      </c>
      <c r="AP9" s="262">
        <v>63480</v>
      </c>
      <c r="AQ9" s="263">
        <v>72348</v>
      </c>
      <c r="AR9" s="264">
        <v>-12.3</v>
      </c>
    </row>
    <row r="10" spans="1:46" ht="13.5" customHeight="1" x14ac:dyDescent="0.2">
      <c r="A10" s="247"/>
      <c r="AK10" s="1103" t="s">
        <v>484</v>
      </c>
      <c r="AL10" s="1104"/>
      <c r="AM10" s="1104"/>
      <c r="AN10" s="1105"/>
      <c r="AO10" s="265">
        <v>84199</v>
      </c>
      <c r="AP10" s="265">
        <v>1504</v>
      </c>
      <c r="AQ10" s="266">
        <v>6364</v>
      </c>
      <c r="AR10" s="267">
        <v>-76.400000000000006</v>
      </c>
    </row>
    <row r="11" spans="1:46" ht="13.5" customHeight="1" x14ac:dyDescent="0.2">
      <c r="A11" s="247"/>
      <c r="AK11" s="1103" t="s">
        <v>485</v>
      </c>
      <c r="AL11" s="1104"/>
      <c r="AM11" s="1104"/>
      <c r="AN11" s="1105"/>
      <c r="AO11" s="265">
        <v>23697</v>
      </c>
      <c r="AP11" s="265">
        <v>423</v>
      </c>
      <c r="AQ11" s="266">
        <v>1262</v>
      </c>
      <c r="AR11" s="267">
        <v>-66.5</v>
      </c>
    </row>
    <row r="12" spans="1:46" ht="13.5" customHeight="1" x14ac:dyDescent="0.2">
      <c r="A12" s="247"/>
      <c r="AK12" s="1103" t="s">
        <v>486</v>
      </c>
      <c r="AL12" s="1104"/>
      <c r="AM12" s="1104"/>
      <c r="AN12" s="1105"/>
      <c r="AO12" s="265" t="s">
        <v>487</v>
      </c>
      <c r="AP12" s="265" t="s">
        <v>487</v>
      </c>
      <c r="AQ12" s="266">
        <v>10</v>
      </c>
      <c r="AR12" s="267" t="s">
        <v>487</v>
      </c>
    </row>
    <row r="13" spans="1:46" ht="13.5" customHeight="1" x14ac:dyDescent="0.2">
      <c r="A13" s="247"/>
      <c r="AK13" s="1103" t="s">
        <v>488</v>
      </c>
      <c r="AL13" s="1104"/>
      <c r="AM13" s="1104"/>
      <c r="AN13" s="1105"/>
      <c r="AO13" s="265">
        <v>113498</v>
      </c>
      <c r="AP13" s="265">
        <v>2028</v>
      </c>
      <c r="AQ13" s="266">
        <v>3257</v>
      </c>
      <c r="AR13" s="267">
        <v>-37.700000000000003</v>
      </c>
    </row>
    <row r="14" spans="1:46" ht="13.5" customHeight="1" x14ac:dyDescent="0.2">
      <c r="A14" s="247"/>
      <c r="AK14" s="1103" t="s">
        <v>489</v>
      </c>
      <c r="AL14" s="1104"/>
      <c r="AM14" s="1104"/>
      <c r="AN14" s="1105"/>
      <c r="AO14" s="265">
        <v>104913</v>
      </c>
      <c r="AP14" s="265">
        <v>1875</v>
      </c>
      <c r="AQ14" s="266">
        <v>1617</v>
      </c>
      <c r="AR14" s="267">
        <v>16</v>
      </c>
    </row>
    <row r="15" spans="1:46" ht="13.5" customHeight="1" x14ac:dyDescent="0.2">
      <c r="A15" s="247"/>
      <c r="AK15" s="1106" t="s">
        <v>490</v>
      </c>
      <c r="AL15" s="1107"/>
      <c r="AM15" s="1107"/>
      <c r="AN15" s="1108"/>
      <c r="AO15" s="265">
        <v>-76356</v>
      </c>
      <c r="AP15" s="265">
        <v>-1364</v>
      </c>
      <c r="AQ15" s="266">
        <v>-3947</v>
      </c>
      <c r="AR15" s="267">
        <v>-65.400000000000006</v>
      </c>
    </row>
    <row r="16" spans="1:46" ht="13.2" x14ac:dyDescent="0.2">
      <c r="A16" s="247"/>
      <c r="AK16" s="1106" t="s">
        <v>177</v>
      </c>
      <c r="AL16" s="1107"/>
      <c r="AM16" s="1107"/>
      <c r="AN16" s="1108"/>
      <c r="AO16" s="265">
        <v>3802824</v>
      </c>
      <c r="AP16" s="265">
        <v>67946</v>
      </c>
      <c r="AQ16" s="266">
        <v>80912</v>
      </c>
      <c r="AR16" s="267">
        <v>-16</v>
      </c>
    </row>
    <row r="17" spans="1:46" ht="13.2" x14ac:dyDescent="0.2">
      <c r="A17" s="247"/>
    </row>
    <row r="18" spans="1:46" ht="13.2" x14ac:dyDescent="0.2">
      <c r="A18" s="247"/>
      <c r="AQ18" s="268"/>
      <c r="AR18" s="268"/>
    </row>
    <row r="19" spans="1:46" ht="13.2" x14ac:dyDescent="0.2">
      <c r="A19" s="247"/>
      <c r="AK19" s="243" t="s">
        <v>491</v>
      </c>
    </row>
    <row r="20" spans="1:46" ht="13.2" x14ac:dyDescent="0.2">
      <c r="A20" s="247"/>
      <c r="AK20" s="269"/>
      <c r="AL20" s="270"/>
      <c r="AM20" s="270"/>
      <c r="AN20" s="271"/>
      <c r="AO20" s="272" t="s">
        <v>492</v>
      </c>
      <c r="AP20" s="273" t="s">
        <v>493</v>
      </c>
      <c r="AQ20" s="274" t="s">
        <v>494</v>
      </c>
      <c r="AR20" s="275"/>
    </row>
    <row r="21" spans="1:46" s="248" customFormat="1" ht="13.2" x14ac:dyDescent="0.2">
      <c r="A21" s="276"/>
      <c r="AK21" s="1109" t="s">
        <v>495</v>
      </c>
      <c r="AL21" s="1110"/>
      <c r="AM21" s="1110"/>
      <c r="AN21" s="1111"/>
      <c r="AO21" s="277">
        <v>5.18</v>
      </c>
      <c r="AP21" s="278">
        <v>6.71</v>
      </c>
      <c r="AQ21" s="279">
        <v>-1.53</v>
      </c>
      <c r="AS21" s="280"/>
      <c r="AT21" s="276"/>
    </row>
    <row r="22" spans="1:46" s="248" customFormat="1" ht="13.2" x14ac:dyDescent="0.2">
      <c r="A22" s="276"/>
      <c r="AK22" s="1109" t="s">
        <v>496</v>
      </c>
      <c r="AL22" s="1110"/>
      <c r="AM22" s="1110"/>
      <c r="AN22" s="1111"/>
      <c r="AO22" s="281">
        <v>100</v>
      </c>
      <c r="AP22" s="282">
        <v>98.3</v>
      </c>
      <c r="AQ22" s="283">
        <v>1.7</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499</v>
      </c>
      <c r="AL29" s="248"/>
      <c r="AM29" s="248"/>
      <c r="AN29" s="248"/>
      <c r="AS29" s="290"/>
    </row>
    <row r="30" spans="1:46" ht="13.5" customHeight="1" x14ac:dyDescent="0.2">
      <c r="A30" s="247"/>
      <c r="AK30" s="250"/>
      <c r="AL30" s="251"/>
      <c r="AM30" s="251"/>
      <c r="AN30" s="252"/>
      <c r="AO30" s="1101" t="s">
        <v>478</v>
      </c>
      <c r="AP30" s="253"/>
      <c r="AQ30" s="254" t="s">
        <v>479</v>
      </c>
      <c r="AR30" s="255"/>
    </row>
    <row r="31" spans="1:46" ht="13.2" x14ac:dyDescent="0.2">
      <c r="A31" s="247"/>
      <c r="AK31" s="256"/>
      <c r="AL31" s="257"/>
      <c r="AM31" s="257"/>
      <c r="AN31" s="258"/>
      <c r="AO31" s="1102"/>
      <c r="AP31" s="259" t="s">
        <v>480</v>
      </c>
      <c r="AQ31" s="260" t="s">
        <v>481</v>
      </c>
      <c r="AR31" s="261" t="s">
        <v>482</v>
      </c>
    </row>
    <row r="32" spans="1:46" ht="27" customHeight="1" x14ac:dyDescent="0.2">
      <c r="A32" s="247"/>
      <c r="AK32" s="1117" t="s">
        <v>500</v>
      </c>
      <c r="AL32" s="1118"/>
      <c r="AM32" s="1118"/>
      <c r="AN32" s="1119"/>
      <c r="AO32" s="291">
        <v>2902087</v>
      </c>
      <c r="AP32" s="291">
        <v>51853</v>
      </c>
      <c r="AQ32" s="292">
        <v>34344</v>
      </c>
      <c r="AR32" s="293">
        <v>51</v>
      </c>
    </row>
    <row r="33" spans="1:46" ht="13.5" customHeight="1" x14ac:dyDescent="0.2">
      <c r="A33" s="247"/>
      <c r="AK33" s="1117" t="s">
        <v>501</v>
      </c>
      <c r="AL33" s="1118"/>
      <c r="AM33" s="1118"/>
      <c r="AN33" s="1119"/>
      <c r="AO33" s="291" t="s">
        <v>487</v>
      </c>
      <c r="AP33" s="291" t="s">
        <v>487</v>
      </c>
      <c r="AQ33" s="292" t="s">
        <v>487</v>
      </c>
      <c r="AR33" s="293" t="s">
        <v>487</v>
      </c>
    </row>
    <row r="34" spans="1:46" ht="27" customHeight="1" x14ac:dyDescent="0.2">
      <c r="A34" s="247"/>
      <c r="AK34" s="1117" t="s">
        <v>502</v>
      </c>
      <c r="AL34" s="1118"/>
      <c r="AM34" s="1118"/>
      <c r="AN34" s="1119"/>
      <c r="AO34" s="291" t="s">
        <v>487</v>
      </c>
      <c r="AP34" s="291" t="s">
        <v>487</v>
      </c>
      <c r="AQ34" s="292">
        <v>3</v>
      </c>
      <c r="AR34" s="293" t="s">
        <v>487</v>
      </c>
    </row>
    <row r="35" spans="1:46" ht="27" customHeight="1" x14ac:dyDescent="0.2">
      <c r="A35" s="247"/>
      <c r="AK35" s="1117" t="s">
        <v>503</v>
      </c>
      <c r="AL35" s="1118"/>
      <c r="AM35" s="1118"/>
      <c r="AN35" s="1119"/>
      <c r="AO35" s="291">
        <v>523244</v>
      </c>
      <c r="AP35" s="291">
        <v>9349</v>
      </c>
      <c r="AQ35" s="292">
        <v>7806</v>
      </c>
      <c r="AR35" s="293">
        <v>19.8</v>
      </c>
    </row>
    <row r="36" spans="1:46" ht="27" customHeight="1" x14ac:dyDescent="0.2">
      <c r="A36" s="247"/>
      <c r="AK36" s="1117" t="s">
        <v>504</v>
      </c>
      <c r="AL36" s="1118"/>
      <c r="AM36" s="1118"/>
      <c r="AN36" s="1119"/>
      <c r="AO36" s="291">
        <v>293108</v>
      </c>
      <c r="AP36" s="291">
        <v>5237</v>
      </c>
      <c r="AQ36" s="292">
        <v>1690</v>
      </c>
      <c r="AR36" s="293">
        <v>209.9</v>
      </c>
    </row>
    <row r="37" spans="1:46" ht="13.5" customHeight="1" x14ac:dyDescent="0.2">
      <c r="A37" s="247"/>
      <c r="AK37" s="1117" t="s">
        <v>505</v>
      </c>
      <c r="AL37" s="1118"/>
      <c r="AM37" s="1118"/>
      <c r="AN37" s="1119"/>
      <c r="AO37" s="291" t="s">
        <v>487</v>
      </c>
      <c r="AP37" s="291" t="s">
        <v>487</v>
      </c>
      <c r="AQ37" s="292">
        <v>666</v>
      </c>
      <c r="AR37" s="293" t="s">
        <v>487</v>
      </c>
    </row>
    <row r="38" spans="1:46" ht="27" customHeight="1" x14ac:dyDescent="0.2">
      <c r="A38" s="247"/>
      <c r="AK38" s="1120" t="s">
        <v>506</v>
      </c>
      <c r="AL38" s="1121"/>
      <c r="AM38" s="1121"/>
      <c r="AN38" s="1122"/>
      <c r="AO38" s="294">
        <v>543</v>
      </c>
      <c r="AP38" s="294">
        <v>10</v>
      </c>
      <c r="AQ38" s="295">
        <v>3</v>
      </c>
      <c r="AR38" s="283">
        <v>233.3</v>
      </c>
      <c r="AS38" s="290"/>
    </row>
    <row r="39" spans="1:46" ht="13.2" x14ac:dyDescent="0.2">
      <c r="A39" s="247"/>
      <c r="AK39" s="1120" t="s">
        <v>507</v>
      </c>
      <c r="AL39" s="1121"/>
      <c r="AM39" s="1121"/>
      <c r="AN39" s="1122"/>
      <c r="AO39" s="291">
        <v>-713070</v>
      </c>
      <c r="AP39" s="291">
        <v>-12741</v>
      </c>
      <c r="AQ39" s="292">
        <v>-5822</v>
      </c>
      <c r="AR39" s="293">
        <v>118.8</v>
      </c>
      <c r="AS39" s="290"/>
    </row>
    <row r="40" spans="1:46" ht="27" customHeight="1" x14ac:dyDescent="0.2">
      <c r="A40" s="247"/>
      <c r="AK40" s="1117" t="s">
        <v>508</v>
      </c>
      <c r="AL40" s="1118"/>
      <c r="AM40" s="1118"/>
      <c r="AN40" s="1119"/>
      <c r="AO40" s="291">
        <v>-1792793</v>
      </c>
      <c r="AP40" s="291">
        <v>-32032</v>
      </c>
      <c r="AQ40" s="292">
        <v>-26710</v>
      </c>
      <c r="AR40" s="293">
        <v>19.899999999999999</v>
      </c>
      <c r="AS40" s="290"/>
    </row>
    <row r="41" spans="1:46" ht="13.2" x14ac:dyDescent="0.2">
      <c r="A41" s="247"/>
      <c r="AK41" s="1123" t="s">
        <v>287</v>
      </c>
      <c r="AL41" s="1124"/>
      <c r="AM41" s="1124"/>
      <c r="AN41" s="1125"/>
      <c r="AO41" s="291">
        <v>1213119</v>
      </c>
      <c r="AP41" s="291">
        <v>21675</v>
      </c>
      <c r="AQ41" s="292">
        <v>11979</v>
      </c>
      <c r="AR41" s="293">
        <v>80.900000000000006</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2" x14ac:dyDescent="0.2">
      <c r="A48" s="247"/>
      <c r="AK48" s="301" t="s">
        <v>510</v>
      </c>
      <c r="AL48" s="301"/>
      <c r="AM48" s="301"/>
      <c r="AN48" s="301"/>
      <c r="AO48" s="301"/>
      <c r="AP48" s="301"/>
      <c r="AQ48" s="302"/>
      <c r="AR48" s="301"/>
    </row>
    <row r="49" spans="1:44" ht="13.5" customHeight="1" x14ac:dyDescent="0.2">
      <c r="A49" s="247"/>
      <c r="AK49" s="303"/>
      <c r="AL49" s="304"/>
      <c r="AM49" s="1112" t="s">
        <v>478</v>
      </c>
      <c r="AN49" s="1114" t="s">
        <v>511</v>
      </c>
      <c r="AO49" s="1115"/>
      <c r="AP49" s="1115"/>
      <c r="AQ49" s="1115"/>
      <c r="AR49" s="1116"/>
    </row>
    <row r="50" spans="1:44" ht="13.2" x14ac:dyDescent="0.2">
      <c r="A50" s="247"/>
      <c r="AK50" s="305"/>
      <c r="AL50" s="306"/>
      <c r="AM50" s="1113"/>
      <c r="AN50" s="307" t="s">
        <v>512</v>
      </c>
      <c r="AO50" s="308" t="s">
        <v>513</v>
      </c>
      <c r="AP50" s="309" t="s">
        <v>514</v>
      </c>
      <c r="AQ50" s="310" t="s">
        <v>515</v>
      </c>
      <c r="AR50" s="311" t="s">
        <v>516</v>
      </c>
    </row>
    <row r="51" spans="1:44" ht="13.2" x14ac:dyDescent="0.2">
      <c r="A51" s="247"/>
      <c r="AK51" s="303" t="s">
        <v>517</v>
      </c>
      <c r="AL51" s="304"/>
      <c r="AM51" s="312">
        <v>3678820</v>
      </c>
      <c r="AN51" s="313">
        <v>63935</v>
      </c>
      <c r="AO51" s="314">
        <v>1.2</v>
      </c>
      <c r="AP51" s="315">
        <v>45483</v>
      </c>
      <c r="AQ51" s="316">
        <v>-0.2</v>
      </c>
      <c r="AR51" s="317">
        <v>1.4</v>
      </c>
    </row>
    <row r="52" spans="1:44" ht="13.2" x14ac:dyDescent="0.2">
      <c r="A52" s="247"/>
      <c r="AK52" s="318"/>
      <c r="AL52" s="319" t="s">
        <v>518</v>
      </c>
      <c r="AM52" s="320">
        <v>1922628</v>
      </c>
      <c r="AN52" s="321">
        <v>33414</v>
      </c>
      <c r="AO52" s="322">
        <v>102</v>
      </c>
      <c r="AP52" s="323">
        <v>24241</v>
      </c>
      <c r="AQ52" s="324">
        <v>0.4</v>
      </c>
      <c r="AR52" s="325">
        <v>101.6</v>
      </c>
    </row>
    <row r="53" spans="1:44" ht="13.2" x14ac:dyDescent="0.2">
      <c r="A53" s="247"/>
      <c r="AK53" s="303" t="s">
        <v>519</v>
      </c>
      <c r="AL53" s="304"/>
      <c r="AM53" s="312">
        <v>2878984</v>
      </c>
      <c r="AN53" s="313">
        <v>50309</v>
      </c>
      <c r="AO53" s="314">
        <v>-21.3</v>
      </c>
      <c r="AP53" s="315">
        <v>45945</v>
      </c>
      <c r="AQ53" s="316">
        <v>1</v>
      </c>
      <c r="AR53" s="317">
        <v>-22.3</v>
      </c>
    </row>
    <row r="54" spans="1:44" ht="13.2" x14ac:dyDescent="0.2">
      <c r="A54" s="247"/>
      <c r="AK54" s="318"/>
      <c r="AL54" s="319" t="s">
        <v>518</v>
      </c>
      <c r="AM54" s="320">
        <v>1334859</v>
      </c>
      <c r="AN54" s="321">
        <v>23326</v>
      </c>
      <c r="AO54" s="322">
        <v>-30.2</v>
      </c>
      <c r="AP54" s="323">
        <v>25180</v>
      </c>
      <c r="AQ54" s="324">
        <v>3.9</v>
      </c>
      <c r="AR54" s="325">
        <v>-34.1</v>
      </c>
    </row>
    <row r="55" spans="1:44" ht="13.2" x14ac:dyDescent="0.2">
      <c r="A55" s="247"/>
      <c r="AK55" s="303" t="s">
        <v>520</v>
      </c>
      <c r="AL55" s="304"/>
      <c r="AM55" s="312">
        <v>2152366</v>
      </c>
      <c r="AN55" s="313">
        <v>37766</v>
      </c>
      <c r="AO55" s="314">
        <v>-24.9</v>
      </c>
      <c r="AP55" s="315">
        <v>44475</v>
      </c>
      <c r="AQ55" s="316">
        <v>-3.2</v>
      </c>
      <c r="AR55" s="317">
        <v>-21.7</v>
      </c>
    </row>
    <row r="56" spans="1:44" ht="13.2" x14ac:dyDescent="0.2">
      <c r="A56" s="247"/>
      <c r="AK56" s="318"/>
      <c r="AL56" s="319" t="s">
        <v>518</v>
      </c>
      <c r="AM56" s="320">
        <v>668329</v>
      </c>
      <c r="AN56" s="321">
        <v>11727</v>
      </c>
      <c r="AO56" s="322">
        <v>-49.7</v>
      </c>
      <c r="AP56" s="323">
        <v>24780</v>
      </c>
      <c r="AQ56" s="324">
        <v>-1.6</v>
      </c>
      <c r="AR56" s="325">
        <v>-48.1</v>
      </c>
    </row>
    <row r="57" spans="1:44" ht="13.2" x14ac:dyDescent="0.2">
      <c r="A57" s="247"/>
      <c r="AK57" s="303" t="s">
        <v>521</v>
      </c>
      <c r="AL57" s="304"/>
      <c r="AM57" s="312">
        <v>2110683</v>
      </c>
      <c r="AN57" s="313">
        <v>37370</v>
      </c>
      <c r="AO57" s="314">
        <v>-1</v>
      </c>
      <c r="AP57" s="315">
        <v>45982</v>
      </c>
      <c r="AQ57" s="316">
        <v>3.4</v>
      </c>
      <c r="AR57" s="317">
        <v>-4.4000000000000004</v>
      </c>
    </row>
    <row r="58" spans="1:44" ht="13.2" x14ac:dyDescent="0.2">
      <c r="A58" s="247"/>
      <c r="AK58" s="318"/>
      <c r="AL58" s="319" t="s">
        <v>518</v>
      </c>
      <c r="AM58" s="320">
        <v>643474</v>
      </c>
      <c r="AN58" s="321">
        <v>11393</v>
      </c>
      <c r="AO58" s="322">
        <v>-2.8</v>
      </c>
      <c r="AP58" s="323">
        <v>25583</v>
      </c>
      <c r="AQ58" s="324">
        <v>3.2</v>
      </c>
      <c r="AR58" s="325">
        <v>-6</v>
      </c>
    </row>
    <row r="59" spans="1:44" ht="13.2" x14ac:dyDescent="0.2">
      <c r="A59" s="247"/>
      <c r="AK59" s="303" t="s">
        <v>522</v>
      </c>
      <c r="AL59" s="304"/>
      <c r="AM59" s="312">
        <v>2130126</v>
      </c>
      <c r="AN59" s="313">
        <v>38060</v>
      </c>
      <c r="AO59" s="314">
        <v>1.8</v>
      </c>
      <c r="AP59" s="315">
        <v>50538</v>
      </c>
      <c r="AQ59" s="316">
        <v>9.9</v>
      </c>
      <c r="AR59" s="317">
        <v>-8.1</v>
      </c>
    </row>
    <row r="60" spans="1:44" ht="13.2" x14ac:dyDescent="0.2">
      <c r="A60" s="247"/>
      <c r="AK60" s="318"/>
      <c r="AL60" s="319" t="s">
        <v>518</v>
      </c>
      <c r="AM60" s="320">
        <v>743122</v>
      </c>
      <c r="AN60" s="321">
        <v>13278</v>
      </c>
      <c r="AO60" s="322">
        <v>16.5</v>
      </c>
      <c r="AP60" s="323">
        <v>29053</v>
      </c>
      <c r="AQ60" s="324">
        <v>13.6</v>
      </c>
      <c r="AR60" s="325">
        <v>2.9</v>
      </c>
    </row>
    <row r="61" spans="1:44" ht="13.2" x14ac:dyDescent="0.2">
      <c r="A61" s="247"/>
      <c r="AK61" s="303" t="s">
        <v>523</v>
      </c>
      <c r="AL61" s="326"/>
      <c r="AM61" s="312">
        <v>2590196</v>
      </c>
      <c r="AN61" s="313">
        <v>45488</v>
      </c>
      <c r="AO61" s="314">
        <v>-8.8000000000000007</v>
      </c>
      <c r="AP61" s="315">
        <v>46485</v>
      </c>
      <c r="AQ61" s="327">
        <v>2.2000000000000002</v>
      </c>
      <c r="AR61" s="317">
        <v>-11</v>
      </c>
    </row>
    <row r="62" spans="1:44" ht="13.2" x14ac:dyDescent="0.2">
      <c r="A62" s="247"/>
      <c r="AK62" s="318"/>
      <c r="AL62" s="319" t="s">
        <v>518</v>
      </c>
      <c r="AM62" s="320">
        <v>1062482</v>
      </c>
      <c r="AN62" s="321">
        <v>18628</v>
      </c>
      <c r="AO62" s="322">
        <v>7.2</v>
      </c>
      <c r="AP62" s="323">
        <v>25767</v>
      </c>
      <c r="AQ62" s="324">
        <v>3.9</v>
      </c>
      <c r="AR62" s="325">
        <v>3.3</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JWSQhHaFg6grMNg6BPlAQldcBVjoO3XId2lW9q+DVmNYgxTaixkUFiDE19RYJ6JaUEMZthmkdTYtuWibxrXJOQ==" saltValue="IbGA4CdVN+PZ85A9yaMfA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nGrmElJoNp3Leiig50LP2rQs3Nx3GfLS9oX2AE9Pl6EZZqr/T3ppThnb6hIRYJs4Jz+eCUVEKarxvZ/Sm21VNA==" saltValue="xDIN9VO2WMtQDDj+npfqs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JS+wJ8/I5PCLyxagKEXCsfxD4sxYVjDdRtmnoMF8U6XrQbGiFSgTe7ByK4LrI+jidnIVGOrfCTQ12vQlDVV4hg==" saltValue="ABz8xHd70q8yAJvFNH1t8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15.75</v>
      </c>
      <c r="G47" s="12">
        <v>16.11</v>
      </c>
      <c r="H47" s="12">
        <v>20.78</v>
      </c>
      <c r="I47" s="12">
        <v>23.37</v>
      </c>
      <c r="J47" s="13">
        <v>24.47</v>
      </c>
    </row>
    <row r="48" spans="2:10" ht="57.75" customHeight="1" x14ac:dyDescent="0.2">
      <c r="B48" s="14"/>
      <c r="C48" s="1128" t="s">
        <v>4</v>
      </c>
      <c r="D48" s="1128"/>
      <c r="E48" s="1129"/>
      <c r="F48" s="15">
        <v>2.29</v>
      </c>
      <c r="G48" s="16">
        <v>8.26</v>
      </c>
      <c r="H48" s="16">
        <v>5.91</v>
      </c>
      <c r="I48" s="16">
        <v>1.35</v>
      </c>
      <c r="J48" s="17">
        <v>4.13</v>
      </c>
    </row>
    <row r="49" spans="2:10" ht="57.75" customHeight="1" thickBot="1" x14ac:dyDescent="0.25">
      <c r="B49" s="18"/>
      <c r="C49" s="1130" t="s">
        <v>5</v>
      </c>
      <c r="D49" s="1130"/>
      <c r="E49" s="1131"/>
      <c r="F49" s="19">
        <v>2.0299999999999998</v>
      </c>
      <c r="G49" s="20">
        <v>7.21</v>
      </c>
      <c r="H49" s="20">
        <v>1.71</v>
      </c>
      <c r="I49" s="20" t="s">
        <v>530</v>
      </c>
      <c r="J49" s="21">
        <v>4.5</v>
      </c>
    </row>
    <row r="50" spans="2:10" ht="13.2" x14ac:dyDescent="0.2"/>
  </sheetData>
  <sheetProtection algorithmName="SHA-512" hashValue="kLzdzK4docKRrgs3akqi29d1Q8WrcjlnvDe2B6EiQWrL5IsmGtKgJE0pvUWZ2I+WBGj14qCcWLQzMaNPjOKUuA==" saltValue="yYYD/dquCmSF4HlLlztB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友哉</cp:lastModifiedBy>
  <cp:lastPrinted>2026-03-11T06:29:09Z</cp:lastPrinted>
  <dcterms:created xsi:type="dcterms:W3CDTF">2026-02-23T07:41:47Z</dcterms:created>
  <dcterms:modified xsi:type="dcterms:W3CDTF">2026-03-19T00:31:59Z</dcterms:modified>
  <cp:category/>
</cp:coreProperties>
</file>