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6 決算・健全化\26 財政状況資料集\財政状況資料集【H24～】\R7（R6決算）\05_団体提出\25 摂津市○修正依頼中\"/>
    </mc:Choice>
  </mc:AlternateContent>
  <xr:revisionPtr revIDLastSave="0" documentId="13_ncr:1_{73CF239B-EE96-4B93-B4F7-3F8C8FAC9BF5}" xr6:coauthVersionLast="47" xr6:coauthVersionMax="47" xr10:uidLastSave="{00000000-0000-0000-0000-000000000000}"/>
  <bookViews>
    <workbookView xWindow="-108" yWindow="-108" windowWidth="23256" windowHeight="1389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BE37" i="10"/>
  <c r="AM37" i="10"/>
  <c r="U37" i="10"/>
  <c r="C37" i="10"/>
  <c r="BE36" i="10"/>
  <c r="AM36" i="10"/>
  <c r="C36" i="10"/>
  <c r="BE35" i="10"/>
  <c r="CO34" i="10"/>
  <c r="CO35" i="10" s="1"/>
  <c r="CO36" i="10" s="1"/>
  <c r="CO37" i="10" s="1"/>
  <c r="BW34" i="10"/>
  <c r="BW35" i="10" s="1"/>
  <c r="BW36" i="10" s="1"/>
  <c r="BW37" i="10" s="1"/>
  <c r="BW38" i="10" s="1"/>
  <c r="BE34" i="10"/>
  <c r="C34" i="10"/>
  <c r="C35" i="10" l="1"/>
  <c r="U34" i="10" s="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alcChain>
</file>

<file path=xl/sharedStrings.xml><?xml version="1.0" encoding="utf-8"?>
<sst xmlns="http://schemas.openxmlformats.org/spreadsheetml/2006/main" count="1102" uniqueCount="562">
  <si>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</si>
  <si>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</si>
  <si>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</si>
  <si>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</si>
  <si>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</si>
  <si>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</si>
  <si>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</si>
  <si>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</si>
  <si>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</si>
  <si>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</si>
  <si>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</si>
  <si>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</si>
  <si>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</si>
  <si>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</si>
  <si>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</si>
  <si>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</si>
  <si>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</si>
  <si>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</si>
  <si>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</si>
  <si>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</si>
  <si>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</si>
  <si>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</si>
  <si>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</si>
  <si>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</si>
  <si>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</si>
  <si>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</si>
  <si>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</si>
  <si>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</si>
  <si>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</si>
  <si>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</si>
  <si>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</si>
  <si>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</si>
  <si>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</si>
  <si>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</si>
  <si>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</si>
  <si>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</si>
  <si>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</si>
  <si>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</si>
  <si>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</si>
  <si>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</si>
  <si>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</si>
  <si>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</si>
  <si>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</si>
  <si>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</si>
  <si>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</si>
  <si>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</si>
  <si>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</si>
  <si>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</si>
  <si>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</si>
  <si>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</si>
  <si>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</si>
  <si>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</si>
  <si>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</si>
  <si>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</si>
  <si>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</si>
  <si>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</si>
  <si>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</si>
  <si>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</si>
  <si>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</si>
  <si>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</si>
  <si>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</si>
  <si>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</si>
  <si>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</si>
  <si>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</si>
  <si>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</si>
  <si>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</si>
  <si>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</si>
  <si>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</si>
  <si>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</si>
  <si>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</si>
  <si>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</si>
  <si>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</si>
  <si>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</si>
  <si>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</si>
  <si>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</si>
  <si>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</si>
  <si>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</si>
  <si>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</si>
  <si>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</si>
  <si>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</si>
  <si>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</si>
  <si>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Ⅱ－３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</si>
  <si>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</si>
  <si>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</si>
  <si>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</si>
  <si>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</si>
  <si>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</si>
  <si>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</si>
  <si>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</si>
  <si>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</si>
  <si>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</si>
  <si>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</si>
  <si>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</si>
  <si>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</si>
  <si>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摂津市</t>
    <phoneticPr fontId="5"/>
  </si>
  <si>
    <t>地方交付税種地</t>
    <rPh sb="0" eb="2">
      <t>チホウ</t>
    </rPh>
    <rPh sb="2" eb="5">
      <t>コウフゼイ</t>
    </rPh>
    <rPh sb="5" eb="6">
      <t>シュ</t>
    </rPh>
    <rPh sb="6" eb="7">
      <t>チ</t>
    </rPh>
    <phoneticPr fontId="5"/>
  </si>
  <si>
    <t>2-8</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</si>
  <si>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</si>
  <si>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</si>
  <si>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</si>
  <si>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</si>
  <si>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</si>
  <si>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</si>
  <si>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</si>
  <si>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</si>
  <si>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</si>
  <si>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</si>
  <si>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</si>
  <si>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</si>
  <si>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</si>
  <si>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</si>
  <si>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</si>
  <si>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</si>
  <si>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</si>
  <si>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</si>
  <si>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</si>
  <si>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</si>
  <si>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</si>
  <si>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2.9</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</si>
  <si>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</si>
  <si>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</si>
  <si>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</si>
  <si>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</si>
  <si>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</si>
  <si>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</si>
  <si>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</si>
  <si>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</si>
  <si>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</si>
  <si>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</si>
  <si>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</si>
  <si>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</si>
  <si>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</si>
  <si>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</si>
  <si>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</si>
  <si>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</si>
  <si>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</si>
  <si>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</si>
  <si>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</si>
  <si>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</si>
  <si>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</si>
  <si>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</si>
  <si>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-0.0</t>
    <phoneticPr fontId="5"/>
  </si>
  <si>
    <t>基準財政需要額</t>
    <phoneticPr fontId="25"/>
  </si>
  <si>
    <t>うち日本人(％)</t>
    <phoneticPr fontId="5"/>
  </si>
  <si>
    <t>-0.2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</si>
  <si>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</si>
  <si>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</si>
  <si>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</si>
  <si>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</si>
  <si>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</si>
  <si>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</si>
  <si>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</si>
  <si>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</si>
  <si>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</si>
  <si>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</si>
  <si>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</si>
  <si>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</si>
  <si>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</si>
  <si>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</si>
  <si>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</si>
  <si>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</si>
  <si>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</si>
  <si>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</si>
  <si>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</si>
  <si>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</si>
  <si>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</si>
  <si>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</si>
  <si>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</si>
  <si>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</si>
  <si>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</si>
  <si>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</si>
  <si>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</si>
  <si>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</si>
  <si>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</si>
  <si>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</si>
  <si>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</si>
  <si>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</si>
  <si>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</si>
  <si>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</si>
  <si>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</si>
  <si>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</si>
  <si>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</si>
  <si>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</si>
  <si>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</si>
  <si>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</si>
  <si>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</si>
  <si>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</si>
  <si>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</si>
  <si>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</si>
  <si>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</si>
  <si>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</si>
  <si>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</si>
  <si>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</si>
  <si>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</si>
  <si>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</si>
  <si>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</si>
  <si>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</si>
  <si>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</si>
  <si>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</si>
  <si>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</si>
  <si>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</si>
  <si>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</si>
  <si>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</si>
  <si>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大阪府摂津市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</si>
  <si>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</si>
  <si>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</si>
  <si>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</si>
  <si>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</si>
  <si>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</si>
  <si>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</si>
  <si>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</si>
  <si>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</si>
  <si>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</si>
  <si>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</si>
  <si>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</si>
  <si>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</si>
  <si>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</si>
  <si>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</si>
  <si>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</si>
  <si>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</si>
  <si>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</si>
  <si>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</si>
  <si>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</si>
  <si>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</si>
  <si>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</si>
  <si>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</si>
  <si>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</si>
  <si>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</si>
  <si>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</si>
  <si>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</si>
  <si>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</si>
  <si>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</si>
  <si>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</si>
  <si>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</si>
  <si>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</si>
  <si>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</si>
  <si>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</si>
  <si>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</si>
  <si>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</si>
  <si>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</si>
  <si>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</si>
  <si>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</si>
  <si>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</si>
  <si>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</si>
  <si>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</si>
  <si>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</si>
  <si>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</si>
  <si>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</si>
  <si>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</si>
  <si>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</si>
  <si>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</si>
  <si>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</si>
  <si>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</si>
  <si>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</si>
  <si>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</si>
  <si>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</si>
  <si>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</si>
  <si>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</si>
  <si>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</si>
  <si>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</si>
  <si>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</si>
  <si>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</si>
  <si>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</si>
  <si>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</si>
  <si>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</si>
  <si>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</si>
  <si>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</si>
  <si>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</si>
  <si>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</si>
  <si>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</si>
  <si>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</si>
  <si>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</si>
  <si>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</si>
  <si>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</si>
  <si>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</si>
  <si>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</si>
  <si>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</si>
  <si>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</si>
  <si>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</si>
  <si>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</si>
  <si>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</si>
  <si>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</si>
  <si>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</si>
  <si>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</si>
  <si>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</si>
  <si>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</si>
  <si>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</si>
  <si>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</si>
  <si>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</si>
  <si>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</si>
  <si>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</si>
  <si>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</si>
  <si>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</si>
  <si>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</si>
  <si>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</si>
  <si>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</si>
  <si>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</si>
  <si>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</si>
  <si>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</si>
  <si>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</si>
  <si>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</si>
  <si>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</si>
  <si>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</si>
  <si>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</si>
  <si>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</si>
  <si>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</si>
  <si>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</si>
  <si>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</si>
  <si>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</si>
  <si>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</si>
  <si>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</si>
  <si>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</si>
  <si>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</si>
  <si>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</si>
  <si>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</si>
  <si>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</si>
  <si>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</si>
  <si>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</si>
  <si>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</si>
  <si>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</si>
  <si>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</si>
  <si>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</si>
  <si>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</si>
  <si>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駐車場整備</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</si>
  <si>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</si>
  <si>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</si>
  <si>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</si>
  <si>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</si>
  <si>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</si>
  <si>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</si>
  <si>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</si>
  <si>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</si>
  <si>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</si>
  <si>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</si>
  <si>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</si>
  <si>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</si>
  <si>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</si>
  <si>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</si>
  <si>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</si>
  <si>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</si>
  <si>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</si>
  <si>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</si>
  <si>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</si>
  <si>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</si>
  <si>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</si>
  <si>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</si>
  <si>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</si>
  <si>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</si>
  <si>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</si>
  <si>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</si>
  <si>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</si>
  <si>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</si>
  <si>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</si>
  <si>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</si>
  <si>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大阪府摂津市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</si>
  <si>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</si>
  <si>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</si>
  <si>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</si>
  <si>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</si>
  <si>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</si>
  <si>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</si>
  <si>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</si>
  <si>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</si>
  <si>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</si>
  <si>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</si>
  <si>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</si>
  <si>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</si>
  <si>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</si>
  <si>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</si>
  <si>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</si>
  <si>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</si>
  <si>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</si>
  <si>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</si>
  <si>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</si>
  <si>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</si>
  <si>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パートタイマー等退職金共済特別会計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</si>
  <si>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</si>
  <si>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</si>
  <si>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</si>
  <si>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</si>
  <si>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</si>
  <si>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</si>
  <si>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</si>
  <si>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</si>
  <si>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</si>
  <si>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</si>
  <si>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</si>
  <si>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</si>
  <si>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</si>
  <si>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</si>
  <si>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</si>
  <si>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</si>
  <si>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摂津市水道事業会計</t>
    <phoneticPr fontId="5"/>
  </si>
  <si>
    <t>法適用企業</t>
    <phoneticPr fontId="5"/>
  </si>
  <si>
    <t>摂津市下水道事業会計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</si>
  <si>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</si>
  <si>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</si>
  <si>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</si>
  <si>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</si>
  <si>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</si>
  <si>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</si>
  <si>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</si>
  <si>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</si>
  <si>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</si>
  <si>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</si>
  <si>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</si>
  <si>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</si>
  <si>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</si>
  <si>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</si>
  <si>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</si>
  <si>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</si>
  <si>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</si>
  <si>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</si>
  <si>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</si>
  <si>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</si>
  <si>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</si>
  <si>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</si>
  <si>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</si>
  <si>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</si>
  <si>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</si>
  <si>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</si>
  <si>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</si>
  <si>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</si>
  <si>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</si>
  <si>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</si>
  <si>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</si>
  <si>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</si>
  <si>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</si>
  <si>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</si>
  <si>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</si>
  <si>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</si>
  <si>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</si>
  <si>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</si>
  <si>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</si>
  <si>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</si>
  <si>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</si>
  <si>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</si>
  <si>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</si>
  <si>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</si>
  <si>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</si>
  <si>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</si>
  <si>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</si>
  <si>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</si>
  <si>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</si>
  <si>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</si>
  <si>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</si>
  <si>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</si>
  <si>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</si>
  <si>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</si>
  <si>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</si>
  <si>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</si>
  <si>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</si>
  <si>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</si>
  <si>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</si>
  <si>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</si>
  <si>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</si>
  <si>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</si>
  <si>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</si>
  <si>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</si>
  <si>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</si>
  <si>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</si>
  <si>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</si>
  <si>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</si>
  <si>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</si>
  <si>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</si>
  <si>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</si>
  <si>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</si>
  <si>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</si>
  <si>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</si>
  <si>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</si>
  <si>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</si>
  <si>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</si>
  <si>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</si>
  <si>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</si>
  <si>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</si>
  <si>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</si>
  <si>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</si>
  <si>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</si>
  <si>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</si>
  <si>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</si>
  <si>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</si>
  <si>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</si>
  <si>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</si>
  <si>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</si>
  <si>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</si>
  <si>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</si>
  <si>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</si>
  <si>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</si>
  <si>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</si>
  <si>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</si>
  <si>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</si>
  <si>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</si>
  <si>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</si>
  <si>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</si>
  <si>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</si>
  <si>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</si>
  <si>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</si>
  <si>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</si>
  <si>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</si>
  <si>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</si>
  <si>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</si>
  <si>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</si>
  <si>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</si>
  <si>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</si>
  <si>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</si>
  <si>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</si>
  <si>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</si>
  <si>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</si>
  <si>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</si>
  <si>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</si>
  <si>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</si>
  <si>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</si>
  <si>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</si>
  <si>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</si>
  <si>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</si>
  <si>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</si>
  <si>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</si>
  <si>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</si>
  <si>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</si>
  <si>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</si>
  <si>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</si>
  <si>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</si>
  <si>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</si>
  <si>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</si>
  <si>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</si>
  <si>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</si>
  <si>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</si>
  <si>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</si>
  <si>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</si>
  <si>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</si>
  <si>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0.15</t>
  </si>
  <si>
    <t>▲ 3.40</t>
  </si>
  <si>
    <t>摂津市水道事業会計</t>
  </si>
  <si>
    <t>摂津市下水道事業会計</t>
  </si>
  <si>
    <t>一般会計</t>
  </si>
  <si>
    <t>▲ 0.14</t>
  </si>
  <si>
    <t>後期高齢者医療特別会計</t>
  </si>
  <si>
    <t>介護保険特別会計</t>
  </si>
  <si>
    <t>国民健康保険特別会計</t>
  </si>
  <si>
    <t>パートタイマー等退職金共済特別会計</t>
  </si>
  <si>
    <t>その他会計（赤字）</t>
  </si>
  <si>
    <t>その他会計（黒字）</t>
  </si>
  <si>
    <t>R02</t>
    <phoneticPr fontId="5"/>
  </si>
  <si>
    <t>R03</t>
    <phoneticPr fontId="5"/>
  </si>
  <si>
    <t>R04</t>
    <phoneticPr fontId="5"/>
  </si>
  <si>
    <t>R05</t>
    <phoneticPr fontId="5"/>
  </si>
  <si>
    <t>R06</t>
    <phoneticPr fontId="5"/>
  </si>
  <si>
    <t>淀川右岸水防事務組合</t>
  </si>
  <si>
    <t>大阪府後期高齢者医療広域連合（一般会計）</t>
  </si>
  <si>
    <t>大阪府後期高齢者医療広域連合（後期高齢者医療特別会計）</t>
  </si>
  <si>
    <t>大阪広域水道企業団水道事業会計（水道用水供給事業）</t>
  </si>
  <si>
    <t>大阪広域水道企業団（工業用水道事業会計）</t>
  </si>
  <si>
    <t>-</t>
    <phoneticPr fontId="2"/>
  </si>
  <si>
    <t>摂津市施設管理公社</t>
  </si>
  <si>
    <t>摂津都市開発</t>
  </si>
  <si>
    <t>摂津市保健センター</t>
  </si>
  <si>
    <t>摂津市土地開発公社</t>
  </si>
  <si>
    <t>公共施設整備基金</t>
  </si>
  <si>
    <t>環境基金</t>
  </si>
  <si>
    <t>国際交流基金</t>
  </si>
  <si>
    <t>緑化基金</t>
  </si>
  <si>
    <t>災害対策基金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</si>
</sst>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45483</c:v>
                </c:pt>
                <c:pt idx="1">
                  <c:v>45945</c:v>
                </c:pt>
                <c:pt idx="2">
                  <c:v>44475</c:v>
                </c:pt>
                <c:pt idx="3">
                  <c:v>45982</c:v>
                </c:pt>
                <c:pt idx="4">
                  <c:v>50538</c:v>
                </c:pt>
              </c:numCache>
            </c:numRef>
          </c:val>
          <c:smooth val="0"/>
          <c:extLst>
            <c:ext xmlns:c16="http://schemas.microsoft.com/office/drawing/2014/chart" uri="{C3380CC4-5D6E-409C-BE32-E72D297353CC}">
              <c16:uniqueId val="{00000000-E98B-45B6-B535-90DC684F86F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38935</c:v>
                </c:pt>
                <c:pt idx="1">
                  <c:v>71842</c:v>
                </c:pt>
                <c:pt idx="2">
                  <c:v>76838</c:v>
                </c:pt>
                <c:pt idx="3">
                  <c:v>74950</c:v>
                </c:pt>
                <c:pt idx="4">
                  <c:v>68300</c:v>
                </c:pt>
              </c:numCache>
            </c:numRef>
          </c:val>
          <c:smooth val="0"/>
          <c:extLst>
            <c:ext xmlns:c16="http://schemas.microsoft.com/office/drawing/2014/chart" uri="{C3380CC4-5D6E-409C-BE32-E72D297353CC}">
              <c16:uniqueId val="{00000001-E98B-45B6-B535-90DC684F86F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1.63</c:v>
                </c:pt>
                <c:pt idx="1">
                  <c:v>2.59</c:v>
                </c:pt>
                <c:pt idx="2">
                  <c:v>-0.15</c:v>
                </c:pt>
                <c:pt idx="3">
                  <c:v>2.89</c:v>
                </c:pt>
                <c:pt idx="4">
                  <c:v>1.42</c:v>
                </c:pt>
              </c:numCache>
            </c:numRef>
          </c:val>
          <c:extLst>
            <c:ext xmlns:c16="http://schemas.microsoft.com/office/drawing/2014/chart" uri="{C3380CC4-5D6E-409C-BE32-E72D297353CC}">
              <c16:uniqueId val="{00000000-2A0A-4FAE-974B-3EA5E06A89B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30.98</c:v>
                </c:pt>
                <c:pt idx="1">
                  <c:v>36.47</c:v>
                </c:pt>
                <c:pt idx="2">
                  <c:v>36.54</c:v>
                </c:pt>
                <c:pt idx="3">
                  <c:v>37.43</c:v>
                </c:pt>
                <c:pt idx="4">
                  <c:v>39.89</c:v>
                </c:pt>
              </c:numCache>
            </c:numRef>
          </c:val>
          <c:extLst>
            <c:ext xmlns:c16="http://schemas.microsoft.com/office/drawing/2014/chart" uri="{C3380CC4-5D6E-409C-BE32-E72D297353CC}">
              <c16:uniqueId val="{00000001-2A0A-4FAE-974B-3EA5E06A89BF}"/>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5.31</c:v>
                </c:pt>
                <c:pt idx="1">
                  <c:v>8.09</c:v>
                </c:pt>
                <c:pt idx="2">
                  <c:v>-3.4</c:v>
                </c:pt>
                <c:pt idx="3">
                  <c:v>4.7</c:v>
                </c:pt>
                <c:pt idx="4">
                  <c:v>1.33</c:v>
                </c:pt>
              </c:numCache>
            </c:numRef>
          </c:val>
          <c:smooth val="0"/>
          <c:extLst>
            <c:ext xmlns:c16="http://schemas.microsoft.com/office/drawing/2014/chart" uri="{C3380CC4-5D6E-409C-BE32-E72D297353CC}">
              <c16:uniqueId val="{00000002-2A0A-4FAE-974B-3EA5E06A89BF}"/>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C5C4-43BE-AC4D-B58C2C47922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5C4-43BE-AC4D-B58C2C47922A}"/>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C5C4-43BE-AC4D-B58C2C47922A}"/>
            </c:ext>
          </c:extLst>
        </c:ser>
        <c:ser>
          <c:idx val="3"/>
          <c:order val="3"/>
          <c:tx>
            <c:strRef>
              <c:f>データシート!$A$30</c:f>
              <c:strCache>
                <c:ptCount val="1"/>
                <c:pt idx="0">
                  <c:v>パートタイマー等退職金共済特別会計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C5C4-43BE-AC4D-B58C2C47922A}"/>
            </c:ext>
          </c:extLst>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0.32</c:v>
                </c:pt>
                <c:pt idx="2">
                  <c:v>#N/A</c:v>
                </c:pt>
                <c:pt idx="3">
                  <c:v>0.09</c:v>
                </c:pt>
                <c:pt idx="4">
                  <c:v>#N/A</c:v>
                </c:pt>
                <c:pt idx="5">
                  <c:v>0.02</c:v>
                </c:pt>
                <c:pt idx="6">
                  <c:v>#N/A</c:v>
                </c:pt>
                <c:pt idx="7">
                  <c:v>0.35</c:v>
                </c:pt>
                <c:pt idx="8">
                  <c:v>#N/A</c:v>
                </c:pt>
                <c:pt idx="9">
                  <c:v>0.04</c:v>
                </c:pt>
              </c:numCache>
            </c:numRef>
          </c:val>
          <c:extLst>
            <c:ext xmlns:c16="http://schemas.microsoft.com/office/drawing/2014/chart" uri="{C3380CC4-5D6E-409C-BE32-E72D297353CC}">
              <c16:uniqueId val="{00000004-C5C4-43BE-AC4D-B58C2C47922A}"/>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0.65</c:v>
                </c:pt>
                <c:pt idx="2">
                  <c:v>#N/A</c:v>
                </c:pt>
                <c:pt idx="3">
                  <c:v>0.67</c:v>
                </c:pt>
                <c:pt idx="4">
                  <c:v>#N/A</c:v>
                </c:pt>
                <c:pt idx="5">
                  <c:v>0.68</c:v>
                </c:pt>
                <c:pt idx="6">
                  <c:v>#N/A</c:v>
                </c:pt>
                <c:pt idx="7">
                  <c:v>0.7</c:v>
                </c:pt>
                <c:pt idx="8">
                  <c:v>#N/A</c:v>
                </c:pt>
                <c:pt idx="9">
                  <c:v>0.2</c:v>
                </c:pt>
              </c:numCache>
            </c:numRef>
          </c:val>
          <c:extLst>
            <c:ext xmlns:c16="http://schemas.microsoft.com/office/drawing/2014/chart" uri="{C3380CC4-5D6E-409C-BE32-E72D297353CC}">
              <c16:uniqueId val="{00000005-C5C4-43BE-AC4D-B58C2C47922A}"/>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0.26</c:v>
                </c:pt>
                <c:pt idx="2">
                  <c:v>#N/A</c:v>
                </c:pt>
                <c:pt idx="3">
                  <c:v>0.27</c:v>
                </c:pt>
                <c:pt idx="4">
                  <c:v>#N/A</c:v>
                </c:pt>
                <c:pt idx="5">
                  <c:v>0.32</c:v>
                </c:pt>
                <c:pt idx="6">
                  <c:v>#N/A</c:v>
                </c:pt>
                <c:pt idx="7">
                  <c:v>0.34</c:v>
                </c:pt>
                <c:pt idx="8">
                  <c:v>#N/A</c:v>
                </c:pt>
                <c:pt idx="9">
                  <c:v>0.4</c:v>
                </c:pt>
              </c:numCache>
            </c:numRef>
          </c:val>
          <c:extLst>
            <c:ext xmlns:c16="http://schemas.microsoft.com/office/drawing/2014/chart" uri="{C3380CC4-5D6E-409C-BE32-E72D297353CC}">
              <c16:uniqueId val="{00000006-C5C4-43BE-AC4D-B58C2C47922A}"/>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1.62</c:v>
                </c:pt>
                <c:pt idx="2">
                  <c:v>#N/A</c:v>
                </c:pt>
                <c:pt idx="3">
                  <c:v>2.59</c:v>
                </c:pt>
                <c:pt idx="4">
                  <c:v>0.14000000000000001</c:v>
                </c:pt>
                <c:pt idx="5">
                  <c:v>#N/A</c:v>
                </c:pt>
                <c:pt idx="6">
                  <c:v>#N/A</c:v>
                </c:pt>
                <c:pt idx="7">
                  <c:v>2.89</c:v>
                </c:pt>
                <c:pt idx="8">
                  <c:v>#N/A</c:v>
                </c:pt>
                <c:pt idx="9">
                  <c:v>1.42</c:v>
                </c:pt>
              </c:numCache>
            </c:numRef>
          </c:val>
          <c:extLst>
            <c:ext xmlns:c16="http://schemas.microsoft.com/office/drawing/2014/chart" uri="{C3380CC4-5D6E-409C-BE32-E72D297353CC}">
              <c16:uniqueId val="{00000007-C5C4-43BE-AC4D-B58C2C47922A}"/>
            </c:ext>
          </c:extLst>
        </c:ser>
        <c:ser>
          <c:idx val="8"/>
          <c:order val="8"/>
          <c:tx>
            <c:strRef>
              <c:f>データシート!$A$35</c:f>
              <c:strCache>
                <c:ptCount val="1"/>
                <c:pt idx="0">
                  <c:v>摂津市下水道事業会計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3.31</c:v>
                </c:pt>
                <c:pt idx="2">
                  <c:v>#N/A</c:v>
                </c:pt>
                <c:pt idx="3">
                  <c:v>3.29</c:v>
                </c:pt>
                <c:pt idx="4">
                  <c:v>#N/A</c:v>
                </c:pt>
                <c:pt idx="5">
                  <c:v>3.23</c:v>
                </c:pt>
                <c:pt idx="6">
                  <c:v>#N/A</c:v>
                </c:pt>
                <c:pt idx="7">
                  <c:v>2.91</c:v>
                </c:pt>
                <c:pt idx="8">
                  <c:v>#N/A</c:v>
                </c:pt>
                <c:pt idx="9">
                  <c:v>4.05</c:v>
                </c:pt>
              </c:numCache>
            </c:numRef>
          </c:val>
          <c:extLst>
            <c:ext xmlns:c16="http://schemas.microsoft.com/office/drawing/2014/chart" uri="{C3380CC4-5D6E-409C-BE32-E72D297353CC}">
              <c16:uniqueId val="{00000008-C5C4-43BE-AC4D-B58C2C47922A}"/>
            </c:ext>
          </c:extLst>
        </c:ser>
        <c:ser>
          <c:idx val="9"/>
          <c:order val="9"/>
          <c:tx>
            <c:strRef>
              <c:f>データシート!$A$36</c:f>
              <c:strCache>
                <c:ptCount val="1"/>
                <c:pt idx="0">
                  <c:v>摂津市水道事業会計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17.829999999999998</c:v>
                </c:pt>
                <c:pt idx="2">
                  <c:v>#N/A</c:v>
                </c:pt>
                <c:pt idx="3">
                  <c:v>15.66</c:v>
                </c:pt>
                <c:pt idx="4">
                  <c:v>#N/A</c:v>
                </c:pt>
                <c:pt idx="5">
                  <c:v>14.98</c:v>
                </c:pt>
                <c:pt idx="6">
                  <c:v>#N/A</c:v>
                </c:pt>
                <c:pt idx="7">
                  <c:v>14.22</c:v>
                </c:pt>
                <c:pt idx="8">
                  <c:v>#N/A</c:v>
                </c:pt>
                <c:pt idx="9">
                  <c:v>13.22</c:v>
                </c:pt>
              </c:numCache>
            </c:numRef>
          </c:val>
          <c:extLst>
            <c:ext xmlns:c16="http://schemas.microsoft.com/office/drawing/2014/chart" uri="{C3380CC4-5D6E-409C-BE32-E72D297353CC}">
              <c16:uniqueId val="{00000009-C5C4-43BE-AC4D-B58C2C47922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3979</c:v>
                </c:pt>
                <c:pt idx="5">
                  <c:v>3880</c:v>
                </c:pt>
                <c:pt idx="8">
                  <c:v>3700</c:v>
                </c:pt>
                <c:pt idx="11">
                  <c:v>3670</c:v>
                </c:pt>
                <c:pt idx="14">
                  <c:v>3188</c:v>
                </c:pt>
              </c:numCache>
            </c:numRef>
          </c:val>
          <c:extLst>
            <c:ext xmlns:c16="http://schemas.microsoft.com/office/drawing/2014/chart" uri="{C3380CC4-5D6E-409C-BE32-E72D297353CC}">
              <c16:uniqueId val="{00000000-2758-45C2-AF60-54F1D1640D6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758-45C2-AF60-54F1D1640D6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60</c:v>
                </c:pt>
                <c:pt idx="3">
                  <c:v>60</c:v>
                </c:pt>
                <c:pt idx="6">
                  <c:v>59</c:v>
                </c:pt>
                <c:pt idx="9">
                  <c:v>59</c:v>
                </c:pt>
                <c:pt idx="12">
                  <c:v>59</c:v>
                </c:pt>
              </c:numCache>
            </c:numRef>
          </c:val>
          <c:extLst>
            <c:ext xmlns:c16="http://schemas.microsoft.com/office/drawing/2014/chart" uri="{C3380CC4-5D6E-409C-BE32-E72D297353CC}">
              <c16:uniqueId val="{00000002-2758-45C2-AF60-54F1D1640D6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758-45C2-AF60-54F1D1640D6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1711</c:v>
                </c:pt>
                <c:pt idx="3">
                  <c:v>1668</c:v>
                </c:pt>
                <c:pt idx="6">
                  <c:v>1651</c:v>
                </c:pt>
                <c:pt idx="9">
                  <c:v>1620</c:v>
                </c:pt>
                <c:pt idx="12">
                  <c:v>1170</c:v>
                </c:pt>
              </c:numCache>
            </c:numRef>
          </c:val>
          <c:extLst>
            <c:ext xmlns:c16="http://schemas.microsoft.com/office/drawing/2014/chart" uri="{C3380CC4-5D6E-409C-BE32-E72D297353CC}">
              <c16:uniqueId val="{00000004-2758-45C2-AF60-54F1D1640D6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758-45C2-AF60-54F1D1640D6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758-45C2-AF60-54F1D1640D6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1964</c:v>
                </c:pt>
                <c:pt idx="3">
                  <c:v>2005</c:v>
                </c:pt>
                <c:pt idx="6">
                  <c:v>1975</c:v>
                </c:pt>
                <c:pt idx="9">
                  <c:v>1891</c:v>
                </c:pt>
                <c:pt idx="12">
                  <c:v>1789</c:v>
                </c:pt>
              </c:numCache>
            </c:numRef>
          </c:val>
          <c:extLst>
            <c:ext xmlns:c16="http://schemas.microsoft.com/office/drawing/2014/chart" uri="{C3380CC4-5D6E-409C-BE32-E72D297353CC}">
              <c16:uniqueId val="{00000007-2758-45C2-AF60-54F1D1640D6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-244</c:v>
                </c:pt>
                <c:pt idx="2">
                  <c:v>#N/A</c:v>
                </c:pt>
                <c:pt idx="3">
                  <c:v>#N/A</c:v>
                </c:pt>
                <c:pt idx="4">
                  <c:v>-147</c:v>
                </c:pt>
                <c:pt idx="5">
                  <c:v>#N/A</c:v>
                </c:pt>
                <c:pt idx="6">
                  <c:v>#N/A</c:v>
                </c:pt>
                <c:pt idx="7">
                  <c:v>-15</c:v>
                </c:pt>
                <c:pt idx="8">
                  <c:v>#N/A</c:v>
                </c:pt>
                <c:pt idx="9">
                  <c:v>#N/A</c:v>
                </c:pt>
                <c:pt idx="10">
                  <c:v>-100</c:v>
                </c:pt>
                <c:pt idx="11">
                  <c:v>#N/A</c:v>
                </c:pt>
                <c:pt idx="12">
                  <c:v>#N/A</c:v>
                </c:pt>
                <c:pt idx="13">
                  <c:v>-170</c:v>
                </c:pt>
                <c:pt idx="14">
                  <c:v>#N/A</c:v>
                </c:pt>
              </c:numCache>
            </c:numRef>
          </c:val>
          <c:smooth val="0"/>
          <c:extLst>
            <c:ext xmlns:c16="http://schemas.microsoft.com/office/drawing/2014/chart" uri="{C3380CC4-5D6E-409C-BE32-E72D297353CC}">
              <c16:uniqueId val="{00000008-2758-45C2-AF60-54F1D1640D6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25575</c:v>
                </c:pt>
                <c:pt idx="5">
                  <c:v>25383</c:v>
                </c:pt>
                <c:pt idx="8">
                  <c:v>24213</c:v>
                </c:pt>
                <c:pt idx="11">
                  <c:v>22760</c:v>
                </c:pt>
                <c:pt idx="14">
                  <c:v>21791</c:v>
                </c:pt>
              </c:numCache>
            </c:numRef>
          </c:val>
          <c:extLst>
            <c:ext xmlns:c16="http://schemas.microsoft.com/office/drawing/2014/chart" uri="{C3380CC4-5D6E-409C-BE32-E72D297353CC}">
              <c16:uniqueId val="{00000000-0E45-448D-8D09-DA19221E02A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13804</c:v>
                </c:pt>
                <c:pt idx="5">
                  <c:v>12028</c:v>
                </c:pt>
                <c:pt idx="8">
                  <c:v>8910</c:v>
                </c:pt>
                <c:pt idx="11">
                  <c:v>7647</c:v>
                </c:pt>
                <c:pt idx="14">
                  <c:v>6818</c:v>
                </c:pt>
              </c:numCache>
            </c:numRef>
          </c:val>
          <c:extLst>
            <c:ext xmlns:c16="http://schemas.microsoft.com/office/drawing/2014/chart" uri="{C3380CC4-5D6E-409C-BE32-E72D297353CC}">
              <c16:uniqueId val="{00000001-0E45-448D-8D09-DA19221E02A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16445</c:v>
                </c:pt>
                <c:pt idx="5">
                  <c:v>18000</c:v>
                </c:pt>
                <c:pt idx="8">
                  <c:v>16499</c:v>
                </c:pt>
                <c:pt idx="11">
                  <c:v>14850</c:v>
                </c:pt>
                <c:pt idx="14">
                  <c:v>15262</c:v>
                </c:pt>
              </c:numCache>
            </c:numRef>
          </c:val>
          <c:extLst>
            <c:ext xmlns:c16="http://schemas.microsoft.com/office/drawing/2014/chart" uri="{C3380CC4-5D6E-409C-BE32-E72D297353CC}">
              <c16:uniqueId val="{00000002-0E45-448D-8D09-DA19221E02A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E45-448D-8D09-DA19221E02A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E45-448D-8D09-DA19221E02A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20</c:v>
                </c:pt>
                <c:pt idx="3">
                  <c:v>0</c:v>
                </c:pt>
                <c:pt idx="6">
                  <c:v>0</c:v>
                </c:pt>
                <c:pt idx="9">
                  <c:v>0</c:v>
                </c:pt>
                <c:pt idx="12">
                  <c:v>0</c:v>
                </c:pt>
              </c:numCache>
            </c:numRef>
          </c:val>
          <c:extLst>
            <c:ext xmlns:c16="http://schemas.microsoft.com/office/drawing/2014/chart" uri="{C3380CC4-5D6E-409C-BE32-E72D297353CC}">
              <c16:uniqueId val="{00000005-0E45-448D-8D09-DA19221E02A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4445</c:v>
                </c:pt>
                <c:pt idx="3">
                  <c:v>4300</c:v>
                </c:pt>
                <c:pt idx="6">
                  <c:v>4296</c:v>
                </c:pt>
                <c:pt idx="9">
                  <c:v>4488</c:v>
                </c:pt>
                <c:pt idx="12">
                  <c:v>4751</c:v>
                </c:pt>
              </c:numCache>
            </c:numRef>
          </c:val>
          <c:extLst>
            <c:ext xmlns:c16="http://schemas.microsoft.com/office/drawing/2014/chart" uri="{C3380CC4-5D6E-409C-BE32-E72D297353CC}">
              <c16:uniqueId val="{00000006-0E45-448D-8D09-DA19221E02A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0E45-448D-8D09-DA19221E02A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15625</c:v>
                </c:pt>
                <c:pt idx="3">
                  <c:v>14644</c:v>
                </c:pt>
                <c:pt idx="6">
                  <c:v>13118</c:v>
                </c:pt>
                <c:pt idx="9">
                  <c:v>12188</c:v>
                </c:pt>
                <c:pt idx="12">
                  <c:v>11405</c:v>
                </c:pt>
              </c:numCache>
            </c:numRef>
          </c:val>
          <c:extLst>
            <c:ext xmlns:c16="http://schemas.microsoft.com/office/drawing/2014/chart" uri="{C3380CC4-5D6E-409C-BE32-E72D297353CC}">
              <c16:uniqueId val="{00000008-0E45-448D-8D09-DA19221E02A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407</c:v>
                </c:pt>
                <c:pt idx="3">
                  <c:v>346</c:v>
                </c:pt>
                <c:pt idx="6">
                  <c:v>286</c:v>
                </c:pt>
                <c:pt idx="9">
                  <c:v>227</c:v>
                </c:pt>
                <c:pt idx="12">
                  <c:v>168</c:v>
                </c:pt>
              </c:numCache>
            </c:numRef>
          </c:val>
          <c:extLst>
            <c:ext xmlns:c16="http://schemas.microsoft.com/office/drawing/2014/chart" uri="{C3380CC4-5D6E-409C-BE32-E72D297353CC}">
              <c16:uniqueId val="{00000009-0E45-448D-8D09-DA19221E02A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17715</c:v>
                </c:pt>
                <c:pt idx="3">
                  <c:v>19791</c:v>
                </c:pt>
                <c:pt idx="6">
                  <c:v>20420</c:v>
                </c:pt>
                <c:pt idx="9">
                  <c:v>20922</c:v>
                </c:pt>
                <c:pt idx="12">
                  <c:v>21436</c:v>
                </c:pt>
              </c:numCache>
            </c:numRef>
          </c:val>
          <c:extLst>
            <c:ext xmlns:c16="http://schemas.microsoft.com/office/drawing/2014/chart" uri="{C3380CC4-5D6E-409C-BE32-E72D297353CC}">
              <c16:uniqueId val="{0000000A-0E45-448D-8D09-DA19221E02A8}"/>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0E45-448D-8D09-DA19221E02A8}"/>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7397</c:v>
                </c:pt>
                <c:pt idx="1">
                  <c:v>7742</c:v>
                </c:pt>
                <c:pt idx="2">
                  <c:v>8322</c:v>
                </c:pt>
              </c:numCache>
            </c:numRef>
          </c:val>
          <c:extLst>
            <c:ext xmlns:c16="http://schemas.microsoft.com/office/drawing/2014/chart" uri="{C3380CC4-5D6E-409C-BE32-E72D297353CC}">
              <c16:uniqueId val="{00000000-08D4-40C2-96AA-04E02F456AB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1637</c:v>
                </c:pt>
                <c:pt idx="1">
                  <c:v>0</c:v>
                </c:pt>
                <c:pt idx="2">
                  <c:v>0</c:v>
                </c:pt>
              </c:numCache>
            </c:numRef>
          </c:val>
          <c:extLst>
            <c:ext xmlns:c16="http://schemas.microsoft.com/office/drawing/2014/chart" uri="{C3380CC4-5D6E-409C-BE32-E72D297353CC}">
              <c16:uniqueId val="{00000001-08D4-40C2-96AA-04E02F456AB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5292</c:v>
                </c:pt>
                <c:pt idx="1">
                  <c:v>5154</c:v>
                </c:pt>
                <c:pt idx="2">
                  <c:v>5017</c:v>
                </c:pt>
              </c:numCache>
            </c:numRef>
          </c:val>
          <c:extLst>
            <c:ext xmlns:c16="http://schemas.microsoft.com/office/drawing/2014/chart" uri="{C3380CC4-5D6E-409C-BE32-E72D297353CC}">
              <c16:uniqueId val="{00000002-08D4-40C2-96AA-04E02F456AB8}"/>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大阪府摂津市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tx1"/>
              </a:solidFill>
              <a:latin typeface="ＭＳ Ｐゴシック" panose="020B0600070205080204" pitchFamily="50" charset="-128"/>
              <a:ea typeface="ＭＳ Ｐゴシック" panose="020B0600070205080204" pitchFamily="50" charset="-128"/>
            </a:rPr>
            <a:t>　令和</a:t>
          </a:r>
          <a:r>
            <a:rPr kumimoji="1" lang="en-US" altLang="ja-JP" sz="1400">
              <a:solidFill>
                <a:schemeClr val="tx1"/>
              </a:solidFill>
              <a:latin typeface="ＭＳ Ｐゴシック" panose="020B0600070205080204" pitchFamily="50" charset="-128"/>
              <a:ea typeface="ＭＳ Ｐゴシック" panose="020B0600070205080204" pitchFamily="50" charset="-128"/>
            </a:rPr>
            <a:t>6</a:t>
          </a:r>
          <a:r>
            <a:rPr kumimoji="1" lang="ja-JP" altLang="en-US" sz="1400">
              <a:solidFill>
                <a:schemeClr val="tx1"/>
              </a:solidFill>
              <a:latin typeface="ＭＳ Ｐゴシック" panose="020B0600070205080204" pitchFamily="50" charset="-128"/>
              <a:ea typeface="ＭＳ Ｐゴシック" panose="020B0600070205080204" pitchFamily="50" charset="-128"/>
            </a:rPr>
            <a:t>年度の実質公債費比率は、単年度△</a:t>
          </a:r>
          <a:r>
            <a:rPr kumimoji="1" lang="en-US" altLang="ja-JP" sz="1400">
              <a:solidFill>
                <a:schemeClr val="tx1"/>
              </a:solidFill>
              <a:latin typeface="ＭＳ Ｐゴシック" panose="020B0600070205080204" pitchFamily="50" charset="-128"/>
              <a:ea typeface="ＭＳ Ｐゴシック" panose="020B0600070205080204" pitchFamily="50" charset="-128"/>
            </a:rPr>
            <a:t>0.8</a:t>
          </a:r>
          <a:r>
            <a:rPr kumimoji="1" lang="ja-JP" altLang="en-US" sz="1400">
              <a:solidFill>
                <a:schemeClr val="tx1"/>
              </a:solidFill>
              <a:latin typeface="ＭＳ Ｐゴシック" panose="020B0600070205080204" pitchFamily="50" charset="-128"/>
              <a:ea typeface="ＭＳ Ｐゴシック" panose="020B0600070205080204" pitchFamily="50" charset="-128"/>
            </a:rPr>
            <a:t>％、三か年平均△</a:t>
          </a:r>
          <a:r>
            <a:rPr kumimoji="1" lang="en-US" altLang="ja-JP" sz="1400">
              <a:solidFill>
                <a:schemeClr val="tx1"/>
              </a:solidFill>
              <a:latin typeface="ＭＳ Ｐゴシック" panose="020B0600070205080204" pitchFamily="50" charset="-128"/>
              <a:ea typeface="ＭＳ Ｐゴシック" panose="020B0600070205080204" pitchFamily="50" charset="-128"/>
            </a:rPr>
            <a:t>0.5</a:t>
          </a:r>
          <a:r>
            <a:rPr kumimoji="1" lang="ja-JP" altLang="en-US" sz="1400">
              <a:solidFill>
                <a:schemeClr val="tx1"/>
              </a:solidFill>
              <a:latin typeface="ＭＳ Ｐゴシック" panose="020B0600070205080204" pitchFamily="50" charset="-128"/>
              <a:ea typeface="ＭＳ Ｐゴシック" panose="020B0600070205080204" pitchFamily="50" charset="-128"/>
            </a:rPr>
            <a:t>％となった。元利償還金については、新規発行額の元金償還期間を据置しているので令和</a:t>
          </a:r>
          <a:r>
            <a:rPr kumimoji="1" lang="en-US" altLang="ja-JP" sz="1400">
              <a:solidFill>
                <a:schemeClr val="tx1"/>
              </a:solidFill>
              <a:latin typeface="ＭＳ Ｐゴシック" panose="020B0600070205080204" pitchFamily="50" charset="-128"/>
              <a:ea typeface="ＭＳ Ｐゴシック" panose="020B0600070205080204" pitchFamily="50" charset="-128"/>
            </a:rPr>
            <a:t>6</a:t>
          </a:r>
          <a:r>
            <a:rPr kumimoji="1" lang="ja-JP" altLang="en-US" sz="1400">
              <a:solidFill>
                <a:schemeClr val="tx1"/>
              </a:solidFill>
              <a:latin typeface="ＭＳ Ｐゴシック" panose="020B0600070205080204" pitchFamily="50" charset="-128"/>
              <a:ea typeface="ＭＳ Ｐゴシック" panose="020B0600070205080204" pitchFamily="50" charset="-128"/>
            </a:rPr>
            <a:t>年度も減少傾向となっている。</a:t>
          </a:r>
          <a:br>
            <a:rPr kumimoji="1" lang="ja-JP" altLang="en-US" sz="1400">
              <a:solidFill>
                <a:schemeClr val="tx1"/>
              </a:solidFill>
              <a:latin typeface="ＭＳ Ｐゴシック" panose="020B0600070205080204" pitchFamily="50" charset="-128"/>
              <a:ea typeface="ＭＳ Ｐゴシック" panose="020B0600070205080204" pitchFamily="50" charset="-128"/>
            </a:rPr>
          </a:br>
          <a:r>
            <a:rPr kumimoji="1" lang="ja-JP" altLang="en-US" sz="1400">
              <a:solidFill>
                <a:schemeClr val="tx1"/>
              </a:solidFill>
              <a:latin typeface="ＭＳ Ｐゴシック" panose="020B0600070205080204" pitchFamily="50" charset="-128"/>
              <a:ea typeface="ＭＳ Ｐゴシック" panose="020B0600070205080204" pitchFamily="50" charset="-128"/>
            </a:rPr>
            <a:t>　短期的には早期健全化基準の</a:t>
          </a:r>
          <a:r>
            <a:rPr kumimoji="1" lang="en-US" altLang="ja-JP" sz="1400">
              <a:solidFill>
                <a:schemeClr val="tx1"/>
              </a:solidFill>
              <a:latin typeface="ＭＳ Ｐゴシック" panose="020B0600070205080204" pitchFamily="50" charset="-128"/>
              <a:ea typeface="ＭＳ Ｐゴシック" panose="020B0600070205080204" pitchFamily="50" charset="-128"/>
            </a:rPr>
            <a:t>25</a:t>
          </a:r>
          <a:r>
            <a:rPr kumimoji="1" lang="ja-JP" altLang="en-US" sz="1400">
              <a:solidFill>
                <a:schemeClr val="tx1"/>
              </a:solidFill>
              <a:latin typeface="ＭＳ Ｐゴシック" panose="020B0600070205080204" pitchFamily="50" charset="-128"/>
              <a:ea typeface="ＭＳ Ｐゴシック" panose="020B0600070205080204" pitchFamily="50" charset="-128"/>
            </a:rPr>
            <a:t>％を超えることは考えられないが、産業都市である本市の特徴から、景気の動向により法人市民税等の収入が大幅に増減する等、自助努力の及ばない要因で標準財政規模が増減することを勘案すると、中長期的な視点に立って、今後も適正な公債管理に努めていく必要があ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　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大阪府摂津市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400">
              <a:solidFill>
                <a:schemeClr val="tx1"/>
              </a:solidFill>
              <a:latin typeface="ＭＳ ゴシック" pitchFamily="49" charset="-128"/>
              <a:ea typeface="ＭＳ ゴシック" pitchFamily="49" charset="-128"/>
            </a:rPr>
            <a:t>令和</a:t>
          </a:r>
          <a:r>
            <a:rPr kumimoji="1" lang="en-US" altLang="ja-JP" sz="1400">
              <a:solidFill>
                <a:schemeClr val="tx1"/>
              </a:solidFill>
              <a:latin typeface="ＭＳ ゴシック" pitchFamily="49" charset="-128"/>
              <a:ea typeface="ＭＳ ゴシック" pitchFamily="49" charset="-128"/>
            </a:rPr>
            <a:t>6</a:t>
          </a:r>
          <a:r>
            <a:rPr kumimoji="1" lang="ja-JP" altLang="en-US" sz="1400">
              <a:solidFill>
                <a:schemeClr val="tx1"/>
              </a:solidFill>
              <a:latin typeface="ＭＳ ゴシック" pitchFamily="49" charset="-128"/>
              <a:ea typeface="ＭＳ ゴシック" pitchFamily="49" charset="-128"/>
            </a:rPr>
            <a:t>年度の将来負担比率は一般会計等に係る地方債の現在高が増加する一方、充当可能基金等の充当可能財源が減少していることで</a:t>
          </a:r>
          <a:r>
            <a:rPr kumimoji="1" lang="en-US" altLang="ja-JP" sz="1400">
              <a:solidFill>
                <a:schemeClr val="tx1"/>
              </a:solidFill>
              <a:latin typeface="ＭＳ ゴシック" pitchFamily="49" charset="-128"/>
              <a:ea typeface="ＭＳ ゴシック" pitchFamily="49" charset="-128"/>
            </a:rPr>
            <a:t>8.3</a:t>
          </a:r>
          <a:r>
            <a:rPr kumimoji="1" lang="ja-JP" altLang="en-US" sz="1400">
              <a:solidFill>
                <a:schemeClr val="tx1"/>
              </a:solidFill>
              <a:latin typeface="ＭＳ ゴシック" pitchFamily="49" charset="-128"/>
              <a:ea typeface="ＭＳ ゴシック" pitchFamily="49" charset="-128"/>
            </a:rPr>
            <a:t>ポイント悪化し△</a:t>
          </a:r>
          <a:r>
            <a:rPr kumimoji="1" lang="en-US" altLang="ja-JP" sz="1400">
              <a:solidFill>
                <a:schemeClr val="tx1"/>
              </a:solidFill>
              <a:latin typeface="ＭＳ ゴシック" pitchFamily="49" charset="-128"/>
              <a:ea typeface="ＭＳ ゴシック" pitchFamily="49" charset="-128"/>
            </a:rPr>
            <a:t>32.3</a:t>
          </a:r>
          <a:r>
            <a:rPr kumimoji="1" lang="ja-JP" altLang="en-US" sz="1400">
              <a:solidFill>
                <a:schemeClr val="tx1"/>
              </a:solidFill>
              <a:latin typeface="ＭＳ ゴシック" pitchFamily="49" charset="-128"/>
              <a:ea typeface="ＭＳ ゴシック" pitchFamily="49" charset="-128"/>
            </a:rPr>
            <a:t>％となった。地方債の現在高については、大型事業である千里丘駅西地区再開発事業や阪急京都線連続立体交差事業等の本格化により増加している。　</a:t>
          </a:r>
        </a:p>
        <a:p>
          <a:r>
            <a:rPr kumimoji="1" lang="ja-JP" altLang="en-US" sz="1400">
              <a:solidFill>
                <a:schemeClr val="tx1"/>
              </a:solidFill>
              <a:latin typeface="ＭＳ ゴシック" pitchFamily="49" charset="-128"/>
              <a:ea typeface="ＭＳ ゴシック" pitchFamily="49" charset="-128"/>
            </a:rPr>
            <a:t>　早期健全化基準の</a:t>
          </a:r>
          <a:r>
            <a:rPr kumimoji="1" lang="en-US" altLang="ja-JP" sz="1400">
              <a:solidFill>
                <a:schemeClr val="tx1"/>
              </a:solidFill>
              <a:latin typeface="ＭＳ ゴシック" pitchFamily="49" charset="-128"/>
              <a:ea typeface="ＭＳ ゴシック" pitchFamily="49" charset="-128"/>
            </a:rPr>
            <a:t>350</a:t>
          </a:r>
          <a:r>
            <a:rPr kumimoji="1" lang="ja-JP" altLang="en-US" sz="1400">
              <a:solidFill>
                <a:schemeClr val="tx1"/>
              </a:solidFill>
              <a:latin typeface="ＭＳ ゴシック" pitchFamily="49" charset="-128"/>
              <a:ea typeface="ＭＳ ゴシック" pitchFamily="49" charset="-128"/>
            </a:rPr>
            <a:t>％を大きく下回っており、今後も基準値を超える見込みはないものの、企業債を含め新規市債の発行には留意していく必要がある。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大阪府摂津市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6</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年度は、法人市民税や固定資産税等の地方税や各交付金、国庫支出金の増加により、財政調整基金を取り崩すことなく、</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5.8</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億円積み立てた。</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その他特定目的基金の</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1.4</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億円の減少があったものの、財政調整基金の増加により、基金残高全体では前年度から</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4.4</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億円の増加となっている。</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今後も、扶助費が増加する見込みであり、また大規模建設事業費や施設の維持補修費も増加していくことから、計画的な財政運営を図り、基金の減少を抑制するよう努める。</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2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　公共施設整備基金：公共施設の整備に要する財源を確保するため設置。</a:t>
          </a:r>
        </a:p>
        <a:p>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　環境基金：環境に関する施策の推進に資するため設置。</a:t>
          </a:r>
        </a:p>
        <a:p>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　国際交流基金：国際交流の推進と国際理解を深めることを目的とする諸事業の財源のため設置。</a:t>
          </a:r>
        </a:p>
        <a:p>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　緑化基金：緑豊かな潤いのある街づくりを推進するため設置。</a:t>
          </a:r>
        </a:p>
        <a:p>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　災害対策基金：災害予防及び災害応急対策並びに被災地への支援活動に関する事業を実施するため設置。</a:t>
          </a:r>
        </a:p>
        <a:p>
          <a:endParaRPr kumimoji="1" lang="en-US" altLang="ja-JP" sz="12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2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2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　公共施設整備基金：銀行預金利息</a:t>
          </a:r>
          <a:r>
            <a:rPr kumimoji="1" lang="en-US" altLang="ja-JP" sz="1200">
              <a:solidFill>
                <a:schemeClr val="tx1"/>
              </a:solidFill>
              <a:effectLst/>
              <a:latin typeface="ＭＳ Ｐゴシック" panose="020B0600070205080204" pitchFamily="50" charset="-128"/>
              <a:ea typeface="ＭＳ Ｐゴシック" panose="020B0600070205080204" pitchFamily="50" charset="-128"/>
              <a:cs typeface="+mn-cs"/>
            </a:rPr>
            <a:t>139,807</a:t>
          </a:r>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円を積み立てたが、大規模建設事業費や公共施設等の維持補修等の実施により</a:t>
          </a:r>
          <a:r>
            <a:rPr kumimoji="1" lang="en-US" altLang="ja-JP" sz="1200">
              <a:solidFill>
                <a:schemeClr val="tx1"/>
              </a:solidFill>
              <a:effectLst/>
              <a:latin typeface="ＭＳ Ｐゴシック" panose="020B0600070205080204" pitchFamily="50" charset="-128"/>
              <a:ea typeface="ＭＳ Ｐゴシック" panose="020B0600070205080204" pitchFamily="50" charset="-128"/>
              <a:cs typeface="+mn-cs"/>
            </a:rPr>
            <a:t>1</a:t>
          </a:r>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200">
              <a:solidFill>
                <a:schemeClr val="tx1"/>
              </a:solidFill>
              <a:effectLst/>
              <a:latin typeface="ＭＳ Ｐゴシック" panose="020B0600070205080204" pitchFamily="50" charset="-128"/>
              <a:ea typeface="ＭＳ Ｐゴシック" panose="020B0600070205080204" pitchFamily="50" charset="-128"/>
              <a:cs typeface="+mn-cs"/>
            </a:rPr>
            <a:t>3000</a:t>
          </a:r>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万円を取り崩したことにより減少した。</a:t>
          </a:r>
        </a:p>
        <a:p>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　環境基金：温暖化対策事業や環境教育学習事業の実施に伴い、</a:t>
          </a:r>
          <a:r>
            <a:rPr kumimoji="1" lang="en-US" altLang="ja-JP" sz="1200">
              <a:solidFill>
                <a:schemeClr val="tx1"/>
              </a:solidFill>
              <a:effectLst/>
              <a:latin typeface="ＭＳ Ｐゴシック" panose="020B0600070205080204" pitchFamily="50" charset="-128"/>
              <a:ea typeface="ＭＳ Ｐゴシック" panose="020B0600070205080204" pitchFamily="50" charset="-128"/>
              <a:cs typeface="+mn-cs"/>
            </a:rPr>
            <a:t>825</a:t>
          </a:r>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万円取り崩した一方、資源ごみの売却収入等を</a:t>
          </a:r>
          <a:r>
            <a:rPr kumimoji="1" lang="en-US" altLang="ja-JP" sz="1200">
              <a:solidFill>
                <a:schemeClr val="tx1"/>
              </a:solidFill>
              <a:effectLst/>
              <a:latin typeface="ＭＳ Ｐゴシック" panose="020B0600070205080204" pitchFamily="50" charset="-128"/>
              <a:ea typeface="ＭＳ Ｐゴシック" panose="020B0600070205080204" pitchFamily="50" charset="-128"/>
              <a:cs typeface="+mn-cs"/>
            </a:rPr>
            <a:t>1,010</a:t>
          </a:r>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万円積み立てたことにより、残高は</a:t>
          </a:r>
          <a:r>
            <a:rPr kumimoji="1" lang="en-US" altLang="ja-JP" sz="1200">
              <a:solidFill>
                <a:schemeClr val="tx1"/>
              </a:solidFill>
              <a:effectLst/>
              <a:latin typeface="ＭＳ Ｐゴシック" panose="020B0600070205080204" pitchFamily="50" charset="-128"/>
              <a:ea typeface="ＭＳ Ｐゴシック" panose="020B0600070205080204" pitchFamily="50" charset="-128"/>
              <a:cs typeface="+mn-cs"/>
            </a:rPr>
            <a:t>184</a:t>
          </a:r>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万円増加した。</a:t>
          </a:r>
          <a:endParaRPr kumimoji="1" lang="en-US" altLang="ja-JP" sz="12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2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2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2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　公共施設整備基金：今後、大規模建設事業費や公共施設等の維持補修が増加する見込みであり、それに伴い取り崩しも増加する見込みである。</a:t>
          </a:r>
        </a:p>
        <a:p>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　環境基金：</a:t>
          </a:r>
          <a:r>
            <a:rPr kumimoji="1" lang="en-US" altLang="ja-JP" sz="1200">
              <a:solidFill>
                <a:schemeClr val="tx1"/>
              </a:solidFill>
              <a:effectLst/>
              <a:latin typeface="ＭＳ Ｐゴシック" panose="020B0600070205080204" pitchFamily="50" charset="-128"/>
              <a:ea typeface="ＭＳ Ｐゴシック" panose="020B0600070205080204" pitchFamily="50" charset="-128"/>
              <a:cs typeface="+mn-cs"/>
            </a:rPr>
            <a:t>CO2</a:t>
          </a:r>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削減あるいは自然エネルギーの利用促進に関する補助制度等を検討しており、実施となった場合は基金を活用する見込みである。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rgbClr val="FF0000"/>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6</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年度は、法人市民税や固定資産税等の地方税や各交付金、国庫支出金の増加により、財政調整基金を取り崩すことなく、</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5.8</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億円積み立てた。</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事業内容の精査を行い、基金の取り崩しを抑制するとともに、今後も継続して繰越金の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を積み立てる。</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該当なし</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該当なし</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大阪府摂津市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86,344
84,229
14.87
44,189,265
43,767,043
296,418
20,865,450
21,436,184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令和</a:t>
          </a:r>
          <a:r>
            <a:rPr kumimoji="1" lang="en-US" altLang="ja-JP" sz="1200">
              <a:solidFill>
                <a:schemeClr val="tx1"/>
              </a:solidFill>
              <a:effectLst/>
              <a:latin typeface="ＭＳ Ｐゴシック" panose="020B0600070205080204" pitchFamily="50" charset="-128"/>
              <a:ea typeface="ＭＳ Ｐゴシック" panose="020B0600070205080204" pitchFamily="50" charset="-128"/>
              <a:cs typeface="+mn-cs"/>
            </a:rPr>
            <a:t>6</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年度の単年度財政力指数は、令和</a:t>
          </a:r>
          <a:r>
            <a:rPr kumimoji="1" lang="en-US" altLang="ja-JP" sz="1200">
              <a:solidFill>
                <a:schemeClr val="tx1"/>
              </a:solidFill>
              <a:effectLst/>
              <a:latin typeface="ＭＳ Ｐゴシック" panose="020B0600070205080204" pitchFamily="50" charset="-128"/>
              <a:ea typeface="ＭＳ Ｐゴシック" panose="020B0600070205080204" pitchFamily="50" charset="-128"/>
              <a:cs typeface="+mn-cs"/>
            </a:rPr>
            <a:t>5</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年度から</a:t>
          </a:r>
          <a:r>
            <a:rPr kumimoji="1" lang="en-US" altLang="ja-JP" sz="1200">
              <a:solidFill>
                <a:schemeClr val="tx1"/>
              </a:solidFill>
              <a:effectLst/>
              <a:latin typeface="ＭＳ Ｐゴシック" panose="020B0600070205080204" pitchFamily="50" charset="-128"/>
              <a:ea typeface="ＭＳ Ｐゴシック" panose="020B0600070205080204" pitchFamily="50" charset="-128"/>
              <a:cs typeface="+mn-cs"/>
            </a:rPr>
            <a:t>0.01</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減少</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し、</a:t>
          </a:r>
          <a:r>
            <a:rPr kumimoji="1" lang="en-US" altLang="ja-JP" sz="1200">
              <a:solidFill>
                <a:schemeClr val="tx1"/>
              </a:solidFill>
              <a:effectLst/>
              <a:latin typeface="ＭＳ Ｐゴシック" panose="020B0600070205080204" pitchFamily="50" charset="-128"/>
              <a:ea typeface="ＭＳ Ｐゴシック" panose="020B0600070205080204" pitchFamily="50" charset="-128"/>
              <a:cs typeface="+mn-cs"/>
            </a:rPr>
            <a:t>3</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か年平均である財政力指数は前年度から</a:t>
          </a:r>
          <a:r>
            <a:rPr kumimoji="1" lang="en-US" altLang="ja-JP" sz="1200">
              <a:solidFill>
                <a:schemeClr val="tx1"/>
              </a:solidFill>
              <a:effectLst/>
              <a:latin typeface="ＭＳ Ｐゴシック" panose="020B0600070205080204" pitchFamily="50" charset="-128"/>
              <a:ea typeface="ＭＳ Ｐゴシック" panose="020B0600070205080204" pitchFamily="50" charset="-128"/>
              <a:cs typeface="+mn-cs"/>
            </a:rPr>
            <a:t>0.01</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増加</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の</a:t>
          </a:r>
          <a:r>
            <a:rPr kumimoji="1" lang="en-US" altLang="ja-JP" sz="1200">
              <a:solidFill>
                <a:schemeClr val="tx1"/>
              </a:solidFill>
              <a:effectLst/>
              <a:latin typeface="ＭＳ Ｐゴシック" panose="020B0600070205080204" pitchFamily="50" charset="-128"/>
              <a:ea typeface="ＭＳ Ｐゴシック" panose="020B0600070205080204" pitchFamily="50" charset="-128"/>
              <a:cs typeface="+mn-cs"/>
            </a:rPr>
            <a:t>0.94</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となり、類似団体内平均値を上回っている。類似団体内平均値を上回る要因は、市内に多くの企業を有しており、法人税割の収入が類似団体よりも多いことなどが挙げられる。</a:t>
          </a:r>
          <a:endParaRPr lang="ja-JP" altLang="ja-JP" sz="12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　産業都市である本市は景気の影響を受けやすいため、今後も引き続き徴収業務の強化等財政基盤の強化を図り、安定した財政運営に努める。</a:t>
          </a:r>
          <a:endParaRPr lang="ja-JP" altLang="ja-JP" sz="12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129117</xdr:rowOff>
    </xdr:from>
    <xdr:to>
      <xdr:col>23</xdr:col>
      <xdr:colOff>133350</xdr:colOff>
      <xdr:row>45</xdr:row>
      <xdr:rowOff>154517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01317"/>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126594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154517</xdr:rowOff>
    </xdr:from>
    <xdr:to>
      <xdr:col>24</xdr:col>
      <xdr:colOff>12700</xdr:colOff>
      <xdr:row>45</xdr:row>
      <xdr:rowOff>154517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44044</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4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129117</xdr:rowOff>
    </xdr:from>
    <xdr:to>
      <xdr:col>24</xdr:col>
      <xdr:colOff>12700</xdr:colOff>
      <xdr:row>36</xdr:row>
      <xdr:rowOff>129117</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0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39</xdr:row>
      <xdr:rowOff>16933</xdr:rowOff>
    </xdr:from>
    <xdr:to>
      <xdr:col>23</xdr:col>
      <xdr:colOff>133350</xdr:colOff>
      <xdr:row>39</xdr:row>
      <xdr:rowOff>37042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flipV="1">
          <a:off x="4114800" y="6703483"/>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77910</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107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168275</xdr:rowOff>
    </xdr:from>
    <xdr:to>
      <xdr:col>19</xdr:col>
      <xdr:colOff>133350</xdr:colOff>
      <xdr:row>39</xdr:row>
      <xdr:rowOff>37042</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683375"/>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105833</xdr:rowOff>
    </xdr:from>
    <xdr:to>
      <xdr:col>19</xdr:col>
      <xdr:colOff>184150</xdr:colOff>
      <xdr:row>42</xdr:row>
      <xdr:rowOff>35983</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20760</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2216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128058</xdr:rowOff>
    </xdr:from>
    <xdr:to>
      <xdr:col>15</xdr:col>
      <xdr:colOff>82550</xdr:colOff>
      <xdr:row>38</xdr:row>
      <xdr:rowOff>168275</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643158"/>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85725</xdr:rowOff>
    </xdr:from>
    <xdr:to>
      <xdr:col>15</xdr:col>
      <xdr:colOff>133350</xdr:colOff>
      <xdr:row>42</xdr:row>
      <xdr:rowOff>15875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652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20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87842</xdr:rowOff>
    </xdr:from>
    <xdr:to>
      <xdr:col>11</xdr:col>
      <xdr:colOff>31750</xdr:colOff>
      <xdr:row>38</xdr:row>
      <xdr:rowOff>128058</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602942"/>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151994</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65617</xdr:rowOff>
    </xdr:from>
    <xdr:to>
      <xdr:col>7</xdr:col>
      <xdr:colOff>31750</xdr:colOff>
      <xdr:row>41</xdr:row>
      <xdr:rowOff>167217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151994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38</xdr:row>
      <xdr:rowOff>137583</xdr:rowOff>
    </xdr:from>
    <xdr:to>
      <xdr:col>23</xdr:col>
      <xdr:colOff>184150</xdr:colOff>
      <xdr:row>39</xdr:row>
      <xdr:rowOff>67733</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65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37</xdr:row>
      <xdr:rowOff>154110</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497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38</xdr:row>
      <xdr:rowOff>157692</xdr:rowOff>
    </xdr:from>
    <xdr:to>
      <xdr:col>19</xdr:col>
      <xdr:colOff>184150</xdr:colOff>
      <xdr:row>39</xdr:row>
      <xdr:rowOff>87842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67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98019</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4416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38</xdr:row>
      <xdr:rowOff>117475</xdr:rowOff>
    </xdr:from>
    <xdr:to>
      <xdr:col>15</xdr:col>
      <xdr:colOff>133350</xdr:colOff>
      <xdr:row>39</xdr:row>
      <xdr:rowOff>47625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63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57802</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40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38</xdr:row>
      <xdr:rowOff>77258</xdr:rowOff>
    </xdr:from>
    <xdr:to>
      <xdr:col>11</xdr:col>
      <xdr:colOff>82550</xdr:colOff>
      <xdr:row>39</xdr:row>
      <xdr:rowOff>7408</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592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17585</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361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37042</xdr:rowOff>
    </xdr:from>
    <xdr:to>
      <xdr:col>7</xdr:col>
      <xdr:colOff>31750</xdr:colOff>
      <xdr:row>38</xdr:row>
      <xdr:rowOff>138642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552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148819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321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令和</a:t>
          </a:r>
          <a:r>
            <a:rPr kumimoji="1" lang="en-US" altLang="ja-JP" sz="1200">
              <a:solidFill>
                <a:schemeClr val="tx1"/>
              </a:solidFill>
              <a:effectLst/>
              <a:latin typeface="ＭＳ Ｐゴシック" panose="020B0600070205080204" pitchFamily="50" charset="-128"/>
              <a:ea typeface="ＭＳ Ｐゴシック" panose="020B0600070205080204" pitchFamily="50" charset="-128"/>
              <a:cs typeface="+mn-cs"/>
            </a:rPr>
            <a:t>6</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年度決算において、普通交付税や</a:t>
          </a:r>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個人市民税は</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減少した</a:t>
          </a:r>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が</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、固定資産税や法人市民税が増加となった</a:t>
          </a:r>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ため、</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分母の一部である経常一般財源等総額は</a:t>
          </a:r>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増加</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となった。</a:t>
          </a:r>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しかし</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物価高騰等の影響から物件費などが増加となったため、</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分子である経常経費充当一般財源等総額</a:t>
          </a:r>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も</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増加し、経常収支比率は前年度比</a:t>
          </a:r>
          <a:r>
            <a:rPr kumimoji="1" lang="en-US" altLang="ja-JP" sz="1200">
              <a:solidFill>
                <a:schemeClr val="tx1"/>
              </a:solidFill>
              <a:effectLst/>
              <a:latin typeface="ＭＳ Ｐゴシック" panose="020B0600070205080204" pitchFamily="50" charset="-128"/>
              <a:ea typeface="ＭＳ Ｐゴシック" panose="020B0600070205080204" pitchFamily="50" charset="-128"/>
              <a:cs typeface="+mn-cs"/>
            </a:rPr>
            <a:t>2.5</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ポイント悪化の</a:t>
          </a:r>
          <a:r>
            <a:rPr kumimoji="1" lang="en-US" altLang="ja-JP" sz="1200">
              <a:solidFill>
                <a:schemeClr val="tx1"/>
              </a:solidFill>
              <a:effectLst/>
              <a:latin typeface="ＭＳ Ｐゴシック" panose="020B0600070205080204" pitchFamily="50" charset="-128"/>
              <a:ea typeface="ＭＳ Ｐゴシック" panose="020B0600070205080204" pitchFamily="50" charset="-128"/>
              <a:cs typeface="+mn-cs"/>
            </a:rPr>
            <a:t>101.0</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％となった。</a:t>
          </a:r>
          <a:endParaRPr lang="ja-JP" altLang="ja-JP" sz="12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　今後も物価高騰や超高齢化社会における社会保障関係経費等、多様な財政需要に対応するため、歳出引き締め等、経常経費充当一般財源等総額の抑制に努める。</a:t>
          </a:r>
          <a:endParaRPr lang="ja-JP" altLang="ja-JP" sz="12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148590</xdr:rowOff>
    </xdr:from>
    <xdr:to>
      <xdr:col>23</xdr:col>
      <xdr:colOff>133350</xdr:colOff>
      <xdr:row>67</xdr:row>
      <xdr:rowOff>19685</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264140"/>
          <a:ext cx="0" cy="12426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163212</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478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19685</xdr:rowOff>
    </xdr:from>
    <xdr:to>
      <xdr:col>24</xdr:col>
      <xdr:colOff>12700</xdr:colOff>
      <xdr:row>67</xdr:row>
      <xdr:rowOff>19685</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506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63517</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148590</xdr:rowOff>
    </xdr:from>
    <xdr:to>
      <xdr:col>24</xdr:col>
      <xdr:colOff>12700</xdr:colOff>
      <xdr:row>59</xdr:row>
      <xdr:rowOff>148590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26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163513</xdr:rowOff>
    </xdr:from>
    <xdr:to>
      <xdr:col>23</xdr:col>
      <xdr:colOff>133350</xdr:colOff>
      <xdr:row>66</xdr:row>
      <xdr:rowOff>142875</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1307763"/>
          <a:ext cx="838200" cy="150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35259</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836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18732</xdr:rowOff>
    </xdr:from>
    <xdr:to>
      <xdr:col>23</xdr:col>
      <xdr:colOff>184150</xdr:colOff>
      <xdr:row>64</xdr:row>
      <xdr:rowOff>120332</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99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39370</xdr:rowOff>
    </xdr:from>
    <xdr:to>
      <xdr:col>19</xdr:col>
      <xdr:colOff>133350</xdr:colOff>
      <xdr:row>65</xdr:row>
      <xdr:rowOff>163513</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1012170"/>
          <a:ext cx="889000" cy="295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160020</xdr:rowOff>
    </xdr:from>
    <xdr:to>
      <xdr:col>19</xdr:col>
      <xdr:colOff>184150</xdr:colOff>
      <xdr:row>64</xdr:row>
      <xdr:rowOff>90170</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100347</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7302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29845</xdr:rowOff>
    </xdr:from>
    <xdr:to>
      <xdr:col>15</xdr:col>
      <xdr:colOff>82550</xdr:colOff>
      <xdr:row>64</xdr:row>
      <xdr:rowOff>39370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0831195"/>
          <a:ext cx="8890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69532</xdr:rowOff>
    </xdr:from>
    <xdr:to>
      <xdr:col>15</xdr:col>
      <xdr:colOff>133350</xdr:colOff>
      <xdr:row>63</xdr:row>
      <xdr:rowOff>171132</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9859</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639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29845</xdr:rowOff>
    </xdr:from>
    <xdr:to>
      <xdr:col>11</xdr:col>
      <xdr:colOff>31750</xdr:colOff>
      <xdr:row>65</xdr:row>
      <xdr:rowOff>635</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0831195"/>
          <a:ext cx="889000" cy="313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23813</xdr:rowOff>
    </xdr:from>
    <xdr:to>
      <xdr:col>11</xdr:col>
      <xdr:colOff>82550</xdr:colOff>
      <xdr:row>62</xdr:row>
      <xdr:rowOff>125413</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65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135590</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422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153988</xdr:rowOff>
    </xdr:from>
    <xdr:to>
      <xdr:col>7</xdr:col>
      <xdr:colOff>31750</xdr:colOff>
      <xdr:row>64</xdr:row>
      <xdr:rowOff>84138</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95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94315</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724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92075</xdr:rowOff>
    </xdr:from>
    <xdr:to>
      <xdr:col>23</xdr:col>
      <xdr:colOff>184150</xdr:colOff>
      <xdr:row>67</xdr:row>
      <xdr:rowOff>22225</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1407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159402</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1303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112713</xdr:rowOff>
    </xdr:from>
    <xdr:to>
      <xdr:col>19</xdr:col>
      <xdr:colOff>184150</xdr:colOff>
      <xdr:row>66</xdr:row>
      <xdr:rowOff>42863</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125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27640</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13433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160020</xdr:rowOff>
    </xdr:from>
    <xdr:to>
      <xdr:col>15</xdr:col>
      <xdr:colOff>133350</xdr:colOff>
      <xdr:row>64</xdr:row>
      <xdr:rowOff>90170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96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74947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104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150495</xdr:rowOff>
    </xdr:from>
    <xdr:to>
      <xdr:col>11</xdr:col>
      <xdr:colOff>82550</xdr:colOff>
      <xdr:row>63</xdr:row>
      <xdr:rowOff>80645</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780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65422</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866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121285</xdr:rowOff>
    </xdr:from>
    <xdr:to>
      <xdr:col>7</xdr:col>
      <xdr:colOff>31750</xdr:colOff>
      <xdr:row>65</xdr:row>
      <xdr:rowOff>51435</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1094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36212</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1180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[149,032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本市における人件費、物件費の特徴は、給食・ごみ収集業務を単独で行っているため、類似団体内平均値に比して多額となる傾向にある。</a:t>
          </a:r>
          <a:endParaRPr lang="ja-JP" altLang="ja-JP" sz="12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200">
              <a:solidFill>
                <a:schemeClr val="tx1"/>
              </a:solidFill>
              <a:effectLst/>
              <a:latin typeface="ＭＳ Ｐゴシック" panose="020B0600070205080204" pitchFamily="50" charset="-128"/>
              <a:ea typeface="ＭＳ Ｐゴシック" panose="020B0600070205080204" pitchFamily="50" charset="-128"/>
              <a:cs typeface="+mn-cs"/>
            </a:rPr>
            <a:t>6</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年度</a:t>
          </a:r>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においては、前年度より増加しているが、府内平均値は下回る状況となっている。</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今後も、</a:t>
          </a:r>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人件費の上昇や物価高騰による材料等上昇が見込まれるため、引き続き</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職員の適正配置等による人件費の適正化や業務の見直しを行うことにより、経費の効率化に努めていく。</a:t>
          </a:r>
          <a:endParaRPr lang="ja-JP" altLang="ja-JP" sz="12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28259</xdr:rowOff>
    </xdr:from>
    <xdr:to>
      <xdr:col>23</xdr:col>
      <xdr:colOff>133350</xdr:colOff>
      <xdr:row>89</xdr:row>
      <xdr:rowOff>117235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744259"/>
          <a:ext cx="0" cy="16320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89312</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48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117235</xdr:rowOff>
    </xdr:from>
    <xdr:to>
      <xdr:col>24</xdr:col>
      <xdr:colOff>12700</xdr:colOff>
      <xdr:row>89</xdr:row>
      <xdr:rowOff>117235</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376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114636</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487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28259</xdr:rowOff>
    </xdr:from>
    <xdr:to>
      <xdr:col>24</xdr:col>
      <xdr:colOff>12700</xdr:colOff>
      <xdr:row>80</xdr:row>
      <xdr:rowOff>28259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744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155290</xdr:rowOff>
    </xdr:from>
    <xdr:to>
      <xdr:col>23</xdr:col>
      <xdr:colOff>133350</xdr:colOff>
      <xdr:row>81</xdr:row>
      <xdr:rowOff>24785</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3871290"/>
          <a:ext cx="838200" cy="40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156715</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37012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140188</xdr:rowOff>
    </xdr:from>
    <xdr:to>
      <xdr:col>23</xdr:col>
      <xdr:colOff>184150</xdr:colOff>
      <xdr:row>81</xdr:row>
      <xdr:rowOff>70338</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3856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155290</xdr:rowOff>
    </xdr:from>
    <xdr:to>
      <xdr:col>19</xdr:col>
      <xdr:colOff>133350</xdr:colOff>
      <xdr:row>81</xdr:row>
      <xdr:rowOff>13554</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3225800" y="13871290"/>
          <a:ext cx="889000" cy="29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101659</xdr:rowOff>
    </xdr:from>
    <xdr:to>
      <xdr:col>19</xdr:col>
      <xdr:colOff>184150</xdr:colOff>
      <xdr:row>81</xdr:row>
      <xdr:rowOff>31809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3817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41986</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35865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167038</xdr:rowOff>
    </xdr:from>
    <xdr:to>
      <xdr:col>15</xdr:col>
      <xdr:colOff>82550</xdr:colOff>
      <xdr:row>81</xdr:row>
      <xdr:rowOff>13554</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3883038"/>
          <a:ext cx="889000" cy="17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102538</xdr:rowOff>
    </xdr:from>
    <xdr:to>
      <xdr:col>15</xdr:col>
      <xdr:colOff>133350</xdr:colOff>
      <xdr:row>81</xdr:row>
      <xdr:rowOff>32688</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3818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42865</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3587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137509</xdr:rowOff>
    </xdr:from>
    <xdr:to>
      <xdr:col>11</xdr:col>
      <xdr:colOff>31750</xdr:colOff>
      <xdr:row>80</xdr:row>
      <xdr:rowOff>167038</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3853509"/>
          <a:ext cx="889000" cy="29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88947</xdr:rowOff>
    </xdr:from>
    <xdr:to>
      <xdr:col>11</xdr:col>
      <xdr:colOff>82550</xdr:colOff>
      <xdr:row>81</xdr:row>
      <xdr:rowOff>19097</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380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29274</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573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61063</xdr:rowOff>
    </xdr:from>
    <xdr:to>
      <xdr:col>7</xdr:col>
      <xdr:colOff>31750</xdr:colOff>
      <xdr:row>80</xdr:row>
      <xdr:rowOff>162663</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3777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1390</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545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145435</xdr:rowOff>
    </xdr:from>
    <xdr:to>
      <xdr:col>23</xdr:col>
      <xdr:colOff>184150</xdr:colOff>
      <xdr:row>81</xdr:row>
      <xdr:rowOff>75585</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3861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117512</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833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104490</xdr:rowOff>
    </xdr:from>
    <xdr:to>
      <xdr:col>19</xdr:col>
      <xdr:colOff>184150</xdr:colOff>
      <xdr:row>81</xdr:row>
      <xdr:rowOff>34640</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3820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19417</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9068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134204</xdr:rowOff>
    </xdr:from>
    <xdr:to>
      <xdr:col>15</xdr:col>
      <xdr:colOff>133350</xdr:colOff>
      <xdr:row>81</xdr:row>
      <xdr:rowOff>64354</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3850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49131</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936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116238</xdr:rowOff>
    </xdr:from>
    <xdr:to>
      <xdr:col>11</xdr:col>
      <xdr:colOff>82550</xdr:colOff>
      <xdr:row>81</xdr:row>
      <xdr:rowOff>46388</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3832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31165</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918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86709</xdr:rowOff>
    </xdr:from>
    <xdr:to>
      <xdr:col>7</xdr:col>
      <xdr:colOff>31750</xdr:colOff>
      <xdr:row>81</xdr:row>
      <xdr:rowOff>16859</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802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1636</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889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平成</a:t>
          </a:r>
          <a:r>
            <a:rPr kumimoji="1" lang="en-US" altLang="ja-JP" sz="1200">
              <a:latin typeface="ＭＳ Ｐゴシック" panose="020B0600070205080204" pitchFamily="50" charset="-128"/>
              <a:ea typeface="ＭＳ Ｐゴシック" panose="020B0600070205080204" pitchFamily="50" charset="-128"/>
            </a:rPr>
            <a:t>11</a:t>
          </a:r>
          <a:r>
            <a:rPr kumimoji="1" lang="ja-JP" altLang="en-US" sz="1200">
              <a:latin typeface="ＭＳ Ｐゴシック" panose="020B0600070205080204" pitchFamily="50" charset="-128"/>
              <a:ea typeface="ＭＳ Ｐゴシック" panose="020B0600070205080204" pitchFamily="50" charset="-128"/>
            </a:rPr>
            <a:t>年度に普通昇給の</a:t>
          </a:r>
          <a:r>
            <a:rPr kumimoji="1" lang="en-US" altLang="ja-JP" sz="1200">
              <a:latin typeface="ＭＳ Ｐゴシック" panose="020B0600070205080204" pitchFamily="50" charset="-128"/>
              <a:ea typeface="ＭＳ Ｐゴシック" panose="020B0600070205080204" pitchFamily="50" charset="-128"/>
            </a:rPr>
            <a:t>12</a:t>
          </a:r>
          <a:r>
            <a:rPr kumimoji="1" lang="ja-JP" altLang="en-US" sz="1200">
              <a:latin typeface="ＭＳ Ｐゴシック" panose="020B0600070205080204" pitchFamily="50" charset="-128"/>
              <a:ea typeface="ＭＳ Ｐゴシック" panose="020B0600070205080204" pitchFamily="50" charset="-128"/>
            </a:rPr>
            <a:t>ヶ月延伸、平成</a:t>
          </a:r>
          <a:r>
            <a:rPr kumimoji="1" lang="en-US" altLang="ja-JP" sz="1200">
              <a:latin typeface="ＭＳ Ｐゴシック" panose="020B0600070205080204" pitchFamily="50" charset="-128"/>
              <a:ea typeface="ＭＳ Ｐゴシック" panose="020B0600070205080204" pitchFamily="50" charset="-128"/>
            </a:rPr>
            <a:t>14</a:t>
          </a:r>
          <a:r>
            <a:rPr kumimoji="1" lang="ja-JP" altLang="en-US" sz="1200">
              <a:latin typeface="ＭＳ Ｐゴシック" panose="020B0600070205080204" pitchFamily="50" charset="-128"/>
              <a:ea typeface="ＭＳ Ｐゴシック" panose="020B0600070205080204" pitchFamily="50" charset="-128"/>
            </a:rPr>
            <a:t>～</a:t>
          </a:r>
          <a:r>
            <a:rPr kumimoji="1" lang="en-US" altLang="ja-JP" sz="1200">
              <a:latin typeface="ＭＳ Ｐゴシック" panose="020B0600070205080204" pitchFamily="50" charset="-128"/>
              <a:ea typeface="ＭＳ Ｐゴシック" panose="020B0600070205080204" pitchFamily="50" charset="-128"/>
            </a:rPr>
            <a:t>17</a:t>
          </a:r>
          <a:r>
            <a:rPr kumimoji="1" lang="ja-JP" altLang="en-US" sz="1200">
              <a:latin typeface="ＭＳ Ｐゴシック" panose="020B0600070205080204" pitchFamily="50" charset="-128"/>
              <a:ea typeface="ＭＳ Ｐゴシック" panose="020B0600070205080204" pitchFamily="50" charset="-128"/>
            </a:rPr>
            <a:t>年度には職員の独自給料カット（管理職</a:t>
          </a:r>
          <a:r>
            <a:rPr kumimoji="1" lang="en-US" altLang="ja-JP" sz="1200">
              <a:latin typeface="ＭＳ Ｐゴシック" panose="020B0600070205080204" pitchFamily="50" charset="-128"/>
              <a:ea typeface="ＭＳ Ｐゴシック" panose="020B0600070205080204" pitchFamily="50" charset="-128"/>
            </a:rPr>
            <a:t>3</a:t>
          </a:r>
          <a:r>
            <a:rPr kumimoji="1" lang="ja-JP" altLang="en-US" sz="1200">
              <a:latin typeface="ＭＳ Ｐゴシック" panose="020B0600070205080204" pitchFamily="50" charset="-128"/>
              <a:ea typeface="ＭＳ Ｐゴシック" panose="020B0600070205080204" pitchFamily="50" charset="-128"/>
            </a:rPr>
            <a:t>％、一般職員</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％）、平成</a:t>
          </a:r>
          <a:r>
            <a:rPr kumimoji="1" lang="en-US" altLang="ja-JP" sz="1200">
              <a:latin typeface="ＭＳ Ｐゴシック" panose="020B0600070205080204" pitchFamily="50" charset="-128"/>
              <a:ea typeface="ＭＳ Ｐゴシック" panose="020B0600070205080204" pitchFamily="50" charset="-128"/>
            </a:rPr>
            <a:t>19</a:t>
          </a:r>
          <a:r>
            <a:rPr kumimoji="1" lang="ja-JP" altLang="en-US" sz="1200">
              <a:latin typeface="ＭＳ Ｐゴシック" panose="020B0600070205080204" pitchFamily="50" charset="-128"/>
              <a:ea typeface="ＭＳ Ｐゴシック" panose="020B0600070205080204" pitchFamily="50" charset="-128"/>
            </a:rPr>
            <a:t>年度からは高齢層職員昇給抑制を行い給与の適正化に努めてきた。また、平成</a:t>
          </a:r>
          <a:r>
            <a:rPr kumimoji="1" lang="en-US" altLang="ja-JP" sz="1200">
              <a:latin typeface="ＭＳ Ｐゴシック" panose="020B0600070205080204" pitchFamily="50" charset="-128"/>
              <a:ea typeface="ＭＳ Ｐゴシック" panose="020B0600070205080204" pitchFamily="50" charset="-128"/>
            </a:rPr>
            <a:t>25</a:t>
          </a:r>
          <a:r>
            <a:rPr kumimoji="1" lang="ja-JP" altLang="en-US" sz="1200">
              <a:latin typeface="ＭＳ Ｐゴシック" panose="020B0600070205080204" pitchFamily="50" charset="-128"/>
              <a:ea typeface="ＭＳ Ｐゴシック" panose="020B0600070205080204" pitchFamily="50" charset="-128"/>
            </a:rPr>
            <a:t>年度において、国家公務員の給与減額に準じた給与削減を実施した。　　　</a:t>
          </a:r>
        </a:p>
        <a:p>
          <a:r>
            <a:rPr kumimoji="1" lang="ja-JP" altLang="en-US" sz="1200">
              <a:latin typeface="ＭＳ Ｐゴシック" panose="020B0600070205080204" pitchFamily="50" charset="-128"/>
              <a:ea typeface="ＭＳ Ｐゴシック" panose="020B0600070205080204" pitchFamily="50" charset="-128"/>
            </a:rPr>
            <a:t>　今後とも、国家公務員準拠、人事院勧告の尊重を基本とし、適正な給与水準を維持していく。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164193</xdr:rowOff>
    </xdr:from>
    <xdr:to>
      <xdr:col>81</xdr:col>
      <xdr:colOff>44450</xdr:colOff>
      <xdr:row>89</xdr:row>
      <xdr:rowOff>121557</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708743"/>
          <a:ext cx="0" cy="16718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93634</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352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121557</xdr:rowOff>
    </xdr:from>
    <xdr:to>
      <xdr:col>81</xdr:col>
      <xdr:colOff>133350</xdr:colOff>
      <xdr:row>89</xdr:row>
      <xdr:rowOff>121557</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380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79120</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45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164193</xdr:rowOff>
    </xdr:from>
    <xdr:to>
      <xdr:col>81</xdr:col>
      <xdr:colOff>133350</xdr:colOff>
      <xdr:row>79</xdr:row>
      <xdr:rowOff>164193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70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100693</xdr:rowOff>
    </xdr:from>
    <xdr:to>
      <xdr:col>81</xdr:col>
      <xdr:colOff>44450</xdr:colOff>
      <xdr:row>86</xdr:row>
      <xdr:rowOff>15421</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6179800" y="14673943"/>
          <a:ext cx="838200" cy="86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48277</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278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31750</xdr:rowOff>
    </xdr:from>
    <xdr:to>
      <xdr:col>81</xdr:col>
      <xdr:colOff>95250</xdr:colOff>
      <xdr:row>84</xdr:row>
      <xdr:rowOff>133350</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15421</xdr:rowOff>
    </xdr:from>
    <xdr:to>
      <xdr:col>77</xdr:col>
      <xdr:colOff>44450</xdr:colOff>
      <xdr:row>86</xdr:row>
      <xdr:rowOff>49893</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5290800" y="14760121"/>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31750</xdr:rowOff>
    </xdr:from>
    <xdr:to>
      <xdr:col>77</xdr:col>
      <xdr:colOff>95250</xdr:colOff>
      <xdr:row>84</xdr:row>
      <xdr:rowOff>133350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143527</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20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14514</xdr:rowOff>
    </xdr:from>
    <xdr:to>
      <xdr:col>72</xdr:col>
      <xdr:colOff>203200</xdr:colOff>
      <xdr:row>86</xdr:row>
      <xdr:rowOff>49893</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4401800" y="14587764"/>
          <a:ext cx="88900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31750</xdr:rowOff>
    </xdr:from>
    <xdr:to>
      <xdr:col>73</xdr:col>
      <xdr:colOff>44450</xdr:colOff>
      <xdr:row>84</xdr:row>
      <xdr:rowOff>133350</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143527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20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14514</xdr:rowOff>
    </xdr:from>
    <xdr:to>
      <xdr:col>68</xdr:col>
      <xdr:colOff>152400</xdr:colOff>
      <xdr:row>85</xdr:row>
      <xdr:rowOff>31750</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3512800" y="14587764"/>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48986</xdr:rowOff>
    </xdr:from>
    <xdr:to>
      <xdr:col>68</xdr:col>
      <xdr:colOff>203200</xdr:colOff>
      <xdr:row>84</xdr:row>
      <xdr:rowOff>150586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160763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48986</xdr:rowOff>
    </xdr:from>
    <xdr:to>
      <xdr:col>64</xdr:col>
      <xdr:colOff>152400</xdr:colOff>
      <xdr:row>84</xdr:row>
      <xdr:rowOff>150586</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160763</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49893</xdr:rowOff>
    </xdr:from>
    <xdr:to>
      <xdr:col>81</xdr:col>
      <xdr:colOff>95250</xdr:colOff>
      <xdr:row>85</xdr:row>
      <xdr:rowOff>151493</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62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21970</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595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136071</xdr:rowOff>
    </xdr:from>
    <xdr:to>
      <xdr:col>77</xdr:col>
      <xdr:colOff>95250</xdr:colOff>
      <xdr:row>86</xdr:row>
      <xdr:rowOff>66221</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709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50998</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7956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170543</xdr:rowOff>
    </xdr:from>
    <xdr:to>
      <xdr:col>73</xdr:col>
      <xdr:colOff>44450</xdr:colOff>
      <xdr:row>86</xdr:row>
      <xdr:rowOff>100693</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74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85470</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83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135164</xdr:rowOff>
    </xdr:from>
    <xdr:to>
      <xdr:col>68</xdr:col>
      <xdr:colOff>203200</xdr:colOff>
      <xdr:row>85</xdr:row>
      <xdr:rowOff>65314</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536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50091</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623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152400</xdr:rowOff>
    </xdr:from>
    <xdr:to>
      <xdr:col>64</xdr:col>
      <xdr:colOff>152400</xdr:colOff>
      <xdr:row>85</xdr:row>
      <xdr:rowOff>82550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67327</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solidFill>
                <a:schemeClr val="tx1"/>
              </a:solidFill>
              <a:latin typeface="ＭＳ Ｐゴシック" panose="020B0600070205080204" pitchFamily="50" charset="-128"/>
              <a:ea typeface="ＭＳ Ｐゴシック" panose="020B0600070205080204" pitchFamily="50" charset="-128"/>
            </a:rPr>
            <a:t>　本市においては、消防・給食・ごみ収集などを単独直営で行ってきたことや、保育行政の充実に取り組むため保育士等が加配となっていたことで、職員数は大阪府平均を上回っていた。平成</a:t>
          </a:r>
          <a:r>
            <a:rPr kumimoji="1" lang="en-US" altLang="ja-JP" sz="1050">
              <a:solidFill>
                <a:schemeClr val="tx1"/>
              </a:solidFill>
              <a:latin typeface="ＭＳ Ｐゴシック" panose="020B0600070205080204" pitchFamily="50" charset="-128"/>
              <a:ea typeface="ＭＳ Ｐゴシック" panose="020B0600070205080204" pitchFamily="50" charset="-128"/>
            </a:rPr>
            <a:t>22</a:t>
          </a:r>
          <a:r>
            <a:rPr kumimoji="1" lang="ja-JP" altLang="en-US" sz="1050">
              <a:solidFill>
                <a:schemeClr val="tx1"/>
              </a:solidFill>
              <a:latin typeface="ＭＳ Ｐゴシック" panose="020B0600070205080204" pitchFamily="50" charset="-128"/>
              <a:ea typeface="ＭＳ Ｐゴシック" panose="020B0600070205080204" pitchFamily="50" charset="-128"/>
            </a:rPr>
            <a:t>年度から実施した「摂津市第四次行財政改革実施計画」では職員数の</a:t>
          </a:r>
          <a:r>
            <a:rPr kumimoji="1" lang="en-US" altLang="ja-JP" sz="1050">
              <a:solidFill>
                <a:schemeClr val="tx1"/>
              </a:solidFill>
              <a:latin typeface="ＭＳ Ｐゴシック" panose="020B0600070205080204" pitchFamily="50" charset="-128"/>
              <a:ea typeface="ＭＳ Ｐゴシック" panose="020B0600070205080204" pitchFamily="50" charset="-128"/>
            </a:rPr>
            <a:t>660</a:t>
          </a:r>
          <a:r>
            <a:rPr kumimoji="1" lang="ja-JP" altLang="en-US" sz="1050">
              <a:solidFill>
                <a:schemeClr val="tx1"/>
              </a:solidFill>
              <a:latin typeface="ＭＳ Ｐゴシック" panose="020B0600070205080204" pitchFamily="50" charset="-128"/>
              <a:ea typeface="ＭＳ Ｐゴシック" panose="020B0600070205080204" pitchFamily="50" charset="-128"/>
            </a:rPr>
            <a:t>人体制に取り組み、事務職員は退職者の</a:t>
          </a:r>
          <a:r>
            <a:rPr kumimoji="1" lang="en-US" altLang="ja-JP" sz="1050">
              <a:solidFill>
                <a:schemeClr val="tx1"/>
              </a:solidFill>
              <a:latin typeface="ＭＳ Ｐゴシック" panose="020B0600070205080204" pitchFamily="50" charset="-128"/>
              <a:ea typeface="ＭＳ Ｐゴシック" panose="020B0600070205080204" pitchFamily="50" charset="-128"/>
            </a:rPr>
            <a:t>6</a:t>
          </a:r>
          <a:r>
            <a:rPr kumimoji="1" lang="ja-JP" altLang="en-US" sz="1050">
              <a:solidFill>
                <a:schemeClr val="tx1"/>
              </a:solidFill>
              <a:latin typeface="ＭＳ Ｐゴシック" panose="020B0600070205080204" pitchFamily="50" charset="-128"/>
              <a:ea typeface="ＭＳ Ｐゴシック" panose="020B0600070205080204" pitchFamily="50" charset="-128"/>
            </a:rPr>
            <a:t>割補充、現業職員は不補充を原則として取り組んできた。また、平成</a:t>
          </a:r>
          <a:r>
            <a:rPr kumimoji="1" lang="en-US" altLang="ja-JP" sz="1050">
              <a:solidFill>
                <a:schemeClr val="tx1"/>
              </a:solidFill>
              <a:latin typeface="ＭＳ Ｐゴシック" panose="020B0600070205080204" pitchFamily="50" charset="-128"/>
              <a:ea typeface="ＭＳ Ｐゴシック" panose="020B0600070205080204" pitchFamily="50" charset="-128"/>
            </a:rPr>
            <a:t>26</a:t>
          </a:r>
          <a:r>
            <a:rPr kumimoji="1" lang="ja-JP" altLang="en-US" sz="1050">
              <a:solidFill>
                <a:schemeClr val="tx1"/>
              </a:solidFill>
              <a:latin typeface="ＭＳ Ｐゴシック" panose="020B0600070205080204" pitchFamily="50" charset="-128"/>
              <a:ea typeface="ＭＳ Ｐゴシック" panose="020B0600070205080204" pitchFamily="50" charset="-128"/>
            </a:rPr>
            <a:t>年度から実施している「摂津市第五次行財政改革実施計画」において、定員管理の方針に基づき、民間保育所等民営化や窓口業務委託等により職員数の適正管理を行っている。</a:t>
          </a:r>
        </a:p>
        <a:p>
          <a:r>
            <a:rPr kumimoji="1" lang="ja-JP" altLang="en-US" sz="1050">
              <a:solidFill>
                <a:schemeClr val="tx1"/>
              </a:solidFill>
              <a:latin typeface="ＭＳ Ｐゴシック" panose="020B0600070205080204" pitchFamily="50" charset="-128"/>
              <a:ea typeface="ＭＳ Ｐゴシック" panose="020B0600070205080204" pitchFamily="50" charset="-128"/>
            </a:rPr>
            <a:t>　令和</a:t>
          </a:r>
          <a:r>
            <a:rPr kumimoji="1" lang="en-US" altLang="ja-JP" sz="1050">
              <a:solidFill>
                <a:schemeClr val="tx1"/>
              </a:solidFill>
              <a:latin typeface="ＭＳ Ｐゴシック" panose="020B0600070205080204" pitchFamily="50" charset="-128"/>
              <a:ea typeface="ＭＳ Ｐゴシック" panose="020B0600070205080204" pitchFamily="50" charset="-128"/>
            </a:rPr>
            <a:t>6</a:t>
          </a:r>
          <a:r>
            <a:rPr kumimoji="1" lang="ja-JP" altLang="en-US" sz="1050">
              <a:solidFill>
                <a:schemeClr val="tx1"/>
              </a:solidFill>
              <a:latin typeface="ＭＳ Ｐゴシック" panose="020B0600070205080204" pitchFamily="50" charset="-128"/>
              <a:ea typeface="ＭＳ Ｐゴシック" panose="020B0600070205080204" pitchFamily="50" charset="-128"/>
            </a:rPr>
            <a:t>年度では人口</a:t>
          </a:r>
          <a:r>
            <a:rPr kumimoji="1" lang="en-US" altLang="ja-JP" sz="1050">
              <a:solidFill>
                <a:schemeClr val="tx1"/>
              </a:solidFill>
              <a:latin typeface="ＭＳ Ｐゴシック" panose="020B0600070205080204" pitchFamily="50" charset="-128"/>
              <a:ea typeface="ＭＳ Ｐゴシック" panose="020B0600070205080204" pitchFamily="50" charset="-128"/>
            </a:rPr>
            <a:t>1,000</a:t>
          </a:r>
          <a:r>
            <a:rPr kumimoji="1" lang="ja-JP" altLang="en-US" sz="1050">
              <a:solidFill>
                <a:schemeClr val="tx1"/>
              </a:solidFill>
              <a:latin typeface="ＭＳ Ｐゴシック" panose="020B0600070205080204" pitchFamily="50" charset="-128"/>
              <a:ea typeface="ＭＳ Ｐゴシック" panose="020B0600070205080204" pitchFamily="50" charset="-128"/>
            </a:rPr>
            <a:t>人当たりの職員数が</a:t>
          </a:r>
          <a:r>
            <a:rPr kumimoji="1" lang="en-US" altLang="ja-JP" sz="1050">
              <a:solidFill>
                <a:schemeClr val="tx1"/>
              </a:solidFill>
              <a:latin typeface="ＭＳ Ｐゴシック" panose="020B0600070205080204" pitchFamily="50" charset="-128"/>
              <a:ea typeface="ＭＳ Ｐゴシック" panose="020B0600070205080204" pitchFamily="50" charset="-128"/>
            </a:rPr>
            <a:t>6.74</a:t>
          </a:r>
          <a:r>
            <a:rPr kumimoji="1" lang="ja-JP" altLang="en-US" sz="1050">
              <a:solidFill>
                <a:schemeClr val="tx1"/>
              </a:solidFill>
              <a:latin typeface="ＭＳ Ｐゴシック" panose="020B0600070205080204" pitchFamily="50" charset="-128"/>
              <a:ea typeface="ＭＳ Ｐゴシック" panose="020B0600070205080204" pitchFamily="50" charset="-128"/>
            </a:rPr>
            <a:t>人と類似団体内平均値に比べ</a:t>
          </a:r>
          <a:r>
            <a:rPr kumimoji="1" lang="en-US" altLang="ja-JP" sz="1050">
              <a:solidFill>
                <a:schemeClr val="tx1"/>
              </a:solidFill>
              <a:latin typeface="ＭＳ Ｐゴシック" panose="020B0600070205080204" pitchFamily="50" charset="-128"/>
              <a:ea typeface="ＭＳ Ｐゴシック" panose="020B0600070205080204" pitchFamily="50" charset="-128"/>
            </a:rPr>
            <a:t>0.03</a:t>
          </a:r>
          <a:r>
            <a:rPr kumimoji="1" lang="ja-JP" altLang="en-US" sz="1050">
              <a:solidFill>
                <a:schemeClr val="tx1"/>
              </a:solidFill>
              <a:latin typeface="ＭＳ Ｐゴシック" panose="020B0600070205080204" pitchFamily="50" charset="-128"/>
              <a:ea typeface="ＭＳ Ｐゴシック" panose="020B0600070205080204" pitchFamily="50" charset="-128"/>
            </a:rPr>
            <a:t>ポイント増となった。今後も組織運営力を高め、効率的な執行体制を確立し、職員数の適正化に努める。</a:t>
          </a: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74719</xdr:rowOff>
    </xdr:from>
    <xdr:to>
      <xdr:col>81</xdr:col>
      <xdr:colOff>44450</xdr:colOff>
      <xdr:row>67</xdr:row>
      <xdr:rowOff>112183</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018819"/>
          <a:ext cx="0" cy="15805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84260</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57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112183</xdr:rowOff>
    </xdr:from>
    <xdr:to>
      <xdr:col>81</xdr:col>
      <xdr:colOff>133350</xdr:colOff>
      <xdr:row>67</xdr:row>
      <xdr:rowOff>112183</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59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161096</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762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74719</xdr:rowOff>
    </xdr:from>
    <xdr:to>
      <xdr:col>81</xdr:col>
      <xdr:colOff>133350</xdr:colOff>
      <xdr:row>58</xdr:row>
      <xdr:rowOff>74719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018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67098</xdr:rowOff>
    </xdr:from>
    <xdr:to>
      <xdr:col>81</xdr:col>
      <xdr:colOff>44450</xdr:colOff>
      <xdr:row>61</xdr:row>
      <xdr:rowOff>83185</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525548"/>
          <a:ext cx="8382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42880</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3298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26353</xdr:rowOff>
    </xdr:from>
    <xdr:to>
      <xdr:col>81</xdr:col>
      <xdr:colOff>95250</xdr:colOff>
      <xdr:row>61</xdr:row>
      <xdr:rowOff>127953</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48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51012</xdr:rowOff>
    </xdr:from>
    <xdr:to>
      <xdr:col>77</xdr:col>
      <xdr:colOff>44450</xdr:colOff>
      <xdr:row>61</xdr:row>
      <xdr:rowOff>67098</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509462"/>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8255</xdr:rowOff>
    </xdr:from>
    <xdr:to>
      <xdr:col>77</xdr:col>
      <xdr:colOff>95250</xdr:colOff>
      <xdr:row>61</xdr:row>
      <xdr:rowOff>109855</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46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120032</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2355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12806</xdr:rowOff>
    </xdr:from>
    <xdr:to>
      <xdr:col>72</xdr:col>
      <xdr:colOff>203200</xdr:colOff>
      <xdr:row>61</xdr:row>
      <xdr:rowOff>51012</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471256"/>
          <a:ext cx="889000" cy="38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163619</xdr:rowOff>
    </xdr:from>
    <xdr:to>
      <xdr:col>73</xdr:col>
      <xdr:colOff>44450</xdr:colOff>
      <xdr:row>61</xdr:row>
      <xdr:rowOff>93769</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45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103946</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219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12806</xdr:rowOff>
    </xdr:from>
    <xdr:to>
      <xdr:col>68</xdr:col>
      <xdr:colOff>152400</xdr:colOff>
      <xdr:row>61</xdr:row>
      <xdr:rowOff>12806</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4712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157586</xdr:rowOff>
    </xdr:from>
    <xdr:to>
      <xdr:col>68</xdr:col>
      <xdr:colOff>203200</xdr:colOff>
      <xdr:row>61</xdr:row>
      <xdr:rowOff>87736</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72513</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53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131445</xdr:rowOff>
    </xdr:from>
    <xdr:to>
      <xdr:col>64</xdr:col>
      <xdr:colOff>152400</xdr:colOff>
      <xdr:row>61</xdr:row>
      <xdr:rowOff>61595</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71772</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187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32385</xdr:rowOff>
    </xdr:from>
    <xdr:to>
      <xdr:col>81</xdr:col>
      <xdr:colOff>95250</xdr:colOff>
      <xdr:row>61</xdr:row>
      <xdr:rowOff>133985</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490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4462</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462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16298</xdr:rowOff>
    </xdr:from>
    <xdr:to>
      <xdr:col>77</xdr:col>
      <xdr:colOff>95250</xdr:colOff>
      <xdr:row>61</xdr:row>
      <xdr:rowOff>117898</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474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102675</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5611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212</xdr:rowOff>
    </xdr:from>
    <xdr:to>
      <xdr:col>73</xdr:col>
      <xdr:colOff>44450</xdr:colOff>
      <xdr:row>61</xdr:row>
      <xdr:rowOff>101812</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458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86589</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545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133456</xdr:rowOff>
    </xdr:from>
    <xdr:to>
      <xdr:col>68</xdr:col>
      <xdr:colOff>203200</xdr:colOff>
      <xdr:row>61</xdr:row>
      <xdr:rowOff>63606</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420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73783</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189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133456</xdr:rowOff>
    </xdr:from>
    <xdr:to>
      <xdr:col>64</xdr:col>
      <xdr:colOff>152400</xdr:colOff>
      <xdr:row>61</xdr:row>
      <xdr:rowOff>63606</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420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48383</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506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実質公債費比率の算定の対象となる元利償還金が低減しており、また、公営企業会計の繰入金が資本費平準化債発行に伴い大きく減少したため、令和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6</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年度は令和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5</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年度比</a:t>
          </a:r>
          <a:r>
            <a:rPr kumimoji="1" lang="en-US" altLang="ja-JP" sz="1300">
              <a:solidFill>
                <a:schemeClr val="tx1"/>
              </a:solidFill>
              <a:latin typeface="ＭＳ Ｐゴシック" panose="020B0600070205080204" pitchFamily="50" charset="-128"/>
              <a:ea typeface="ＭＳ Ｐゴシック" panose="020B0600070205080204" pitchFamily="50" charset="-128"/>
            </a:rPr>
            <a:t>0.1</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ポイント改善の△</a:t>
          </a:r>
          <a:r>
            <a:rPr kumimoji="1" lang="en-US" altLang="ja-JP" sz="1300">
              <a:solidFill>
                <a:schemeClr val="tx1"/>
              </a:solidFill>
              <a:latin typeface="ＭＳ Ｐゴシック" panose="020B0600070205080204" pitchFamily="50" charset="-128"/>
              <a:ea typeface="ＭＳ Ｐゴシック" panose="020B0600070205080204" pitchFamily="50" charset="-128"/>
            </a:rPr>
            <a:t>0.5</a:t>
          </a:r>
          <a:r>
            <a:rPr kumimoji="1" lang="ja-JP" altLang="en-US" sz="1300">
              <a:solidFill>
                <a:schemeClr val="tx1"/>
              </a:solidFill>
              <a:latin typeface="ＭＳ Ｐゴシック" panose="020B0600070205080204" pitchFamily="50" charset="-128"/>
              <a:ea typeface="ＭＳ Ｐゴシック" panose="020B0600070205080204" pitchFamily="50" charset="-128"/>
            </a:rPr>
            <a:t>％となった。</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今後も新規市債発行を抑制するとともに、公営企業会計の経営健全化に努める。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44</xdr:row>
      <xdr:rowOff>149013</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381750"/>
          <a:ext cx="0" cy="13110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121090</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664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149013</xdr:rowOff>
    </xdr:from>
    <xdr:to>
      <xdr:col>81</xdr:col>
      <xdr:colOff>133350</xdr:colOff>
      <xdr:row>44</xdr:row>
      <xdr:rowOff>149013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692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27517</xdr:rowOff>
    </xdr:from>
    <xdr:to>
      <xdr:col>81</xdr:col>
      <xdr:colOff>44450</xdr:colOff>
      <xdr:row>38</xdr:row>
      <xdr:rowOff>35560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6179800" y="6542617"/>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104581</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962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132504</xdr:rowOff>
    </xdr:from>
    <xdr:to>
      <xdr:col>81</xdr:col>
      <xdr:colOff>95250</xdr:colOff>
      <xdr:row>41</xdr:row>
      <xdr:rowOff>62654</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11430</xdr:rowOff>
    </xdr:from>
    <xdr:to>
      <xdr:col>77</xdr:col>
      <xdr:colOff>44450</xdr:colOff>
      <xdr:row>38</xdr:row>
      <xdr:rowOff>35560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90800" y="652653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140546</xdr:rowOff>
    </xdr:from>
    <xdr:to>
      <xdr:col>77</xdr:col>
      <xdr:colOff>95250</xdr:colOff>
      <xdr:row>41</xdr:row>
      <xdr:rowOff>70696</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55473</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70849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134620</xdr:rowOff>
    </xdr:from>
    <xdr:to>
      <xdr:col>72</xdr:col>
      <xdr:colOff>203200</xdr:colOff>
      <xdr:row>38</xdr:row>
      <xdr:rowOff>11430</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4401800" y="647827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140546</xdr:rowOff>
    </xdr:from>
    <xdr:to>
      <xdr:col>73</xdr:col>
      <xdr:colOff>44450</xdr:colOff>
      <xdr:row>41</xdr:row>
      <xdr:rowOff>70696</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55473</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7084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134620</xdr:rowOff>
    </xdr:from>
    <xdr:to>
      <xdr:col>68</xdr:col>
      <xdr:colOff>152400</xdr:colOff>
      <xdr:row>38</xdr:row>
      <xdr:rowOff>11430</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647827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132504</xdr:rowOff>
    </xdr:from>
    <xdr:to>
      <xdr:col>68</xdr:col>
      <xdr:colOff>203200</xdr:colOff>
      <xdr:row>41</xdr:row>
      <xdr:rowOff>62654</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47431</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707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1270</xdr:rowOff>
    </xdr:from>
    <xdr:to>
      <xdr:col>64</xdr:col>
      <xdr:colOff>152400</xdr:colOff>
      <xdr:row>41</xdr:row>
      <xdr:rowOff>102870</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87647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711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148167</xdr:rowOff>
    </xdr:from>
    <xdr:to>
      <xdr:col>81</xdr:col>
      <xdr:colOff>95250</xdr:colOff>
      <xdr:row>38</xdr:row>
      <xdr:rowOff>78316</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49181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164694</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336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156210</xdr:rowOff>
    </xdr:from>
    <xdr:to>
      <xdr:col>77</xdr:col>
      <xdr:colOff>95250</xdr:colOff>
      <xdr:row>38</xdr:row>
      <xdr:rowOff>86360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96537</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268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132080</xdr:rowOff>
    </xdr:from>
    <xdr:to>
      <xdr:col>73</xdr:col>
      <xdr:colOff>44450</xdr:colOff>
      <xdr:row>38</xdr:row>
      <xdr:rowOff>62230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47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72407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244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83820</xdr:rowOff>
    </xdr:from>
    <xdr:to>
      <xdr:col>68</xdr:col>
      <xdr:colOff>203200</xdr:colOff>
      <xdr:row>38</xdr:row>
      <xdr:rowOff>13970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42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24147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196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132080</xdr:rowOff>
    </xdr:from>
    <xdr:to>
      <xdr:col>64</xdr:col>
      <xdr:colOff>152400</xdr:colOff>
      <xdr:row>38</xdr:row>
      <xdr:rowOff>62230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47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72407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244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一般会計等に係る地方債の現在高が増加</a:t>
          </a:r>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しており</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、充当可能基金等の充当可能財源が減少していることにより、将来負担額が令和</a:t>
          </a:r>
          <a:r>
            <a:rPr kumimoji="1" lang="en-US" altLang="ja-JP" sz="1200">
              <a:solidFill>
                <a:schemeClr val="tx1"/>
              </a:solidFill>
              <a:effectLst/>
              <a:latin typeface="ＭＳ Ｐゴシック" panose="020B0600070205080204" pitchFamily="50" charset="-128"/>
              <a:ea typeface="ＭＳ Ｐゴシック" panose="020B0600070205080204" pitchFamily="50" charset="-128"/>
              <a:cs typeface="+mn-cs"/>
            </a:rPr>
            <a:t>5</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年度から</a:t>
          </a:r>
          <a:r>
            <a:rPr kumimoji="1" lang="en-US" altLang="ja-JP" sz="1200">
              <a:solidFill>
                <a:schemeClr val="tx1"/>
              </a:solidFill>
              <a:effectLst/>
              <a:latin typeface="ＭＳ Ｐゴシック" panose="020B0600070205080204" pitchFamily="50" charset="-128"/>
              <a:ea typeface="ＭＳ Ｐゴシック" panose="020B0600070205080204" pitchFamily="50" charset="-128"/>
              <a:cs typeface="+mn-cs"/>
            </a:rPr>
            <a:t>8.3</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ポイント増加の△</a:t>
          </a:r>
          <a:r>
            <a:rPr kumimoji="1" lang="en-US" altLang="ja-JP" sz="1200">
              <a:solidFill>
                <a:schemeClr val="tx1"/>
              </a:solidFill>
              <a:effectLst/>
              <a:latin typeface="ＭＳ Ｐゴシック" panose="020B0600070205080204" pitchFamily="50" charset="-128"/>
              <a:ea typeface="ＭＳ Ｐゴシック" panose="020B0600070205080204" pitchFamily="50" charset="-128"/>
              <a:cs typeface="+mn-cs"/>
            </a:rPr>
            <a:t>32.3</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％となった。将来負担比率は</a:t>
          </a:r>
          <a:r>
            <a:rPr kumimoji="1" lang="en-US" altLang="ja-JP" sz="1200">
              <a:solidFill>
                <a:schemeClr val="tx1"/>
              </a:solidFill>
              <a:effectLst/>
              <a:latin typeface="ＭＳ Ｐゴシック" panose="020B0600070205080204" pitchFamily="50" charset="-128"/>
              <a:ea typeface="ＭＳ Ｐゴシック" panose="020B0600070205080204" pitchFamily="50" charset="-128"/>
              <a:cs typeface="+mn-cs"/>
            </a:rPr>
            <a:t>0</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％を下回り、類似団体内平均値を下回る水準を維持している。</a:t>
          </a:r>
          <a:endParaRPr lang="ja-JP" altLang="ja-JP" sz="12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　今後も公債費等義務的経費の削減を中心とする行財政改革を進め、財政の健全化に努める。</a:t>
          </a:r>
          <a:endParaRPr lang="ja-JP" altLang="ja-JP" sz="1200">
            <a:solidFill>
              <a:schemeClr val="tx1"/>
            </a:solidFill>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15542</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313214"/>
          <a:ext cx="0" cy="14742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159069</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759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15542</xdr:rowOff>
    </xdr:from>
    <xdr:to>
      <xdr:col>81</xdr:col>
      <xdr:colOff>133350</xdr:colOff>
      <xdr:row>22</xdr:row>
      <xdr:rowOff>15542</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787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47007</xdr:rowOff>
    </xdr:from>
    <xdr:ext cx="762000" cy="259045"/>
    <xdr:sp macro="" textlink="">
      <xdr:nvSpPr>
        <xdr:cNvPr id="445" name="将来負担の状況平均値テキスト">
          <a:extLst>
            <a:ext uri="{FF2B5EF4-FFF2-40B4-BE49-F238E27FC236}">
              <a16:creationId xmlns:a16="http://schemas.microsoft.com/office/drawing/2014/main" id="{00000000-0008-0000-0300-0000BD010000}"/>
            </a:ext>
          </a:extLst>
        </xdr:cNvPr>
        <xdr:cNvSpPr txBox="1"/>
      </xdr:nvSpPr>
      <xdr:spPr>
        <a:xfrm>
          <a:off x="17106900" y="22758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74930</xdr:rowOff>
    </xdr:from>
    <xdr:to>
      <xdr:col>81</xdr:col>
      <xdr:colOff>95250</xdr:colOff>
      <xdr:row>14</xdr:row>
      <xdr:rowOff>5080</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967200" y="2303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81824</xdr:rowOff>
    </xdr:from>
    <xdr:to>
      <xdr:col>77</xdr:col>
      <xdr:colOff>95250</xdr:colOff>
      <xdr:row>14</xdr:row>
      <xdr:rowOff>11974</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129000" y="231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22151</xdr:rowOff>
    </xdr:from>
    <xdr:ext cx="7366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798800" y="20795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86421</xdr:rowOff>
    </xdr:from>
    <xdr:to>
      <xdr:col>73</xdr:col>
      <xdr:colOff>44450</xdr:colOff>
      <xdr:row>14</xdr:row>
      <xdr:rowOff>16571</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5240000" y="231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26748</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909800" y="2084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162258</xdr:rowOff>
    </xdr:from>
    <xdr:to>
      <xdr:col>68</xdr:col>
      <xdr:colOff>203200</xdr:colOff>
      <xdr:row>14</xdr:row>
      <xdr:rowOff>92408</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4351000" y="239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102585</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020800" y="2159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96520</xdr:rowOff>
    </xdr:from>
    <xdr:to>
      <xdr:col>64</xdr:col>
      <xdr:colOff>152400</xdr:colOff>
      <xdr:row>15</xdr:row>
      <xdr:rowOff>26670</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3462000" y="249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36847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131800" y="226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大阪府摂津市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86,344
84,229
14.87
44,189,265
43,767,043
296,418
20,865,450
21,436,184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6</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年度は人事院勧告による人件費の増加により、令和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5</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年度より</a:t>
          </a:r>
          <a:r>
            <a:rPr kumimoji="1" lang="en-US" altLang="ja-JP" sz="1300">
              <a:solidFill>
                <a:schemeClr val="tx1"/>
              </a:solidFill>
              <a:latin typeface="ＭＳ Ｐゴシック" panose="020B0600070205080204" pitchFamily="50" charset="-128"/>
              <a:ea typeface="ＭＳ Ｐゴシック" panose="020B0600070205080204" pitchFamily="50" charset="-128"/>
            </a:rPr>
            <a:t>2.2</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ポイント増加したが、前年度と同様に類似団体内平均値を上回ることとなった。職員数及び給与制度の適正化に取り組んでいく</a:t>
          </a:r>
          <a:r>
            <a:rPr kumimoji="1" lang="ja-JP" altLang="en-US" sz="1300">
              <a:latin typeface="ＭＳ Ｐゴシック" panose="020B0600070205080204" pitchFamily="50" charset="-128"/>
              <a:ea typeface="ＭＳ Ｐゴシック" panose="020B0600070205080204" pitchFamily="50" charset="-128"/>
            </a:rPr>
            <a:t>。</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37846</xdr:rowOff>
    </xdr:from>
    <xdr:to>
      <xdr:col>24</xdr:col>
      <xdr:colOff>25400</xdr:colOff>
      <xdr:row>40</xdr:row>
      <xdr:rowOff>154432</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38596"/>
          <a:ext cx="0" cy="973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126509</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8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154432</xdr:rowOff>
    </xdr:from>
    <xdr:to>
      <xdr:col>24</xdr:col>
      <xdr:colOff>114300</xdr:colOff>
      <xdr:row>40</xdr:row>
      <xdr:rowOff>154432</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012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124223</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82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37846</xdr:rowOff>
    </xdr:from>
    <xdr:to>
      <xdr:col>24</xdr:col>
      <xdr:colOff>114300</xdr:colOff>
      <xdr:row>35</xdr:row>
      <xdr:rowOff>37846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38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124714</xdr:rowOff>
    </xdr:from>
    <xdr:to>
      <xdr:col>24</xdr:col>
      <xdr:colOff>25400</xdr:colOff>
      <xdr:row>38</xdr:row>
      <xdr:rowOff>53848</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468364"/>
          <a:ext cx="8382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44721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16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28194</xdr:rowOff>
    </xdr:from>
    <xdr:to>
      <xdr:col>24</xdr:col>
      <xdr:colOff>76200</xdr:colOff>
      <xdr:row>37</xdr:row>
      <xdr:rowOff>129794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124714</xdr:rowOff>
    </xdr:from>
    <xdr:to>
      <xdr:col>19</xdr:col>
      <xdr:colOff>187325</xdr:colOff>
      <xdr:row>37</xdr:row>
      <xdr:rowOff>124714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46836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153924</xdr:rowOff>
    </xdr:from>
    <xdr:to>
      <xdr:col>20</xdr:col>
      <xdr:colOff>38100</xdr:colOff>
      <xdr:row>37</xdr:row>
      <xdr:rowOff>84074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94251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95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78994</xdr:rowOff>
    </xdr:from>
    <xdr:to>
      <xdr:col>15</xdr:col>
      <xdr:colOff>98425</xdr:colOff>
      <xdr:row>37</xdr:row>
      <xdr:rowOff>124714</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42264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149352</xdr:rowOff>
    </xdr:from>
    <xdr:to>
      <xdr:col>15</xdr:col>
      <xdr:colOff>149225</xdr:colOff>
      <xdr:row>37</xdr:row>
      <xdr:rowOff>79502</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89679</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90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78994</xdr:rowOff>
    </xdr:from>
    <xdr:to>
      <xdr:col>11</xdr:col>
      <xdr:colOff>9525</xdr:colOff>
      <xdr:row>38</xdr:row>
      <xdr:rowOff>3556</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422644"/>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62247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5334</xdr:rowOff>
    </xdr:from>
    <xdr:to>
      <xdr:col>6</xdr:col>
      <xdr:colOff>171450</xdr:colOff>
      <xdr:row>37</xdr:row>
      <xdr:rowOff>106934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4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117111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117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3048</xdr:rowOff>
    </xdr:from>
    <xdr:to>
      <xdr:col>24</xdr:col>
      <xdr:colOff>76200</xdr:colOff>
      <xdr:row>38</xdr:row>
      <xdr:rowOff>104648</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518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146575</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490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73914</xdr:rowOff>
    </xdr:from>
    <xdr:to>
      <xdr:col>20</xdr:col>
      <xdr:colOff>38100</xdr:colOff>
      <xdr:row>38</xdr:row>
      <xdr:rowOff>4064</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417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160291</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5039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73914</xdr:rowOff>
    </xdr:from>
    <xdr:to>
      <xdr:col>15</xdr:col>
      <xdr:colOff>149225</xdr:colOff>
      <xdr:row>38</xdr:row>
      <xdr:rowOff>4064</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417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160291</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503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28194</xdr:rowOff>
    </xdr:from>
    <xdr:to>
      <xdr:col>11</xdr:col>
      <xdr:colOff>60325</xdr:colOff>
      <xdr:row>37</xdr:row>
      <xdr:rowOff>129794</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114571</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458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124206</xdr:rowOff>
    </xdr:from>
    <xdr:to>
      <xdr:col>6</xdr:col>
      <xdr:colOff>171450</xdr:colOff>
      <xdr:row>38</xdr:row>
      <xdr:rowOff>54356</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467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39133</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554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物価高騰に伴う委託料等の増額や指定管理の更新などにより、類似団体内平均値を上回る数値となっている。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今後については、各費用の精査を行うとともに、令和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5</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年度より運営開始のごみ処理業務の広域化を始め、給食業務の委託範囲の精査を行い、抑制に努める。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69850</xdr:rowOff>
    </xdr:from>
    <xdr:to>
      <xdr:col>85</xdr:col>
      <xdr:colOff>66675</xdr:colOff>
      <xdr:row>22</xdr:row>
      <xdr:rowOff>69850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41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99077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99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12700</xdr:rowOff>
    </xdr:from>
    <xdr:to>
      <xdr:col>85</xdr:col>
      <xdr:colOff>66675</xdr:colOff>
      <xdr:row>19</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70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128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127000</xdr:rowOff>
    </xdr:from>
    <xdr:to>
      <xdr:col>85</xdr:col>
      <xdr:colOff>66675</xdr:colOff>
      <xdr:row>15</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9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55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69850</xdr:rowOff>
    </xdr:from>
    <xdr:to>
      <xdr:col>85</xdr:col>
      <xdr:colOff>66675</xdr:colOff>
      <xdr:row>12</xdr:row>
      <xdr:rowOff>69850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2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98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155575</xdr:rowOff>
    </xdr:from>
    <xdr:to>
      <xdr:col>82</xdr:col>
      <xdr:colOff>107950</xdr:colOff>
      <xdr:row>21</xdr:row>
      <xdr:rowOff>41275</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12975"/>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13352</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613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41275</xdr:rowOff>
    </xdr:from>
    <xdr:to>
      <xdr:col>82</xdr:col>
      <xdr:colOff>196850</xdr:colOff>
      <xdr:row>21</xdr:row>
      <xdr:rowOff>41275</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641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70502</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1956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155575</xdr:rowOff>
    </xdr:from>
    <xdr:to>
      <xdr:col>82</xdr:col>
      <xdr:colOff>196850</xdr:colOff>
      <xdr:row>12</xdr:row>
      <xdr:rowOff>155575</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12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12700</xdr:rowOff>
    </xdr:from>
    <xdr:to>
      <xdr:col>82</xdr:col>
      <xdr:colOff>107950</xdr:colOff>
      <xdr:row>18</xdr:row>
      <xdr:rowOff>155575</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3098800"/>
          <a:ext cx="838200" cy="1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130827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702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12700</xdr:rowOff>
    </xdr:from>
    <xdr:to>
      <xdr:col>78</xdr:col>
      <xdr:colOff>69850</xdr:colOff>
      <xdr:row>18</xdr:row>
      <xdr:rowOff>50800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4782800" y="30988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85725</xdr:rowOff>
    </xdr:from>
    <xdr:to>
      <xdr:col>78</xdr:col>
      <xdr:colOff>120650</xdr:colOff>
      <xdr:row>17</xdr:row>
      <xdr:rowOff>15875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28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26052</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5978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117475</xdr:rowOff>
    </xdr:from>
    <xdr:to>
      <xdr:col>73</xdr:col>
      <xdr:colOff>180975</xdr:colOff>
      <xdr:row>18</xdr:row>
      <xdr:rowOff>50800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3032125"/>
          <a:ext cx="889000" cy="104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38100</xdr:rowOff>
    </xdr:from>
    <xdr:to>
      <xdr:col>74</xdr:col>
      <xdr:colOff>31750</xdr:colOff>
      <xdr:row>16</xdr:row>
      <xdr:rowOff>139700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149877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55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117475</xdr:rowOff>
    </xdr:from>
    <xdr:to>
      <xdr:col>69</xdr:col>
      <xdr:colOff>92075</xdr:colOff>
      <xdr:row>18</xdr:row>
      <xdr:rowOff>31750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flipV="1">
          <a:off x="13004800" y="3032125"/>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95250</xdr:rowOff>
    </xdr:from>
    <xdr:to>
      <xdr:col>69</xdr:col>
      <xdr:colOff>142875</xdr:colOff>
      <xdr:row>16</xdr:row>
      <xdr:rowOff>25400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35577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43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123825</xdr:rowOff>
    </xdr:from>
    <xdr:to>
      <xdr:col>65</xdr:col>
      <xdr:colOff>53975</xdr:colOff>
      <xdr:row>16</xdr:row>
      <xdr:rowOff>53975</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695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64152</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464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104775</xdr:rowOff>
    </xdr:from>
    <xdr:to>
      <xdr:col>82</xdr:col>
      <xdr:colOff>158750</xdr:colOff>
      <xdr:row>19</xdr:row>
      <xdr:rowOff>34925</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3190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76852</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3162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133350</xdr:rowOff>
    </xdr:from>
    <xdr:to>
      <xdr:col>78</xdr:col>
      <xdr:colOff>120650</xdr:colOff>
      <xdr:row>18</xdr:row>
      <xdr:rowOff>63500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304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48277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313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0</xdr:rowOff>
    </xdr:from>
    <xdr:to>
      <xdr:col>74</xdr:col>
      <xdr:colOff>31750</xdr:colOff>
      <xdr:row>18</xdr:row>
      <xdr:rowOff>101600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308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86377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317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66675</xdr:rowOff>
    </xdr:from>
    <xdr:to>
      <xdr:col>69</xdr:col>
      <xdr:colOff>142875</xdr:colOff>
      <xdr:row>17</xdr:row>
      <xdr:rowOff>168275</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981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153052</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3067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152400</xdr:rowOff>
    </xdr:from>
    <xdr:to>
      <xdr:col>65</xdr:col>
      <xdr:colOff>53975</xdr:colOff>
      <xdr:row>18</xdr:row>
      <xdr:rowOff>82550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3067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67327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3153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障害福祉関係経費や児童福祉関係経費等が増加しており、扶助費全体では、依然類似団体内平均値を上回っている。今後も扶助費の増加は、高い水準で推移することが見込まれるため、事業の見直し等、適切な財政運営に努める。</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69850</xdr:rowOff>
    </xdr:from>
    <xdr:to>
      <xdr:col>26</xdr:col>
      <xdr:colOff>184150</xdr:colOff>
      <xdr:row>62</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127000</xdr:rowOff>
    </xdr:from>
    <xdr:to>
      <xdr:col>26</xdr:col>
      <xdr:colOff>184150</xdr:colOff>
      <xdr:row>60</xdr:row>
      <xdr:rowOff>127000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156227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12700</xdr:rowOff>
    </xdr:from>
    <xdr:to>
      <xdr:col>26</xdr:col>
      <xdr:colOff>184150</xdr:colOff>
      <xdr:row>59</xdr:row>
      <xdr:rowOff>12700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41927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127000</xdr:rowOff>
    </xdr:from>
    <xdr:to>
      <xdr:col>26</xdr:col>
      <xdr:colOff>184150</xdr:colOff>
      <xdr:row>55</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12700</xdr:rowOff>
    </xdr:from>
    <xdr:to>
      <xdr:col>26</xdr:col>
      <xdr:colOff>184150</xdr:colOff>
      <xdr:row>54</xdr:row>
      <xdr:rowOff>12700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41927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69850</xdr:rowOff>
    </xdr:from>
    <xdr:to>
      <xdr:col>26</xdr:col>
      <xdr:colOff>184150</xdr:colOff>
      <xdr:row>52</xdr:row>
      <xdr:rowOff>69850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99077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8" name="扶助費グラフ枠">
          <a:extLst>
            <a:ext uri="{FF2B5EF4-FFF2-40B4-BE49-F238E27FC236}">
              <a16:creationId xmlns:a16="http://schemas.microsoft.com/office/drawing/2014/main" id="{00000000-0008-0000-0400-0000BC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61</xdr:row>
      <xdr:rowOff>41275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4826000" y="9080500"/>
          <a:ext cx="0" cy="1419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13352</xdr:rowOff>
    </xdr:from>
    <xdr:ext cx="762000" cy="259045"/>
    <xdr:sp macro="" textlink="">
      <xdr:nvSpPr>
        <xdr:cNvPr id="190" name="扶助費最小値テキスト">
          <a:extLst>
            <a:ext uri="{FF2B5EF4-FFF2-40B4-BE49-F238E27FC236}">
              <a16:creationId xmlns:a16="http://schemas.microsoft.com/office/drawing/2014/main" id="{00000000-0008-0000-0400-0000BE000000}"/>
            </a:ext>
          </a:extLst>
        </xdr:cNvPr>
        <xdr:cNvSpPr txBox="1"/>
      </xdr:nvSpPr>
      <xdr:spPr>
        <a:xfrm>
          <a:off x="4914900" y="10471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41275</xdr:rowOff>
    </xdr:from>
    <xdr:to>
      <xdr:col>24</xdr:col>
      <xdr:colOff>114300</xdr:colOff>
      <xdr:row>61</xdr:row>
      <xdr:rowOff>41275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10499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92" name="扶助費最大値テキスト">
          <a:extLst>
            <a:ext uri="{FF2B5EF4-FFF2-40B4-BE49-F238E27FC236}">
              <a16:creationId xmlns:a16="http://schemas.microsoft.com/office/drawing/2014/main" id="{00000000-0008-0000-0400-0000C0000000}"/>
            </a:ext>
          </a:extLst>
        </xdr:cNvPr>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3175</xdr:rowOff>
    </xdr:from>
    <xdr:to>
      <xdr:col>24</xdr:col>
      <xdr:colOff>25400</xdr:colOff>
      <xdr:row>58</xdr:row>
      <xdr:rowOff>127000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3987800" y="9947275"/>
          <a:ext cx="838200" cy="12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45102</xdr:rowOff>
    </xdr:from>
    <xdr:ext cx="762000" cy="259045"/>
    <xdr:sp macro="" textlink="">
      <xdr:nvSpPr>
        <xdr:cNvPr id="195" name="扶助費平均値テキスト">
          <a:extLst>
            <a:ext uri="{FF2B5EF4-FFF2-40B4-BE49-F238E27FC236}">
              <a16:creationId xmlns:a16="http://schemas.microsoft.com/office/drawing/2014/main" id="{00000000-0008-0000-0400-0000C3000000}"/>
            </a:ext>
          </a:extLst>
        </xdr:cNvPr>
        <xdr:cNvSpPr txBox="1"/>
      </xdr:nvSpPr>
      <xdr:spPr>
        <a:xfrm>
          <a:off x="4914900" y="94748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28575</xdr:rowOff>
    </xdr:from>
    <xdr:to>
      <xdr:col>24</xdr:col>
      <xdr:colOff>76200</xdr:colOff>
      <xdr:row>56</xdr:row>
      <xdr:rowOff>130175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4775200" y="9629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136525</xdr:rowOff>
    </xdr:from>
    <xdr:to>
      <xdr:col>19</xdr:col>
      <xdr:colOff>187325</xdr:colOff>
      <xdr:row>58</xdr:row>
      <xdr:rowOff>127000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3098800" y="9909175"/>
          <a:ext cx="889000" cy="161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19050</xdr:rowOff>
    </xdr:from>
    <xdr:to>
      <xdr:col>20</xdr:col>
      <xdr:colOff>38100</xdr:colOff>
      <xdr:row>56</xdr:row>
      <xdr:rowOff>120650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3937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130827</xdr:rowOff>
    </xdr:from>
    <xdr:ext cx="7366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606800" y="9389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98425</xdr:rowOff>
    </xdr:from>
    <xdr:to>
      <xdr:col>15</xdr:col>
      <xdr:colOff>98425</xdr:colOff>
      <xdr:row>57</xdr:row>
      <xdr:rowOff>136525</xdr:rowOff>
    </xdr:to>
    <xdr:cxnSp macro="">
      <xdr:nvCxnSpPr>
        <xdr:cNvPr id="200" name="直線コネクタ 199">
          <a:extLst>
            <a:ext uri="{FF2B5EF4-FFF2-40B4-BE49-F238E27FC236}">
              <a16:creationId xmlns:a16="http://schemas.microsoft.com/office/drawing/2014/main" id="{00000000-0008-0000-0400-0000C8000000}"/>
            </a:ext>
          </a:extLst>
        </xdr:cNvPr>
        <xdr:cNvCxnSpPr/>
      </xdr:nvCxnSpPr>
      <xdr:spPr>
        <a:xfrm>
          <a:off x="2209800" y="987107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114300</xdr:rowOff>
    </xdr:from>
    <xdr:to>
      <xdr:col>15</xdr:col>
      <xdr:colOff>149225</xdr:colOff>
      <xdr:row>56</xdr:row>
      <xdr:rowOff>44450</xdr:rowOff>
    </xdr:to>
    <xdr:sp macro="" textlink="">
      <xdr:nvSpPr>
        <xdr:cNvPr id="201" name="フローチャート: 判断 200">
          <a:extLst>
            <a:ext uri="{FF2B5EF4-FFF2-40B4-BE49-F238E27FC236}">
              <a16:creationId xmlns:a16="http://schemas.microsoft.com/office/drawing/2014/main" id="{00000000-0008-0000-0400-0000C9000000}"/>
            </a:ext>
          </a:extLst>
        </xdr:cNvPr>
        <xdr:cNvSpPr/>
      </xdr:nvSpPr>
      <xdr:spPr>
        <a:xfrm>
          <a:off x="3048000" y="954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54627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717800" y="931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98425</xdr:rowOff>
    </xdr:from>
    <xdr:to>
      <xdr:col>11</xdr:col>
      <xdr:colOff>9525</xdr:colOff>
      <xdr:row>57</xdr:row>
      <xdr:rowOff>98425</xdr:rowOff>
    </xdr:to>
    <xdr:cxnSp macro="">
      <xdr:nvCxnSpPr>
        <xdr:cNvPr id="203" name="直線コネクタ 202">
          <a:extLst>
            <a:ext uri="{FF2B5EF4-FFF2-40B4-BE49-F238E27FC236}">
              <a16:creationId xmlns:a16="http://schemas.microsoft.com/office/drawing/2014/main" id="{00000000-0008-0000-0400-0000CB000000}"/>
            </a:ext>
          </a:extLst>
        </xdr:cNvPr>
        <xdr:cNvCxnSpPr/>
      </xdr:nvCxnSpPr>
      <xdr:spPr>
        <a:xfrm>
          <a:off x="1320800" y="9699625"/>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66675</xdr:rowOff>
    </xdr:from>
    <xdr:to>
      <xdr:col>11</xdr:col>
      <xdr:colOff>60325</xdr:colOff>
      <xdr:row>55</xdr:row>
      <xdr:rowOff>168275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2159000" y="9496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7002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828800" y="9265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104775</xdr:rowOff>
    </xdr:from>
    <xdr:to>
      <xdr:col>6</xdr:col>
      <xdr:colOff>171450</xdr:colOff>
      <xdr:row>56</xdr:row>
      <xdr:rowOff>34925</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1270000" y="953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45102</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939800" y="930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123825</xdr:rowOff>
    </xdr:from>
    <xdr:to>
      <xdr:col>24</xdr:col>
      <xdr:colOff>76200</xdr:colOff>
      <xdr:row>58</xdr:row>
      <xdr:rowOff>53975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4775200" y="989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95902</xdr:rowOff>
    </xdr:from>
    <xdr:ext cx="762000" cy="259045"/>
    <xdr:sp macro="" textlink="">
      <xdr:nvSpPr>
        <xdr:cNvPr id="214" name="扶助費該当値テキスト">
          <a:extLst>
            <a:ext uri="{FF2B5EF4-FFF2-40B4-BE49-F238E27FC236}">
              <a16:creationId xmlns:a16="http://schemas.microsoft.com/office/drawing/2014/main" id="{00000000-0008-0000-0400-0000D6000000}"/>
            </a:ext>
          </a:extLst>
        </xdr:cNvPr>
        <xdr:cNvSpPr txBox="1"/>
      </xdr:nvSpPr>
      <xdr:spPr>
        <a:xfrm>
          <a:off x="4914900" y="9868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76200</xdr:rowOff>
    </xdr:from>
    <xdr:to>
      <xdr:col>20</xdr:col>
      <xdr:colOff>38100</xdr:colOff>
      <xdr:row>59</xdr:row>
      <xdr:rowOff>6350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937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162577</xdr:rowOff>
    </xdr:from>
    <xdr:ext cx="7366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3606800" y="1010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85725</xdr:rowOff>
    </xdr:from>
    <xdr:to>
      <xdr:col>15</xdr:col>
      <xdr:colOff>149225</xdr:colOff>
      <xdr:row>58</xdr:row>
      <xdr:rowOff>15875</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048000" y="9858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652</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2717800" y="9944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47625</xdr:rowOff>
    </xdr:from>
    <xdr:to>
      <xdr:col>11</xdr:col>
      <xdr:colOff>60325</xdr:colOff>
      <xdr:row>57</xdr:row>
      <xdr:rowOff>149225</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2159000" y="9820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134002</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1828800" y="9906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47625</xdr:rowOff>
    </xdr:from>
    <xdr:to>
      <xdr:col>6</xdr:col>
      <xdr:colOff>171450</xdr:colOff>
      <xdr:row>56</xdr:row>
      <xdr:rowOff>149225</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1270000" y="9648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134002</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939800" y="9735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平成元年度より公共下水道の整備を急激に推進した結果、下水道事業会計における公営企業債償還財源に充てる繰出金が多額に上っている。公営企業債の発行について、平成</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年度から元金償還金以内の発行に努めており、新規の発行を抑制している。平成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年度からは企業会計へ移行しており、経営効率化による繰出金の抑制を図る。</a:t>
          </a:r>
        </a:p>
      </xdr:txBody>
    </xdr:sp>
    <xdr:clientData/>
  </xdr:twoCellAnchor>
  <xdr:oneCellAnchor>
    <xdr:from>
      <xdr:col>62</xdr:col>
      <xdr:colOff>6350</xdr:colOff>
      <xdr:row>49</xdr:row>
      <xdr:rowOff>107950</xdr:rowOff>
    </xdr:from>
    <xdr:ext cx="298543" cy="225703"/>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122428</xdr:rowOff>
    </xdr:from>
    <xdr:to>
      <xdr:col>82</xdr:col>
      <xdr:colOff>107950</xdr:colOff>
      <xdr:row>60</xdr:row>
      <xdr:rowOff>131572</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037828"/>
          <a:ext cx="0" cy="1380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103649</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390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131572</xdr:rowOff>
    </xdr:from>
    <xdr:to>
      <xdr:col>82</xdr:col>
      <xdr:colOff>196850</xdr:colOff>
      <xdr:row>60</xdr:row>
      <xdr:rowOff>131572</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418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37355</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781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122428</xdr:rowOff>
    </xdr:from>
    <xdr:to>
      <xdr:col>82</xdr:col>
      <xdr:colOff>196850</xdr:colOff>
      <xdr:row>52</xdr:row>
      <xdr:rowOff>122428</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037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115570</xdr:rowOff>
    </xdr:from>
    <xdr:to>
      <xdr:col>82</xdr:col>
      <xdr:colOff>107950</xdr:colOff>
      <xdr:row>57</xdr:row>
      <xdr:rowOff>143002</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5671800" y="9888220"/>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63009</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664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46482</xdr:rowOff>
    </xdr:from>
    <xdr:to>
      <xdr:col>82</xdr:col>
      <xdr:colOff>158750</xdr:colOff>
      <xdr:row>57</xdr:row>
      <xdr:rowOff>148082</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81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106426</xdr:rowOff>
    </xdr:from>
    <xdr:to>
      <xdr:col>78</xdr:col>
      <xdr:colOff>69850</xdr:colOff>
      <xdr:row>57</xdr:row>
      <xdr:rowOff>115570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987907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55626</xdr:rowOff>
    </xdr:from>
    <xdr:to>
      <xdr:col>78</xdr:col>
      <xdr:colOff>120650</xdr:colOff>
      <xdr:row>57</xdr:row>
      <xdr:rowOff>157226</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828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167403</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5971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78994</xdr:rowOff>
    </xdr:from>
    <xdr:to>
      <xdr:col>73</xdr:col>
      <xdr:colOff>180975</xdr:colOff>
      <xdr:row>57</xdr:row>
      <xdr:rowOff>106426</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3893800" y="985164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28194</xdr:rowOff>
    </xdr:from>
    <xdr:to>
      <xdr:col>74</xdr:col>
      <xdr:colOff>31750</xdr:colOff>
      <xdr:row>57</xdr:row>
      <xdr:rowOff>129794</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800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139971</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569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78994</xdr:rowOff>
    </xdr:from>
    <xdr:to>
      <xdr:col>69</xdr:col>
      <xdr:colOff>92075</xdr:colOff>
      <xdr:row>58</xdr:row>
      <xdr:rowOff>72136</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flipV="1">
          <a:off x="13004800" y="9851644"/>
          <a:ext cx="8890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135636</xdr:rowOff>
    </xdr:from>
    <xdr:to>
      <xdr:col>69</xdr:col>
      <xdr:colOff>142875</xdr:colOff>
      <xdr:row>57</xdr:row>
      <xdr:rowOff>65786</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736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75963</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505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46482</xdr:rowOff>
    </xdr:from>
    <xdr:to>
      <xdr:col>65</xdr:col>
      <xdr:colOff>53975</xdr:colOff>
      <xdr:row>57</xdr:row>
      <xdr:rowOff>148082</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981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158259</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588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92202</xdr:rowOff>
    </xdr:from>
    <xdr:to>
      <xdr:col>82</xdr:col>
      <xdr:colOff>158750</xdr:colOff>
      <xdr:row>58</xdr:row>
      <xdr:rowOff>22352</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864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64279</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836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64770</xdr:rowOff>
    </xdr:from>
    <xdr:to>
      <xdr:col>78</xdr:col>
      <xdr:colOff>120650</xdr:colOff>
      <xdr:row>57</xdr:row>
      <xdr:rowOff>166370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83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151147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923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55626</xdr:rowOff>
    </xdr:from>
    <xdr:to>
      <xdr:col>74</xdr:col>
      <xdr:colOff>31750</xdr:colOff>
      <xdr:row>57</xdr:row>
      <xdr:rowOff>157226</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828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142003</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914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28194</xdr:rowOff>
    </xdr:from>
    <xdr:to>
      <xdr:col>69</xdr:col>
      <xdr:colOff>142875</xdr:colOff>
      <xdr:row>57</xdr:row>
      <xdr:rowOff>129794</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800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114571</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887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21336</xdr:rowOff>
    </xdr:from>
    <xdr:to>
      <xdr:col>65</xdr:col>
      <xdr:colOff>53975</xdr:colOff>
      <xdr:row>58</xdr:row>
      <xdr:rowOff>122936</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965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107713</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10051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6</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年度は、令和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5</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年度より運営開始したごみ処理業務の広域化により負担金が増えたこと、児童福祉関係経費等の費用が増加したため、令和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5</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年度より</a:t>
          </a:r>
          <a:r>
            <a:rPr kumimoji="1" lang="en-US" altLang="ja-JP" sz="1300">
              <a:solidFill>
                <a:schemeClr val="tx1"/>
              </a:solidFill>
              <a:latin typeface="ＭＳ Ｐゴシック" panose="020B0600070205080204" pitchFamily="50" charset="-128"/>
              <a:ea typeface="ＭＳ Ｐゴシック" panose="020B0600070205080204" pitchFamily="50" charset="-128"/>
            </a:rPr>
            <a:t>0.4</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ポイント増加し、前年度と同様に類似団体平均値を上回る結果となった。今後も補助金等の見直しを図り、抑制に努める。</a:t>
          </a: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53848</xdr:rowOff>
    </xdr:from>
    <xdr:to>
      <xdr:col>82</xdr:col>
      <xdr:colOff>107950</xdr:colOff>
      <xdr:row>39</xdr:row>
      <xdr:rowOff>147574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883148"/>
          <a:ext cx="0" cy="950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119651</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6806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147574</xdr:rowOff>
    </xdr:from>
    <xdr:to>
      <xdr:col>82</xdr:col>
      <xdr:colOff>196850</xdr:colOff>
      <xdr:row>39</xdr:row>
      <xdr:rowOff>147574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6834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140225</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626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53848</xdr:rowOff>
    </xdr:from>
    <xdr:to>
      <xdr:col>82</xdr:col>
      <xdr:colOff>196850</xdr:colOff>
      <xdr:row>34</xdr:row>
      <xdr:rowOff>53848</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883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33274</xdr:rowOff>
    </xdr:from>
    <xdr:to>
      <xdr:col>82</xdr:col>
      <xdr:colOff>107950</xdr:colOff>
      <xdr:row>37</xdr:row>
      <xdr:rowOff>51562</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5671800" y="6376924"/>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88155</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0889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71628</xdr:rowOff>
    </xdr:from>
    <xdr:to>
      <xdr:col>82</xdr:col>
      <xdr:colOff>158750</xdr:colOff>
      <xdr:row>37</xdr:row>
      <xdr:rowOff>1778</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30988</xdr:rowOff>
    </xdr:from>
    <xdr:to>
      <xdr:col>78</xdr:col>
      <xdr:colOff>69850</xdr:colOff>
      <xdr:row>37</xdr:row>
      <xdr:rowOff>33274</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4782800" y="6203188"/>
          <a:ext cx="8890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71628</xdr:rowOff>
    </xdr:from>
    <xdr:to>
      <xdr:col>78</xdr:col>
      <xdr:colOff>120650</xdr:colOff>
      <xdr:row>37</xdr:row>
      <xdr:rowOff>1778</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11955</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012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17272</xdr:rowOff>
    </xdr:from>
    <xdr:to>
      <xdr:col>73</xdr:col>
      <xdr:colOff>180975</xdr:colOff>
      <xdr:row>36</xdr:row>
      <xdr:rowOff>30988</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3893800" y="618947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67056</xdr:rowOff>
    </xdr:from>
    <xdr:to>
      <xdr:col>74</xdr:col>
      <xdr:colOff>31750</xdr:colOff>
      <xdr:row>36</xdr:row>
      <xdr:rowOff>168656</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153433</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17272</xdr:rowOff>
    </xdr:from>
    <xdr:to>
      <xdr:col>69</xdr:col>
      <xdr:colOff>92075</xdr:colOff>
      <xdr:row>36</xdr:row>
      <xdr:rowOff>85852</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004800" y="6189472"/>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57912</xdr:rowOff>
    </xdr:from>
    <xdr:to>
      <xdr:col>69</xdr:col>
      <xdr:colOff>142875</xdr:colOff>
      <xdr:row>36</xdr:row>
      <xdr:rowOff>159512</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144289</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103632</xdr:rowOff>
    </xdr:from>
    <xdr:to>
      <xdr:col>65</xdr:col>
      <xdr:colOff>53975</xdr:colOff>
      <xdr:row>37</xdr:row>
      <xdr:rowOff>33782</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18559</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362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762</xdr:rowOff>
    </xdr:from>
    <xdr:to>
      <xdr:col>82</xdr:col>
      <xdr:colOff>158750</xdr:colOff>
      <xdr:row>37</xdr:row>
      <xdr:rowOff>102362</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34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144289</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153924</xdr:rowOff>
    </xdr:from>
    <xdr:to>
      <xdr:col>78</xdr:col>
      <xdr:colOff>120650</xdr:colOff>
      <xdr:row>37</xdr:row>
      <xdr:rowOff>84074</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3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68851</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6412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151638</xdr:rowOff>
    </xdr:from>
    <xdr:to>
      <xdr:col>74</xdr:col>
      <xdr:colOff>31750</xdr:colOff>
      <xdr:row>36</xdr:row>
      <xdr:rowOff>81788</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15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91965</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592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137922</xdr:rowOff>
    </xdr:from>
    <xdr:to>
      <xdr:col>69</xdr:col>
      <xdr:colOff>142875</xdr:colOff>
      <xdr:row>36</xdr:row>
      <xdr:rowOff>68072</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13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78249</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590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35052</xdr:rowOff>
    </xdr:from>
    <xdr:to>
      <xdr:col>65</xdr:col>
      <xdr:colOff>53975</xdr:colOff>
      <xdr:row>36</xdr:row>
      <xdr:rowOff>136652</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207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146829</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5976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6</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年度は令和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5</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年度より</a:t>
          </a:r>
          <a:r>
            <a:rPr kumimoji="1" lang="en-US" altLang="ja-JP" sz="1300">
              <a:solidFill>
                <a:schemeClr val="tx1"/>
              </a:solidFill>
              <a:latin typeface="ＭＳ Ｐゴシック" panose="020B0600070205080204" pitchFamily="50" charset="-128"/>
              <a:ea typeface="ＭＳ Ｐゴシック" panose="020B0600070205080204" pitchFamily="50" charset="-128"/>
            </a:rPr>
            <a:t>0.6</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ポイント減少した。</a:t>
          </a:r>
          <a:br>
            <a:rPr kumimoji="1" lang="ja-JP" altLang="en-US" sz="1300">
              <a:solidFill>
                <a:schemeClr val="tx1"/>
              </a:solidFill>
              <a:latin typeface="ＭＳ Ｐゴシック" panose="020B0600070205080204" pitchFamily="50" charset="-128"/>
              <a:ea typeface="ＭＳ Ｐゴシック" panose="020B0600070205080204" pitchFamily="50" charset="-128"/>
            </a:rPr>
          </a:br>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引き続き、千里丘駅西地区再開発事業や阪急京都線連続立体交差事業、千里丘小学校校舎建設事業などの大規模事業が計画されている中で、建設事業を精査し、将来の財政負担のバランスを考慮し、新規市債の発行を検討する必要がある。</a:t>
          </a: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127000</xdr:rowOff>
    </xdr:from>
    <xdr:to>
      <xdr:col>24</xdr:col>
      <xdr:colOff>25400</xdr:colOff>
      <xdr:row>80</xdr:row>
      <xdr:rowOff>104139</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471400"/>
          <a:ext cx="0" cy="1348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76216</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79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104139</xdr:rowOff>
    </xdr:from>
    <xdr:to>
      <xdr:col>24</xdr:col>
      <xdr:colOff>114300</xdr:colOff>
      <xdr:row>80</xdr:row>
      <xdr:rowOff>104139</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820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41927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21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127000</xdr:rowOff>
    </xdr:from>
    <xdr:to>
      <xdr:col>24</xdr:col>
      <xdr:colOff>114300</xdr:colOff>
      <xdr:row>72</xdr:row>
      <xdr:rowOff>127000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471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43180</xdr:rowOff>
    </xdr:from>
    <xdr:to>
      <xdr:col>24</xdr:col>
      <xdr:colOff>25400</xdr:colOff>
      <xdr:row>74</xdr:row>
      <xdr:rowOff>88900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987800" y="1273048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25416</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30556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88900</xdr:rowOff>
    </xdr:from>
    <xdr:to>
      <xdr:col>19</xdr:col>
      <xdr:colOff>187325</xdr:colOff>
      <xdr:row>74</xdr:row>
      <xdr:rowOff>111760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3098800" y="127762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114300</xdr:rowOff>
    </xdr:from>
    <xdr:to>
      <xdr:col>20</xdr:col>
      <xdr:colOff>38100</xdr:colOff>
      <xdr:row>77</xdr:row>
      <xdr:rowOff>44450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29227</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3230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111760</xdr:rowOff>
    </xdr:from>
    <xdr:to>
      <xdr:col>15</xdr:col>
      <xdr:colOff>98425</xdr:colOff>
      <xdr:row>74</xdr:row>
      <xdr:rowOff>119380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2209800" y="127990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137161</xdr:rowOff>
    </xdr:from>
    <xdr:to>
      <xdr:col>15</xdr:col>
      <xdr:colOff>149225</xdr:colOff>
      <xdr:row>77</xdr:row>
      <xdr:rowOff>67311</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52088</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253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119380</xdr:rowOff>
    </xdr:from>
    <xdr:to>
      <xdr:col>11</xdr:col>
      <xdr:colOff>9525</xdr:colOff>
      <xdr:row>75</xdr:row>
      <xdr:rowOff>1270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1320800" y="1280668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106680</xdr:rowOff>
    </xdr:from>
    <xdr:to>
      <xdr:col>11</xdr:col>
      <xdr:colOff>60325</xdr:colOff>
      <xdr:row>77</xdr:row>
      <xdr:rowOff>36830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21607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26670</xdr:rowOff>
    </xdr:from>
    <xdr:to>
      <xdr:col>6</xdr:col>
      <xdr:colOff>171450</xdr:colOff>
      <xdr:row>77</xdr:row>
      <xdr:rowOff>128270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113047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73</xdr:row>
      <xdr:rowOff>163830</xdr:rowOff>
    </xdr:from>
    <xdr:to>
      <xdr:col>24</xdr:col>
      <xdr:colOff>76200</xdr:colOff>
      <xdr:row>74</xdr:row>
      <xdr:rowOff>93980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2679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8907</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2524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38100</xdr:rowOff>
    </xdr:from>
    <xdr:to>
      <xdr:col>20</xdr:col>
      <xdr:colOff>38100</xdr:colOff>
      <xdr:row>74</xdr:row>
      <xdr:rowOff>139700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272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149877</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2494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60960</xdr:rowOff>
    </xdr:from>
    <xdr:to>
      <xdr:col>15</xdr:col>
      <xdr:colOff>149225</xdr:colOff>
      <xdr:row>74</xdr:row>
      <xdr:rowOff>162560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2748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1287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2517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68580</xdr:rowOff>
    </xdr:from>
    <xdr:to>
      <xdr:col>11</xdr:col>
      <xdr:colOff>60325</xdr:colOff>
      <xdr:row>74</xdr:row>
      <xdr:rowOff>170180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2755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8907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2524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121920</xdr:rowOff>
    </xdr:from>
    <xdr:to>
      <xdr:col>6</xdr:col>
      <xdr:colOff>171450</xdr:colOff>
      <xdr:row>75</xdr:row>
      <xdr:rowOff>52070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280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62247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257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6</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年度は令和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5</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年度より</a:t>
          </a:r>
          <a:r>
            <a:rPr kumimoji="1" lang="en-US" altLang="ja-JP" sz="1300">
              <a:solidFill>
                <a:schemeClr val="tx1"/>
              </a:solidFill>
              <a:latin typeface="ＭＳ Ｐゴシック" panose="020B0600070205080204" pitchFamily="50" charset="-128"/>
              <a:ea typeface="ＭＳ Ｐゴシック" panose="020B0600070205080204" pitchFamily="50" charset="-128"/>
            </a:rPr>
            <a:t>3.1</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ポイント増加した。児童福祉関係経費及び障害福祉関係経費等、扶助費の増額や業務委託の拡大等、物件費の増額の影響により、類似団体内平均値を上回る</a:t>
          </a:r>
          <a:r>
            <a:rPr kumimoji="1" lang="en-US" altLang="ja-JP" sz="1300">
              <a:solidFill>
                <a:schemeClr val="tx1"/>
              </a:solidFill>
              <a:latin typeface="ＭＳ Ｐゴシック" panose="020B0600070205080204" pitchFamily="50" charset="-128"/>
              <a:ea typeface="ＭＳ Ｐゴシック" panose="020B0600070205080204" pitchFamily="50" charset="-128"/>
            </a:rPr>
            <a:t>93.1</a:t>
          </a:r>
          <a:r>
            <a:rPr kumimoji="1" lang="ja-JP" altLang="en-US" sz="1300">
              <a:solidFill>
                <a:schemeClr val="tx1"/>
              </a:solidFill>
              <a:latin typeface="ＭＳ Ｐゴシック" panose="020B0600070205080204" pitchFamily="50" charset="-128"/>
              <a:ea typeface="ＭＳ Ｐゴシック" panose="020B0600070205080204" pitchFamily="50" charset="-128"/>
            </a:rPr>
            <a:t>％となっている。今後も、事業の見直しを図り、経常経費の適正化を行い、より一層の経常経費充当一般財源等の削減に努める。</a:t>
          </a: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83566</xdr:rowOff>
    </xdr:from>
    <xdr:to>
      <xdr:col>82</xdr:col>
      <xdr:colOff>107950</xdr:colOff>
      <xdr:row>79</xdr:row>
      <xdr:rowOff>97282</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599416"/>
          <a:ext cx="0" cy="1042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69359</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613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97282</xdr:rowOff>
    </xdr:from>
    <xdr:to>
      <xdr:col>82</xdr:col>
      <xdr:colOff>196850</xdr:colOff>
      <xdr:row>79</xdr:row>
      <xdr:rowOff>97282</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641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169943</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342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83566</xdr:rowOff>
    </xdr:from>
    <xdr:to>
      <xdr:col>82</xdr:col>
      <xdr:colOff>196850</xdr:colOff>
      <xdr:row>73</xdr:row>
      <xdr:rowOff>83566</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599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127000</xdr:rowOff>
    </xdr:from>
    <xdr:to>
      <xdr:col>82</xdr:col>
      <xdr:colOff>107950</xdr:colOff>
      <xdr:row>79</xdr:row>
      <xdr:rowOff>97282</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5671800" y="13500100"/>
          <a:ext cx="838200" cy="141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19575</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28783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3048</xdr:rowOff>
    </xdr:from>
    <xdr:to>
      <xdr:col>82</xdr:col>
      <xdr:colOff>158750</xdr:colOff>
      <xdr:row>76</xdr:row>
      <xdr:rowOff>104648</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03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60706</xdr:rowOff>
    </xdr:from>
    <xdr:to>
      <xdr:col>78</xdr:col>
      <xdr:colOff>69850</xdr:colOff>
      <xdr:row>78</xdr:row>
      <xdr:rowOff>127000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4782800" y="13262356"/>
          <a:ext cx="889000" cy="237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115062</xdr:rowOff>
    </xdr:from>
    <xdr:to>
      <xdr:col>78</xdr:col>
      <xdr:colOff>120650</xdr:colOff>
      <xdr:row>76</xdr:row>
      <xdr:rowOff>45213</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29738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55389</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27426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90424</xdr:rowOff>
    </xdr:from>
    <xdr:to>
      <xdr:col>73</xdr:col>
      <xdr:colOff>180975</xdr:colOff>
      <xdr:row>77</xdr:row>
      <xdr:rowOff>60706</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893800" y="13120624"/>
          <a:ext cx="889000" cy="141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32766</xdr:rowOff>
    </xdr:from>
    <xdr:to>
      <xdr:col>74</xdr:col>
      <xdr:colOff>31750</xdr:colOff>
      <xdr:row>75</xdr:row>
      <xdr:rowOff>134366</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2891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144543</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266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90424</xdr:rowOff>
    </xdr:from>
    <xdr:to>
      <xdr:col>69</xdr:col>
      <xdr:colOff>92075</xdr:colOff>
      <xdr:row>77</xdr:row>
      <xdr:rowOff>124713</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3004800" y="13120624"/>
          <a:ext cx="889000" cy="205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57912</xdr:rowOff>
    </xdr:from>
    <xdr:to>
      <xdr:col>69</xdr:col>
      <xdr:colOff>142875</xdr:colOff>
      <xdr:row>74</xdr:row>
      <xdr:rowOff>159512</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2745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169689</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2514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60198</xdr:rowOff>
    </xdr:from>
    <xdr:to>
      <xdr:col>65</xdr:col>
      <xdr:colOff>53975</xdr:colOff>
      <xdr:row>75</xdr:row>
      <xdr:rowOff>161798</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2918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525</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2687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46482</xdr:rowOff>
    </xdr:from>
    <xdr:to>
      <xdr:col>82</xdr:col>
      <xdr:colOff>158750</xdr:colOff>
      <xdr:row>79</xdr:row>
      <xdr:rowOff>148082</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3591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126509</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3499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76200</xdr:rowOff>
    </xdr:from>
    <xdr:to>
      <xdr:col>78</xdr:col>
      <xdr:colOff>120650</xdr:colOff>
      <xdr:row>79</xdr:row>
      <xdr:rowOff>6350</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162577</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3535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9906</xdr:rowOff>
    </xdr:from>
    <xdr:to>
      <xdr:col>74</xdr:col>
      <xdr:colOff>31750</xdr:colOff>
      <xdr:row>77</xdr:row>
      <xdr:rowOff>111506</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3211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96283</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329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39624</xdr:rowOff>
    </xdr:from>
    <xdr:to>
      <xdr:col>69</xdr:col>
      <xdr:colOff>142875</xdr:colOff>
      <xdr:row>76</xdr:row>
      <xdr:rowOff>141224</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3069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126001</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3156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73913</xdr:rowOff>
    </xdr:from>
    <xdr:to>
      <xdr:col>65</xdr:col>
      <xdr:colOff>53975</xdr:colOff>
      <xdr:row>78</xdr:row>
      <xdr:rowOff>4063</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3275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160290</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3361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大阪府摂津市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27432</xdr:rowOff>
    </xdr:from>
    <xdr:to>
      <xdr:col>29</xdr:col>
      <xdr:colOff>127000</xdr:colOff>
      <xdr:row>20</xdr:row>
      <xdr:rowOff>109982</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32457"/>
          <a:ext cx="0" cy="14541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82059</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58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109982</xdr:rowOff>
    </xdr:from>
    <xdr:to>
      <xdr:col>30</xdr:col>
      <xdr:colOff>25400</xdr:colOff>
      <xdr:row>20</xdr:row>
      <xdr:rowOff>109982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866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113809</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75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27432</xdr:rowOff>
    </xdr:from>
    <xdr:to>
      <xdr:col>30</xdr:col>
      <xdr:colOff>25400</xdr:colOff>
      <xdr:row>12</xdr:row>
      <xdr:rowOff>27432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324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156299</xdr:rowOff>
    </xdr:from>
    <xdr:to>
      <xdr:col>29</xdr:col>
      <xdr:colOff>127000</xdr:colOff>
      <xdr:row>19</xdr:row>
      <xdr:rowOff>60376</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290024"/>
          <a:ext cx="647700" cy="755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141076</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32748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105893</xdr:rowOff>
    </xdr:from>
    <xdr:to>
      <xdr:col>29</xdr:col>
      <xdr:colOff>177800</xdr:colOff>
      <xdr:row>19</xdr:row>
      <xdr:rowOff>36043</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2396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60376</xdr:rowOff>
    </xdr:from>
    <xdr:to>
      <xdr:col>26</xdr:col>
      <xdr:colOff>50800</xdr:colOff>
      <xdr:row>19</xdr:row>
      <xdr:rowOff>96520</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365551"/>
          <a:ext cx="698500" cy="361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19</xdr:row>
      <xdr:rowOff>7658</xdr:rowOff>
    </xdr:from>
    <xdr:to>
      <xdr:col>26</xdr:col>
      <xdr:colOff>101600</xdr:colOff>
      <xdr:row>19</xdr:row>
      <xdr:rowOff>109258</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3128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119435</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817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96520</xdr:rowOff>
    </xdr:from>
    <xdr:to>
      <xdr:col>22</xdr:col>
      <xdr:colOff>114300</xdr:colOff>
      <xdr:row>19</xdr:row>
      <xdr:rowOff>126898</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401695"/>
          <a:ext cx="698500" cy="303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19</xdr:row>
      <xdr:rowOff>37592</xdr:rowOff>
    </xdr:from>
    <xdr:to>
      <xdr:col>22</xdr:col>
      <xdr:colOff>165100</xdr:colOff>
      <xdr:row>19</xdr:row>
      <xdr:rowOff>139192</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3427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149369</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111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126898</xdr:rowOff>
    </xdr:from>
    <xdr:to>
      <xdr:col>18</xdr:col>
      <xdr:colOff>177800</xdr:colOff>
      <xdr:row>19</xdr:row>
      <xdr:rowOff>132550</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432073"/>
          <a:ext cx="698500" cy="56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39815</xdr:rowOff>
    </xdr:from>
    <xdr:to>
      <xdr:col>19</xdr:col>
      <xdr:colOff>38100</xdr:colOff>
      <xdr:row>19</xdr:row>
      <xdr:rowOff>141415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3449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151591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113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58445</xdr:rowOff>
    </xdr:from>
    <xdr:to>
      <xdr:col>15</xdr:col>
      <xdr:colOff>101600</xdr:colOff>
      <xdr:row>19</xdr:row>
      <xdr:rowOff>160045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3636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170222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13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105499</xdr:rowOff>
    </xdr:from>
    <xdr:to>
      <xdr:col>29</xdr:col>
      <xdr:colOff>177800</xdr:colOff>
      <xdr:row>19</xdr:row>
      <xdr:rowOff>35649</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2392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122026</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84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9576</xdr:rowOff>
    </xdr:from>
    <xdr:to>
      <xdr:col>26</xdr:col>
      <xdr:colOff>101600</xdr:colOff>
      <xdr:row>19</xdr:row>
      <xdr:rowOff>111176</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3147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95953</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4011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45720</xdr:rowOff>
    </xdr:from>
    <xdr:to>
      <xdr:col>22</xdr:col>
      <xdr:colOff>165100</xdr:colOff>
      <xdr:row>19</xdr:row>
      <xdr:rowOff>147320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3508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132097</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437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76098</xdr:rowOff>
    </xdr:from>
    <xdr:to>
      <xdr:col>19</xdr:col>
      <xdr:colOff>38100</xdr:colOff>
      <xdr:row>20</xdr:row>
      <xdr:rowOff>6248</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3812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162475</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467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81750</xdr:rowOff>
    </xdr:from>
    <xdr:to>
      <xdr:col>15</xdr:col>
      <xdr:colOff>101600</xdr:colOff>
      <xdr:row>20</xdr:row>
      <xdr:rowOff>11900</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3869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168127</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473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2119</xdr:rowOff>
    </xdr:from>
    <xdr:to>
      <xdr:col>29</xdr:col>
      <xdr:colOff>127000</xdr:colOff>
      <xdr:row>37</xdr:row>
      <xdr:rowOff>291036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5926669"/>
          <a:ext cx="0" cy="14890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263113</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387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291036</xdr:rowOff>
    </xdr:from>
    <xdr:to>
      <xdr:col>30</xdr:col>
      <xdr:colOff>25400</xdr:colOff>
      <xdr:row>37</xdr:row>
      <xdr:rowOff>291036</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157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259946</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670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2119</xdr:rowOff>
    </xdr:from>
    <xdr:to>
      <xdr:col>30</xdr:col>
      <xdr:colOff>25400</xdr:colOff>
      <xdr:row>33</xdr:row>
      <xdr:rowOff>2119</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59266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197376</xdr:rowOff>
    </xdr:from>
    <xdr:to>
      <xdr:col>29</xdr:col>
      <xdr:colOff>127000</xdr:colOff>
      <xdr:row>37</xdr:row>
      <xdr:rowOff>223927</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003800" y="7322076"/>
          <a:ext cx="647700" cy="265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77085</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6874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232008</xdr:rowOff>
    </xdr:from>
    <xdr:to>
      <xdr:col>29</xdr:col>
      <xdr:colOff>177800</xdr:colOff>
      <xdr:row>35</xdr:row>
      <xdr:rowOff>333608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8423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165046</xdr:rowOff>
    </xdr:from>
    <xdr:to>
      <xdr:col>26</xdr:col>
      <xdr:colOff>50800</xdr:colOff>
      <xdr:row>37</xdr:row>
      <xdr:rowOff>197376</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4305300" y="7289746"/>
          <a:ext cx="698500" cy="323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225476</xdr:rowOff>
    </xdr:from>
    <xdr:to>
      <xdr:col>26</xdr:col>
      <xdr:colOff>101600</xdr:colOff>
      <xdr:row>35</xdr:row>
      <xdr:rowOff>327076</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8358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337253</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6047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165046</xdr:rowOff>
    </xdr:from>
    <xdr:to>
      <xdr:col>22</xdr:col>
      <xdr:colOff>114300</xdr:colOff>
      <xdr:row>37</xdr:row>
      <xdr:rowOff>214750</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3606800" y="7289746"/>
          <a:ext cx="698500" cy="497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219859</xdr:rowOff>
    </xdr:from>
    <xdr:to>
      <xdr:col>22</xdr:col>
      <xdr:colOff>165100</xdr:colOff>
      <xdr:row>35</xdr:row>
      <xdr:rowOff>321459</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830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331636</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599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214750</xdr:rowOff>
    </xdr:from>
    <xdr:to>
      <xdr:col>18</xdr:col>
      <xdr:colOff>177800</xdr:colOff>
      <xdr:row>37</xdr:row>
      <xdr:rowOff>250836</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flipV="1">
          <a:off x="2908300" y="7339450"/>
          <a:ext cx="698500" cy="360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234000</xdr:rowOff>
    </xdr:from>
    <xdr:to>
      <xdr:col>19</xdr:col>
      <xdr:colOff>38100</xdr:colOff>
      <xdr:row>35</xdr:row>
      <xdr:rowOff>335600</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2877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613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238768</xdr:rowOff>
    </xdr:from>
    <xdr:to>
      <xdr:col>15</xdr:col>
      <xdr:colOff>101600</xdr:colOff>
      <xdr:row>35</xdr:row>
      <xdr:rowOff>340368</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7645</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617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173127</xdr:rowOff>
    </xdr:from>
    <xdr:to>
      <xdr:col>29</xdr:col>
      <xdr:colOff>177800</xdr:colOff>
      <xdr:row>37</xdr:row>
      <xdr:rowOff>274727</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72978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81704</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7206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146576</xdr:rowOff>
    </xdr:from>
    <xdr:to>
      <xdr:col>26</xdr:col>
      <xdr:colOff>101600</xdr:colOff>
      <xdr:row>37</xdr:row>
      <xdr:rowOff>248176</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72712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232953</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7357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114246</xdr:rowOff>
    </xdr:from>
    <xdr:to>
      <xdr:col>22</xdr:col>
      <xdr:colOff>165100</xdr:colOff>
      <xdr:row>37</xdr:row>
      <xdr:rowOff>215846</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72389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200623</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732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163950</xdr:rowOff>
    </xdr:from>
    <xdr:to>
      <xdr:col>19</xdr:col>
      <xdr:colOff>38100</xdr:colOff>
      <xdr:row>37</xdr:row>
      <xdr:rowOff>265550</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72886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250327</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737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200036</xdr:rowOff>
    </xdr:from>
    <xdr:to>
      <xdr:col>15</xdr:col>
      <xdr:colOff>101600</xdr:colOff>
      <xdr:row>37</xdr:row>
      <xdr:rowOff>301636</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73247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286413</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7411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大阪府摂津市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86,344
84,229
14.87
44,189,265
43,767,043
296,418
20,865,450
21,436,184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116791</xdr:rowOff>
    </xdr:from>
    <xdr:to>
      <xdr:col>24</xdr:col>
      <xdr:colOff>62865</xdr:colOff>
      <xdr:row>38</xdr:row>
      <xdr:rowOff>146509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60291"/>
          <a:ext cx="1270" cy="1401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150336</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65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146509</xdr:rowOff>
    </xdr:from>
    <xdr:to>
      <xdr:col>24</xdr:col>
      <xdr:colOff>152400</xdr:colOff>
      <xdr:row>38</xdr:row>
      <xdr:rowOff>146509</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61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63468</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35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116791</xdr:rowOff>
    </xdr:from>
    <xdr:to>
      <xdr:col>24</xdr:col>
      <xdr:colOff>152400</xdr:colOff>
      <xdr:row>30</xdr:row>
      <xdr:rowOff>116791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60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104512</xdr:rowOff>
    </xdr:from>
    <xdr:to>
      <xdr:col>24</xdr:col>
      <xdr:colOff>63500</xdr:colOff>
      <xdr:row>36</xdr:row>
      <xdr:rowOff>86126</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105262"/>
          <a:ext cx="838200" cy="153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12659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1848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34232</xdr:rowOff>
    </xdr:from>
    <xdr:to>
      <xdr:col>24</xdr:col>
      <xdr:colOff>114300</xdr:colOff>
      <xdr:row>36</xdr:row>
      <xdr:rowOff>135832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20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86126</xdr:rowOff>
    </xdr:from>
    <xdr:to>
      <xdr:col>19</xdr:col>
      <xdr:colOff>177800</xdr:colOff>
      <xdr:row>36</xdr:row>
      <xdr:rowOff>90045</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258326"/>
          <a:ext cx="889000" cy="3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129950</xdr:rowOff>
    </xdr:from>
    <xdr:to>
      <xdr:col>20</xdr:col>
      <xdr:colOff>38100</xdr:colOff>
      <xdr:row>37</xdr:row>
      <xdr:rowOff>60100</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0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51227</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394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90045</xdr:rowOff>
    </xdr:from>
    <xdr:to>
      <xdr:col>15</xdr:col>
      <xdr:colOff>50800</xdr:colOff>
      <xdr:row>36</xdr:row>
      <xdr:rowOff>126115</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262245"/>
          <a:ext cx="889000" cy="36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149054</xdr:rowOff>
    </xdr:from>
    <xdr:to>
      <xdr:col>15</xdr:col>
      <xdr:colOff>101600</xdr:colOff>
      <xdr:row>37</xdr:row>
      <xdr:rowOff>79204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2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70331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13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126115</xdr:rowOff>
    </xdr:from>
    <xdr:to>
      <xdr:col>10</xdr:col>
      <xdr:colOff>114300</xdr:colOff>
      <xdr:row>36</xdr:row>
      <xdr:rowOff>139537</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298315"/>
          <a:ext cx="889000" cy="13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153806</xdr:rowOff>
    </xdr:from>
    <xdr:to>
      <xdr:col>10</xdr:col>
      <xdr:colOff>165100</xdr:colOff>
      <xdr:row>37</xdr:row>
      <xdr:rowOff>83956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26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75083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18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10294</xdr:rowOff>
    </xdr:from>
    <xdr:to>
      <xdr:col>6</xdr:col>
      <xdr:colOff>38100</xdr:colOff>
      <xdr:row>37</xdr:row>
      <xdr:rowOff>111894</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5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103021</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46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53712</xdr:rowOff>
    </xdr:from>
    <xdr:to>
      <xdr:col>24</xdr:col>
      <xdr:colOff>114300</xdr:colOff>
      <xdr:row>35</xdr:row>
      <xdr:rowOff>155312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054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76589</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905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35326</xdr:rowOff>
    </xdr:from>
    <xdr:to>
      <xdr:col>20</xdr:col>
      <xdr:colOff>38100</xdr:colOff>
      <xdr:row>36</xdr:row>
      <xdr:rowOff>136926</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207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153453</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982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39245</xdr:rowOff>
    </xdr:from>
    <xdr:to>
      <xdr:col>15</xdr:col>
      <xdr:colOff>101600</xdr:colOff>
      <xdr:row>36</xdr:row>
      <xdr:rowOff>140845</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21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157372</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986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75315</xdr:rowOff>
    </xdr:from>
    <xdr:to>
      <xdr:col>10</xdr:col>
      <xdr:colOff>165100</xdr:colOff>
      <xdr:row>37</xdr:row>
      <xdr:rowOff>5465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247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21992</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022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88737</xdr:rowOff>
    </xdr:from>
    <xdr:to>
      <xdr:col>6</xdr:col>
      <xdr:colOff>38100</xdr:colOff>
      <xdr:row>37</xdr:row>
      <xdr:rowOff>18887</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26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35414</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036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5" name="テキスト ボックス 114">
          <a:extLst>
            <a:ext uri="{FF2B5EF4-FFF2-40B4-BE49-F238E27FC236}">
              <a16:creationId xmlns:a16="http://schemas.microsoft.com/office/drawing/2014/main" id="{00000000-0008-0000-0600-000073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物件費グラフ枠">
          <a:extLst>
            <a:ext uri="{FF2B5EF4-FFF2-40B4-BE49-F238E27FC236}">
              <a16:creationId xmlns:a16="http://schemas.microsoft.com/office/drawing/2014/main" id="{00000000-0008-0000-0600-000074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128753</xdr:rowOff>
    </xdr:from>
    <xdr:to>
      <xdr:col>24</xdr:col>
      <xdr:colOff>62865</xdr:colOff>
      <xdr:row>58</xdr:row>
      <xdr:rowOff>131686</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4633595" y="8701253"/>
          <a:ext cx="1270" cy="1374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135513</xdr:rowOff>
    </xdr:from>
    <xdr:ext cx="534377" cy="259045"/>
    <xdr:sp macro="" textlink="">
      <xdr:nvSpPr>
        <xdr:cNvPr id="118" name="物件費最小値テキスト">
          <a:extLst>
            <a:ext uri="{FF2B5EF4-FFF2-40B4-BE49-F238E27FC236}">
              <a16:creationId xmlns:a16="http://schemas.microsoft.com/office/drawing/2014/main" id="{00000000-0008-0000-0600-000076000000}"/>
            </a:ext>
          </a:extLst>
        </xdr:cNvPr>
        <xdr:cNvSpPr txBox="1"/>
      </xdr:nvSpPr>
      <xdr:spPr>
        <a:xfrm>
          <a:off x="4686300" y="10079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131686</xdr:rowOff>
    </xdr:from>
    <xdr:to>
      <xdr:col>24</xdr:col>
      <xdr:colOff>152400</xdr:colOff>
      <xdr:row>58</xdr:row>
      <xdr:rowOff>131686</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4546600" y="10075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75430</xdr:rowOff>
    </xdr:from>
    <xdr:ext cx="599010" cy="259045"/>
    <xdr:sp macro="" textlink="">
      <xdr:nvSpPr>
        <xdr:cNvPr id="120" name="物件費最大値テキスト">
          <a:extLst>
            <a:ext uri="{FF2B5EF4-FFF2-40B4-BE49-F238E27FC236}">
              <a16:creationId xmlns:a16="http://schemas.microsoft.com/office/drawing/2014/main" id="{00000000-0008-0000-0600-000078000000}"/>
            </a:ext>
          </a:extLst>
        </xdr:cNvPr>
        <xdr:cNvSpPr txBox="1"/>
      </xdr:nvSpPr>
      <xdr:spPr>
        <a:xfrm>
          <a:off x="4686300" y="8476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128753</xdr:rowOff>
    </xdr:from>
    <xdr:to>
      <xdr:col>24</xdr:col>
      <xdr:colOff>152400</xdr:colOff>
      <xdr:row>50</xdr:row>
      <xdr:rowOff>128753</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4546600" y="8701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48933</xdr:rowOff>
    </xdr:from>
    <xdr:to>
      <xdr:col>24</xdr:col>
      <xdr:colOff>63500</xdr:colOff>
      <xdr:row>58</xdr:row>
      <xdr:rowOff>67792</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3797300" y="9993033"/>
          <a:ext cx="838200" cy="18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4884</xdr:rowOff>
    </xdr:from>
    <xdr:ext cx="534377" cy="259045"/>
    <xdr:sp macro="" textlink="">
      <xdr:nvSpPr>
        <xdr:cNvPr id="123" name="物件費平均値テキスト">
          <a:extLst>
            <a:ext uri="{FF2B5EF4-FFF2-40B4-BE49-F238E27FC236}">
              <a16:creationId xmlns:a16="http://schemas.microsoft.com/office/drawing/2014/main" id="{00000000-0008-0000-0600-00007B000000}"/>
            </a:ext>
          </a:extLst>
        </xdr:cNvPr>
        <xdr:cNvSpPr txBox="1"/>
      </xdr:nvSpPr>
      <xdr:spPr>
        <a:xfrm>
          <a:off x="4686300" y="97775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153457</xdr:rowOff>
    </xdr:from>
    <xdr:to>
      <xdr:col>24</xdr:col>
      <xdr:colOff>114300</xdr:colOff>
      <xdr:row>58</xdr:row>
      <xdr:rowOff>83607</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4584700" y="9926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37506</xdr:rowOff>
    </xdr:from>
    <xdr:to>
      <xdr:col>19</xdr:col>
      <xdr:colOff>177800</xdr:colOff>
      <xdr:row>58</xdr:row>
      <xdr:rowOff>67792</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2908300" y="9981606"/>
          <a:ext cx="889000" cy="30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618</xdr:rowOff>
    </xdr:from>
    <xdr:to>
      <xdr:col>20</xdr:col>
      <xdr:colOff>38100</xdr:colOff>
      <xdr:row>58</xdr:row>
      <xdr:rowOff>102218</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3746500" y="9944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118745</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3530111" y="9719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37506</xdr:rowOff>
    </xdr:from>
    <xdr:to>
      <xdr:col>15</xdr:col>
      <xdr:colOff>50800</xdr:colOff>
      <xdr:row>58</xdr:row>
      <xdr:rowOff>48375</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2019300" y="9981606"/>
          <a:ext cx="889000" cy="10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163714</xdr:rowOff>
    </xdr:from>
    <xdr:to>
      <xdr:col>15</xdr:col>
      <xdr:colOff>101600</xdr:colOff>
      <xdr:row>58</xdr:row>
      <xdr:rowOff>93864</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2857500" y="9936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84991</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2641111" y="10029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48375</xdr:rowOff>
    </xdr:from>
    <xdr:to>
      <xdr:col>10</xdr:col>
      <xdr:colOff>114300</xdr:colOff>
      <xdr:row>58</xdr:row>
      <xdr:rowOff>80689</xdr:rowOff>
    </xdr:to>
    <xdr:cxnSp macro="">
      <xdr:nvCxnSpPr>
        <xdr:cNvPr id="131" name="直線コネクタ 130">
          <a:extLst>
            <a:ext uri="{FF2B5EF4-FFF2-40B4-BE49-F238E27FC236}">
              <a16:creationId xmlns:a16="http://schemas.microsoft.com/office/drawing/2014/main" id="{00000000-0008-0000-0600-000083000000}"/>
            </a:ext>
          </a:extLst>
        </xdr:cNvPr>
        <xdr:cNvCxnSpPr/>
      </xdr:nvCxnSpPr>
      <xdr:spPr>
        <a:xfrm flipV="1">
          <a:off x="1130300" y="9992475"/>
          <a:ext cx="889000" cy="32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4518</xdr:rowOff>
    </xdr:from>
    <xdr:to>
      <xdr:col>10</xdr:col>
      <xdr:colOff>165100</xdr:colOff>
      <xdr:row>58</xdr:row>
      <xdr:rowOff>106118</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1968500" y="9948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97245</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752111" y="10041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25953</xdr:rowOff>
    </xdr:from>
    <xdr:to>
      <xdr:col>6</xdr:col>
      <xdr:colOff>38100</xdr:colOff>
      <xdr:row>58</xdr:row>
      <xdr:rowOff>127553</xdr:rowOff>
    </xdr:to>
    <xdr:sp macro="" textlink="">
      <xdr:nvSpPr>
        <xdr:cNvPr id="134" name="フローチャート: 判断 133">
          <a:extLst>
            <a:ext uri="{FF2B5EF4-FFF2-40B4-BE49-F238E27FC236}">
              <a16:creationId xmlns:a16="http://schemas.microsoft.com/office/drawing/2014/main" id="{00000000-0008-0000-0600-000086000000}"/>
            </a:ext>
          </a:extLst>
        </xdr:cNvPr>
        <xdr:cNvSpPr/>
      </xdr:nvSpPr>
      <xdr:spPr>
        <a:xfrm>
          <a:off x="1079500" y="997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144080</xdr:rowOff>
    </xdr:from>
    <xdr:ext cx="534377"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863111" y="9745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169583</xdr:rowOff>
    </xdr:from>
    <xdr:to>
      <xdr:col>24</xdr:col>
      <xdr:colOff>114300</xdr:colOff>
      <xdr:row>58</xdr:row>
      <xdr:rowOff>99733</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4584700" y="9942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131884</xdr:rowOff>
    </xdr:from>
    <xdr:ext cx="534377" cy="259045"/>
    <xdr:sp macro="" textlink="">
      <xdr:nvSpPr>
        <xdr:cNvPr id="142" name="物件費該当値テキスト">
          <a:extLst>
            <a:ext uri="{FF2B5EF4-FFF2-40B4-BE49-F238E27FC236}">
              <a16:creationId xmlns:a16="http://schemas.microsoft.com/office/drawing/2014/main" id="{00000000-0008-0000-0600-00008E000000}"/>
            </a:ext>
          </a:extLst>
        </xdr:cNvPr>
        <xdr:cNvSpPr txBox="1"/>
      </xdr:nvSpPr>
      <xdr:spPr>
        <a:xfrm>
          <a:off x="4686300" y="9904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16992</xdr:rowOff>
    </xdr:from>
    <xdr:to>
      <xdr:col>20</xdr:col>
      <xdr:colOff>38100</xdr:colOff>
      <xdr:row>58</xdr:row>
      <xdr:rowOff>118592</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3746500" y="9961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109719</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3530111" y="10053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158156</xdr:rowOff>
    </xdr:from>
    <xdr:to>
      <xdr:col>15</xdr:col>
      <xdr:colOff>101600</xdr:colOff>
      <xdr:row>58</xdr:row>
      <xdr:rowOff>88306</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2857500" y="9930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104833</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2641111" y="9706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169025</xdr:rowOff>
    </xdr:from>
    <xdr:to>
      <xdr:col>10</xdr:col>
      <xdr:colOff>165100</xdr:colOff>
      <xdr:row>58</xdr:row>
      <xdr:rowOff>99175</xdr:rowOff>
    </xdr:to>
    <xdr:sp macro="" textlink="">
      <xdr:nvSpPr>
        <xdr:cNvPr id="147" name="楕円 146">
          <a:extLst>
            <a:ext uri="{FF2B5EF4-FFF2-40B4-BE49-F238E27FC236}">
              <a16:creationId xmlns:a16="http://schemas.microsoft.com/office/drawing/2014/main" id="{00000000-0008-0000-0600-000093000000}"/>
            </a:ext>
          </a:extLst>
        </xdr:cNvPr>
        <xdr:cNvSpPr/>
      </xdr:nvSpPr>
      <xdr:spPr>
        <a:xfrm>
          <a:off x="1968500" y="9941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115702</xdr:rowOff>
    </xdr:from>
    <xdr:ext cx="534377" cy="259045"/>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1752111" y="9716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29889</xdr:rowOff>
    </xdr:from>
    <xdr:to>
      <xdr:col>6</xdr:col>
      <xdr:colOff>38100</xdr:colOff>
      <xdr:row>58</xdr:row>
      <xdr:rowOff>131489</xdr:rowOff>
    </xdr:to>
    <xdr:sp macro="" textlink="">
      <xdr:nvSpPr>
        <xdr:cNvPr id="149" name="楕円 148">
          <a:extLst>
            <a:ext uri="{FF2B5EF4-FFF2-40B4-BE49-F238E27FC236}">
              <a16:creationId xmlns:a16="http://schemas.microsoft.com/office/drawing/2014/main" id="{00000000-0008-0000-0600-000095000000}"/>
            </a:ext>
          </a:extLst>
        </xdr:cNvPr>
        <xdr:cNvSpPr/>
      </xdr:nvSpPr>
      <xdr:spPr>
        <a:xfrm>
          <a:off x="1079500" y="9973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122616</xdr:rowOff>
    </xdr:from>
    <xdr:ext cx="534377" cy="259045"/>
    <xdr:sp macro="" textlink="">
      <xdr:nvSpPr>
        <xdr:cNvPr id="150" name="テキスト ボックス 149">
          <a:extLst>
            <a:ext uri="{FF2B5EF4-FFF2-40B4-BE49-F238E27FC236}">
              <a16:creationId xmlns:a16="http://schemas.microsoft.com/office/drawing/2014/main" id="{00000000-0008-0000-0600-000096000000}"/>
            </a:ext>
          </a:extLst>
        </xdr:cNvPr>
        <xdr:cNvSpPr txBox="1"/>
      </xdr:nvSpPr>
      <xdr:spPr>
        <a:xfrm>
          <a:off x="863111" y="10066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2" name="テキスト ボックス 171">
          <a:extLst>
            <a:ext uri="{FF2B5EF4-FFF2-40B4-BE49-F238E27FC236}">
              <a16:creationId xmlns:a16="http://schemas.microsoft.com/office/drawing/2014/main" id="{00000000-0008-0000-0600-0000AC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維持補修費グラフ枠">
          <a:extLst>
            <a:ext uri="{FF2B5EF4-FFF2-40B4-BE49-F238E27FC236}">
              <a16:creationId xmlns:a16="http://schemas.microsoft.com/office/drawing/2014/main" id="{00000000-0008-0000-06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103048</xdr:rowOff>
    </xdr:from>
    <xdr:to>
      <xdr:col>24</xdr:col>
      <xdr:colOff>62865</xdr:colOff>
      <xdr:row>79</xdr:row>
      <xdr:rowOff>24333</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4633595" y="12104548"/>
          <a:ext cx="1270" cy="1464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28160</xdr:rowOff>
    </xdr:from>
    <xdr:ext cx="378565" cy="259045"/>
    <xdr:sp macro="" textlink="">
      <xdr:nvSpPr>
        <xdr:cNvPr id="175" name="維持補修費最小値テキスト">
          <a:extLst>
            <a:ext uri="{FF2B5EF4-FFF2-40B4-BE49-F238E27FC236}">
              <a16:creationId xmlns:a16="http://schemas.microsoft.com/office/drawing/2014/main" id="{00000000-0008-0000-0600-0000AF000000}"/>
            </a:ext>
          </a:extLst>
        </xdr:cNvPr>
        <xdr:cNvSpPr txBox="1"/>
      </xdr:nvSpPr>
      <xdr:spPr>
        <a:xfrm>
          <a:off x="4686300" y="135727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24333</xdr:rowOff>
    </xdr:from>
    <xdr:to>
      <xdr:col>24</xdr:col>
      <xdr:colOff>152400</xdr:colOff>
      <xdr:row>79</xdr:row>
      <xdr:rowOff>24333</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3568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49725</xdr:rowOff>
    </xdr:from>
    <xdr:ext cx="534377" cy="259045"/>
    <xdr:sp macro="" textlink="">
      <xdr:nvSpPr>
        <xdr:cNvPr id="177" name="維持補修費最大値テキスト">
          <a:extLst>
            <a:ext uri="{FF2B5EF4-FFF2-40B4-BE49-F238E27FC236}">
              <a16:creationId xmlns:a16="http://schemas.microsoft.com/office/drawing/2014/main" id="{00000000-0008-0000-0600-0000B1000000}"/>
            </a:ext>
          </a:extLst>
        </xdr:cNvPr>
        <xdr:cNvSpPr txBox="1"/>
      </xdr:nvSpPr>
      <xdr:spPr>
        <a:xfrm>
          <a:off x="4686300" y="11879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103048</xdr:rowOff>
    </xdr:from>
    <xdr:to>
      <xdr:col>24</xdr:col>
      <xdr:colOff>152400</xdr:colOff>
      <xdr:row>70</xdr:row>
      <xdr:rowOff>103048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4546600" y="12104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60643</xdr:rowOff>
    </xdr:from>
    <xdr:to>
      <xdr:col>24</xdr:col>
      <xdr:colOff>63500</xdr:colOff>
      <xdr:row>78</xdr:row>
      <xdr:rowOff>78473</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3797300" y="13433743"/>
          <a:ext cx="838200" cy="17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6621</xdr:rowOff>
    </xdr:from>
    <xdr:ext cx="469744" cy="259045"/>
    <xdr:sp macro="" textlink="">
      <xdr:nvSpPr>
        <xdr:cNvPr id="180" name="維持補修費平均値テキスト">
          <a:extLst>
            <a:ext uri="{FF2B5EF4-FFF2-40B4-BE49-F238E27FC236}">
              <a16:creationId xmlns:a16="http://schemas.microsoft.com/office/drawing/2014/main" id="{00000000-0008-0000-0600-0000B4000000}"/>
            </a:ext>
          </a:extLst>
        </xdr:cNvPr>
        <xdr:cNvSpPr txBox="1"/>
      </xdr:nvSpPr>
      <xdr:spPr>
        <a:xfrm>
          <a:off x="4686300" y="132082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155194</xdr:rowOff>
    </xdr:from>
    <xdr:to>
      <xdr:col>24</xdr:col>
      <xdr:colOff>114300</xdr:colOff>
      <xdr:row>78</xdr:row>
      <xdr:rowOff>85344</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4584700" y="1335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4102</xdr:rowOff>
    </xdr:from>
    <xdr:to>
      <xdr:col>19</xdr:col>
      <xdr:colOff>177800</xdr:colOff>
      <xdr:row>78</xdr:row>
      <xdr:rowOff>78473</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908300" y="13377202"/>
          <a:ext cx="889000" cy="74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165785</xdr:rowOff>
    </xdr:from>
    <xdr:to>
      <xdr:col>20</xdr:col>
      <xdr:colOff>38100</xdr:colOff>
      <xdr:row>78</xdr:row>
      <xdr:rowOff>95935</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3746500" y="1336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112462</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3562428" y="13142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167132</xdr:rowOff>
    </xdr:from>
    <xdr:to>
      <xdr:col>15</xdr:col>
      <xdr:colOff>50800</xdr:colOff>
      <xdr:row>78</xdr:row>
      <xdr:rowOff>4102</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2019300" y="13368782"/>
          <a:ext cx="889000" cy="8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433</xdr:rowOff>
    </xdr:from>
    <xdr:to>
      <xdr:col>15</xdr:col>
      <xdr:colOff>101600</xdr:colOff>
      <xdr:row>78</xdr:row>
      <xdr:rowOff>102033</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28575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93160</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2673428" y="13466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90512</xdr:rowOff>
    </xdr:from>
    <xdr:to>
      <xdr:col>10</xdr:col>
      <xdr:colOff>114300</xdr:colOff>
      <xdr:row>77</xdr:row>
      <xdr:rowOff>167132</xdr:rowOff>
    </xdr:to>
    <xdr:cxnSp macro="">
      <xdr:nvCxnSpPr>
        <xdr:cNvPr id="188" name="直線コネクタ 187">
          <a:extLst>
            <a:ext uri="{FF2B5EF4-FFF2-40B4-BE49-F238E27FC236}">
              <a16:creationId xmlns:a16="http://schemas.microsoft.com/office/drawing/2014/main" id="{00000000-0008-0000-0600-0000BC000000}"/>
            </a:ext>
          </a:extLst>
        </xdr:cNvPr>
        <xdr:cNvCxnSpPr/>
      </xdr:nvCxnSpPr>
      <xdr:spPr>
        <a:xfrm>
          <a:off x="1130300" y="13292162"/>
          <a:ext cx="889000" cy="76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171386</xdr:rowOff>
    </xdr:from>
    <xdr:to>
      <xdr:col>10</xdr:col>
      <xdr:colOff>165100</xdr:colOff>
      <xdr:row>78</xdr:row>
      <xdr:rowOff>101536</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968500" y="1337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92663</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784428" y="13465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167920</xdr:rowOff>
    </xdr:from>
    <xdr:to>
      <xdr:col>6</xdr:col>
      <xdr:colOff>38100</xdr:colOff>
      <xdr:row>78</xdr:row>
      <xdr:rowOff>98070</xdr:rowOff>
    </xdr:to>
    <xdr:sp macro="" textlink="">
      <xdr:nvSpPr>
        <xdr:cNvPr id="191" name="フローチャート: 判断 190">
          <a:extLst>
            <a:ext uri="{FF2B5EF4-FFF2-40B4-BE49-F238E27FC236}">
              <a16:creationId xmlns:a16="http://schemas.microsoft.com/office/drawing/2014/main" id="{00000000-0008-0000-0600-0000BF000000}"/>
            </a:ext>
          </a:extLst>
        </xdr:cNvPr>
        <xdr:cNvSpPr/>
      </xdr:nvSpPr>
      <xdr:spPr>
        <a:xfrm>
          <a:off x="1079500" y="1336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89197</xdr:rowOff>
    </xdr:from>
    <xdr:ext cx="469744"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895428" y="13462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9843</xdr:rowOff>
    </xdr:from>
    <xdr:to>
      <xdr:col>24</xdr:col>
      <xdr:colOff>114300</xdr:colOff>
      <xdr:row>78</xdr:row>
      <xdr:rowOff>111443</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4584700" y="13382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159720</xdr:rowOff>
    </xdr:from>
    <xdr:ext cx="469744" cy="259045"/>
    <xdr:sp macro="" textlink="">
      <xdr:nvSpPr>
        <xdr:cNvPr id="199" name="維持補修費該当値テキスト">
          <a:extLst>
            <a:ext uri="{FF2B5EF4-FFF2-40B4-BE49-F238E27FC236}">
              <a16:creationId xmlns:a16="http://schemas.microsoft.com/office/drawing/2014/main" id="{00000000-0008-0000-0600-0000C7000000}"/>
            </a:ext>
          </a:extLst>
        </xdr:cNvPr>
        <xdr:cNvSpPr txBox="1"/>
      </xdr:nvSpPr>
      <xdr:spPr>
        <a:xfrm>
          <a:off x="4686300" y="13361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27673</xdr:rowOff>
    </xdr:from>
    <xdr:to>
      <xdr:col>20</xdr:col>
      <xdr:colOff>38100</xdr:colOff>
      <xdr:row>78</xdr:row>
      <xdr:rowOff>129273</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3746500" y="13400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120400</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3562428" y="13493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124752</xdr:rowOff>
    </xdr:from>
    <xdr:to>
      <xdr:col>15</xdr:col>
      <xdr:colOff>101600</xdr:colOff>
      <xdr:row>78</xdr:row>
      <xdr:rowOff>54902</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2857500" y="13326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71429</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2673428" y="13101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116332</xdr:rowOff>
    </xdr:from>
    <xdr:to>
      <xdr:col>10</xdr:col>
      <xdr:colOff>165100</xdr:colOff>
      <xdr:row>78</xdr:row>
      <xdr:rowOff>46482</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968500" y="13317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63009</xdr:rowOff>
    </xdr:from>
    <xdr:ext cx="469744"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1784428" y="13093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39712</xdr:rowOff>
    </xdr:from>
    <xdr:to>
      <xdr:col>6</xdr:col>
      <xdr:colOff>38100</xdr:colOff>
      <xdr:row>77</xdr:row>
      <xdr:rowOff>141312</xdr:rowOff>
    </xdr:to>
    <xdr:sp macro="" textlink="">
      <xdr:nvSpPr>
        <xdr:cNvPr id="206" name="楕円 205">
          <a:extLst>
            <a:ext uri="{FF2B5EF4-FFF2-40B4-BE49-F238E27FC236}">
              <a16:creationId xmlns:a16="http://schemas.microsoft.com/office/drawing/2014/main" id="{00000000-0008-0000-0600-0000CE000000}"/>
            </a:ext>
          </a:extLst>
        </xdr:cNvPr>
        <xdr:cNvSpPr/>
      </xdr:nvSpPr>
      <xdr:spPr>
        <a:xfrm>
          <a:off x="1079500" y="13241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157839</xdr:rowOff>
    </xdr:from>
    <xdr:ext cx="469744" cy="259045"/>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895428" y="13016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0" name="テキスト ボックス 229">
          <a:extLst>
            <a:ext uri="{FF2B5EF4-FFF2-40B4-BE49-F238E27FC236}">
              <a16:creationId xmlns:a16="http://schemas.microsoft.com/office/drawing/2014/main" id="{00000000-0008-0000-0600-0000E6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a:extLst>
            <a:ext uri="{FF2B5EF4-FFF2-40B4-BE49-F238E27FC236}">
              <a16:creationId xmlns:a16="http://schemas.microsoft.com/office/drawing/2014/main" id="{00000000-0008-0000-0600-0000E8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扶助費グラフ枠">
          <a:extLst>
            <a:ext uri="{FF2B5EF4-FFF2-40B4-BE49-F238E27FC236}">
              <a16:creationId xmlns:a16="http://schemas.microsoft.com/office/drawing/2014/main" id="{00000000-0008-0000-0600-0000E9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129011</xdr:rowOff>
    </xdr:from>
    <xdr:to>
      <xdr:col>24</xdr:col>
      <xdr:colOff>62865</xdr:colOff>
      <xdr:row>99</xdr:row>
      <xdr:rowOff>168700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4633595" y="15559511"/>
          <a:ext cx="1270" cy="1582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1077</xdr:rowOff>
    </xdr:from>
    <xdr:ext cx="534377" cy="259045"/>
    <xdr:sp macro="" textlink="">
      <xdr:nvSpPr>
        <xdr:cNvPr id="235" name="扶助費最小値テキスト">
          <a:extLst>
            <a:ext uri="{FF2B5EF4-FFF2-40B4-BE49-F238E27FC236}">
              <a16:creationId xmlns:a16="http://schemas.microsoft.com/office/drawing/2014/main" id="{00000000-0008-0000-0600-0000EB000000}"/>
            </a:ext>
          </a:extLst>
        </xdr:cNvPr>
        <xdr:cNvSpPr txBox="1"/>
      </xdr:nvSpPr>
      <xdr:spPr>
        <a:xfrm>
          <a:off x="4686300" y="17146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168700</xdr:rowOff>
    </xdr:from>
    <xdr:to>
      <xdr:col>24</xdr:col>
      <xdr:colOff>152400</xdr:colOff>
      <xdr:row>99</xdr:row>
      <xdr:rowOff>168700</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4546600" y="17142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75688</xdr:rowOff>
    </xdr:from>
    <xdr:ext cx="599010" cy="259045"/>
    <xdr:sp macro="" textlink="">
      <xdr:nvSpPr>
        <xdr:cNvPr id="237" name="扶助費最大値テキスト">
          <a:extLst>
            <a:ext uri="{FF2B5EF4-FFF2-40B4-BE49-F238E27FC236}">
              <a16:creationId xmlns:a16="http://schemas.microsoft.com/office/drawing/2014/main" id="{00000000-0008-0000-0600-0000ED000000}"/>
            </a:ext>
          </a:extLst>
        </xdr:cNvPr>
        <xdr:cNvSpPr txBox="1"/>
      </xdr:nvSpPr>
      <xdr:spPr>
        <a:xfrm>
          <a:off x="4686300" y="15334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129011</xdr:rowOff>
    </xdr:from>
    <xdr:to>
      <xdr:col>24</xdr:col>
      <xdr:colOff>152400</xdr:colOff>
      <xdr:row>90</xdr:row>
      <xdr:rowOff>129011</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4546600" y="15559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127476</xdr:rowOff>
    </xdr:from>
    <xdr:to>
      <xdr:col>24</xdr:col>
      <xdr:colOff>63500</xdr:colOff>
      <xdr:row>95</xdr:row>
      <xdr:rowOff>47171</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3797300" y="16243776"/>
          <a:ext cx="838200" cy="91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84788</xdr:rowOff>
    </xdr:from>
    <xdr:ext cx="599010" cy="259045"/>
    <xdr:sp macro="" textlink="">
      <xdr:nvSpPr>
        <xdr:cNvPr id="240" name="扶助費平均値テキスト">
          <a:extLst>
            <a:ext uri="{FF2B5EF4-FFF2-40B4-BE49-F238E27FC236}">
              <a16:creationId xmlns:a16="http://schemas.microsoft.com/office/drawing/2014/main" id="{00000000-0008-0000-0600-0000F0000000}"/>
            </a:ext>
          </a:extLst>
        </xdr:cNvPr>
        <xdr:cNvSpPr txBox="1"/>
      </xdr:nvSpPr>
      <xdr:spPr>
        <a:xfrm>
          <a:off x="4686300" y="165439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106361</xdr:rowOff>
    </xdr:from>
    <xdr:to>
      <xdr:col>24</xdr:col>
      <xdr:colOff>114300</xdr:colOff>
      <xdr:row>97</xdr:row>
      <xdr:rowOff>36511</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4584700" y="1656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47171</xdr:rowOff>
    </xdr:from>
    <xdr:to>
      <xdr:col>19</xdr:col>
      <xdr:colOff>177800</xdr:colOff>
      <xdr:row>96</xdr:row>
      <xdr:rowOff>5576</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908300" y="16334921"/>
          <a:ext cx="889000" cy="129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40525</xdr:rowOff>
    </xdr:from>
    <xdr:to>
      <xdr:col>20</xdr:col>
      <xdr:colOff>38100</xdr:colOff>
      <xdr:row>97</xdr:row>
      <xdr:rowOff>142125</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3746500" y="16671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133252</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497795" y="16763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41380</xdr:rowOff>
    </xdr:from>
    <xdr:to>
      <xdr:col>15</xdr:col>
      <xdr:colOff>50800</xdr:colOff>
      <xdr:row>96</xdr:row>
      <xdr:rowOff>5576</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a:off x="2019300" y="16329130"/>
          <a:ext cx="889000" cy="135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130744</xdr:rowOff>
    </xdr:from>
    <xdr:to>
      <xdr:col>15</xdr:col>
      <xdr:colOff>101600</xdr:colOff>
      <xdr:row>98</xdr:row>
      <xdr:rowOff>60894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2857500" y="16761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52021</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608795" y="168541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41380</xdr:rowOff>
    </xdr:from>
    <xdr:to>
      <xdr:col>10</xdr:col>
      <xdr:colOff>114300</xdr:colOff>
      <xdr:row>97</xdr:row>
      <xdr:rowOff>20120</xdr:rowOff>
    </xdr:to>
    <xdr:cxnSp macro="">
      <xdr:nvCxnSpPr>
        <xdr:cNvPr id="248" name="直線コネクタ 247">
          <a:extLst>
            <a:ext uri="{FF2B5EF4-FFF2-40B4-BE49-F238E27FC236}">
              <a16:creationId xmlns:a16="http://schemas.microsoft.com/office/drawing/2014/main" id="{00000000-0008-0000-0600-0000F8000000}"/>
            </a:ext>
          </a:extLst>
        </xdr:cNvPr>
        <xdr:cNvCxnSpPr/>
      </xdr:nvCxnSpPr>
      <xdr:spPr>
        <a:xfrm flipV="1">
          <a:off x="1130300" y="16329130"/>
          <a:ext cx="889000" cy="321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164805</xdr:rowOff>
    </xdr:from>
    <xdr:to>
      <xdr:col>10</xdr:col>
      <xdr:colOff>165100</xdr:colOff>
      <xdr:row>97</xdr:row>
      <xdr:rowOff>94955</xdr:rowOff>
    </xdr:to>
    <xdr:sp macro="" textlink="">
      <xdr:nvSpPr>
        <xdr:cNvPr id="249" name="フローチャート: 判断 248">
          <a:extLst>
            <a:ext uri="{FF2B5EF4-FFF2-40B4-BE49-F238E27FC236}">
              <a16:creationId xmlns:a16="http://schemas.microsoft.com/office/drawing/2014/main" id="{00000000-0008-0000-0600-0000F9000000}"/>
            </a:ext>
          </a:extLst>
        </xdr:cNvPr>
        <xdr:cNvSpPr/>
      </xdr:nvSpPr>
      <xdr:spPr>
        <a:xfrm>
          <a:off x="1968500" y="16624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86082</xdr:rowOff>
    </xdr:from>
    <xdr:ext cx="59901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719795" y="16716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104640</xdr:rowOff>
    </xdr:from>
    <xdr:to>
      <xdr:col>6</xdr:col>
      <xdr:colOff>38100</xdr:colOff>
      <xdr:row>99</xdr:row>
      <xdr:rowOff>34790</xdr:rowOff>
    </xdr:to>
    <xdr:sp macro="" textlink="">
      <xdr:nvSpPr>
        <xdr:cNvPr id="251" name="フローチャート: 判断 250">
          <a:extLst>
            <a:ext uri="{FF2B5EF4-FFF2-40B4-BE49-F238E27FC236}">
              <a16:creationId xmlns:a16="http://schemas.microsoft.com/office/drawing/2014/main" id="{00000000-0008-0000-0600-0000FB000000}"/>
            </a:ext>
          </a:extLst>
        </xdr:cNvPr>
        <xdr:cNvSpPr/>
      </xdr:nvSpPr>
      <xdr:spPr>
        <a:xfrm>
          <a:off x="1079500" y="1690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99</xdr:row>
      <xdr:rowOff>25917</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830795" y="16999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76676</xdr:rowOff>
    </xdr:from>
    <xdr:to>
      <xdr:col>24</xdr:col>
      <xdr:colOff>114300</xdr:colOff>
      <xdr:row>95</xdr:row>
      <xdr:rowOff>6826</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4584700" y="16192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99553</xdr:rowOff>
    </xdr:from>
    <xdr:ext cx="599010" cy="259045"/>
    <xdr:sp macro="" textlink="">
      <xdr:nvSpPr>
        <xdr:cNvPr id="259" name="扶助費該当値テキスト">
          <a:extLst>
            <a:ext uri="{FF2B5EF4-FFF2-40B4-BE49-F238E27FC236}">
              <a16:creationId xmlns:a16="http://schemas.microsoft.com/office/drawing/2014/main" id="{00000000-0008-0000-0600-000003010000}"/>
            </a:ext>
          </a:extLst>
        </xdr:cNvPr>
        <xdr:cNvSpPr txBox="1"/>
      </xdr:nvSpPr>
      <xdr:spPr>
        <a:xfrm>
          <a:off x="4686300" y="16044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167821</xdr:rowOff>
    </xdr:from>
    <xdr:to>
      <xdr:col>20</xdr:col>
      <xdr:colOff>38100</xdr:colOff>
      <xdr:row>95</xdr:row>
      <xdr:rowOff>97971</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3746500" y="16284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114498</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3497795" y="16059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126226</xdr:rowOff>
    </xdr:from>
    <xdr:to>
      <xdr:col>15</xdr:col>
      <xdr:colOff>101600</xdr:colOff>
      <xdr:row>96</xdr:row>
      <xdr:rowOff>56376</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2857500" y="16413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72903</xdr:rowOff>
    </xdr:from>
    <xdr:ext cx="599010"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2608795" y="161892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162030</xdr:rowOff>
    </xdr:from>
    <xdr:to>
      <xdr:col>10</xdr:col>
      <xdr:colOff>165100</xdr:colOff>
      <xdr:row>95</xdr:row>
      <xdr:rowOff>92180</xdr:rowOff>
    </xdr:to>
    <xdr:sp macro="" textlink="">
      <xdr:nvSpPr>
        <xdr:cNvPr id="264" name="楕円 263">
          <a:extLst>
            <a:ext uri="{FF2B5EF4-FFF2-40B4-BE49-F238E27FC236}">
              <a16:creationId xmlns:a16="http://schemas.microsoft.com/office/drawing/2014/main" id="{00000000-0008-0000-0600-000008010000}"/>
            </a:ext>
          </a:extLst>
        </xdr:cNvPr>
        <xdr:cNvSpPr/>
      </xdr:nvSpPr>
      <xdr:spPr>
        <a:xfrm>
          <a:off x="1968500" y="1627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108707</xdr:rowOff>
    </xdr:from>
    <xdr:ext cx="599010" cy="259045"/>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1719795" y="160535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140770</xdr:rowOff>
    </xdr:from>
    <xdr:to>
      <xdr:col>6</xdr:col>
      <xdr:colOff>38100</xdr:colOff>
      <xdr:row>97</xdr:row>
      <xdr:rowOff>70920</xdr:rowOff>
    </xdr:to>
    <xdr:sp macro="" textlink="">
      <xdr:nvSpPr>
        <xdr:cNvPr id="266" name="楕円 265">
          <a:extLst>
            <a:ext uri="{FF2B5EF4-FFF2-40B4-BE49-F238E27FC236}">
              <a16:creationId xmlns:a16="http://schemas.microsoft.com/office/drawing/2014/main" id="{00000000-0008-0000-0600-00000A010000}"/>
            </a:ext>
          </a:extLst>
        </xdr:cNvPr>
        <xdr:cNvSpPr/>
      </xdr:nvSpPr>
      <xdr:spPr>
        <a:xfrm>
          <a:off x="1079500" y="16599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87447</xdr:rowOff>
    </xdr:from>
    <xdr:ext cx="599010" cy="259045"/>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830795" y="163751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168146</xdr:rowOff>
    </xdr:from>
    <xdr:to>
      <xdr:col>54</xdr:col>
      <xdr:colOff>189865</xdr:colOff>
      <xdr:row>38</xdr:row>
      <xdr:rowOff>77750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5140196"/>
          <a:ext cx="1270" cy="14526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81577</xdr:rowOff>
    </xdr:from>
    <xdr:ext cx="534377"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596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77750</xdr:rowOff>
    </xdr:from>
    <xdr:to>
      <xdr:col>55</xdr:col>
      <xdr:colOff>88900</xdr:colOff>
      <xdr:row>38</xdr:row>
      <xdr:rowOff>77750</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592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114823</xdr:rowOff>
    </xdr:from>
    <xdr:ext cx="599010"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4915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168146</xdr:rowOff>
    </xdr:from>
    <xdr:to>
      <xdr:col>55</xdr:col>
      <xdr:colOff>88900</xdr:colOff>
      <xdr:row>29</xdr:row>
      <xdr:rowOff>168146</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5140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111483</xdr:rowOff>
    </xdr:from>
    <xdr:to>
      <xdr:col>55</xdr:col>
      <xdr:colOff>0</xdr:colOff>
      <xdr:row>37</xdr:row>
      <xdr:rowOff>15052</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9639300" y="6283683"/>
          <a:ext cx="838200" cy="75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108630</xdr:rowOff>
    </xdr:from>
    <xdr:ext cx="534377"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61093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85753</xdr:rowOff>
    </xdr:from>
    <xdr:to>
      <xdr:col>55</xdr:col>
      <xdr:colOff>50800</xdr:colOff>
      <xdr:row>37</xdr:row>
      <xdr:rowOff>15903</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25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103924</xdr:rowOff>
    </xdr:from>
    <xdr:to>
      <xdr:col>50</xdr:col>
      <xdr:colOff>114300</xdr:colOff>
      <xdr:row>36</xdr:row>
      <xdr:rowOff>111483</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8750300" y="6276124"/>
          <a:ext cx="889000" cy="7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84351</xdr:rowOff>
    </xdr:from>
    <xdr:to>
      <xdr:col>50</xdr:col>
      <xdr:colOff>165100</xdr:colOff>
      <xdr:row>37</xdr:row>
      <xdr:rowOff>14501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6256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5628</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72111" y="6349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103924</xdr:rowOff>
    </xdr:from>
    <xdr:to>
      <xdr:col>45</xdr:col>
      <xdr:colOff>177800</xdr:colOff>
      <xdr:row>37</xdr:row>
      <xdr:rowOff>24226</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7861300" y="6276124"/>
          <a:ext cx="889000" cy="91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73630</xdr:rowOff>
    </xdr:from>
    <xdr:to>
      <xdr:col>46</xdr:col>
      <xdr:colOff>38100</xdr:colOff>
      <xdr:row>37</xdr:row>
      <xdr:rowOff>3780</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624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166357</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83111" y="6338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133216</xdr:rowOff>
    </xdr:from>
    <xdr:to>
      <xdr:col>41</xdr:col>
      <xdr:colOff>50800</xdr:colOff>
      <xdr:row>37</xdr:row>
      <xdr:rowOff>24226</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a:off x="6972300" y="5619616"/>
          <a:ext cx="889000" cy="7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113391</xdr:rowOff>
    </xdr:from>
    <xdr:to>
      <xdr:col>41</xdr:col>
      <xdr:colOff>101600</xdr:colOff>
      <xdr:row>37</xdr:row>
      <xdr:rowOff>43541</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628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60068</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94111" y="6060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16053</xdr:rowOff>
    </xdr:from>
    <xdr:to>
      <xdr:col>36</xdr:col>
      <xdr:colOff>165100</xdr:colOff>
      <xdr:row>32</xdr:row>
      <xdr:rowOff>117653</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550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134180</xdr:rowOff>
    </xdr:from>
    <xdr:ext cx="59901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672795" y="5277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135702</xdr:rowOff>
    </xdr:from>
    <xdr:to>
      <xdr:col>55</xdr:col>
      <xdr:colOff>50800</xdr:colOff>
      <xdr:row>37</xdr:row>
      <xdr:rowOff>65852</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307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114129</xdr:rowOff>
    </xdr:from>
    <xdr:ext cx="534377"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6286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60683</xdr:rowOff>
    </xdr:from>
    <xdr:to>
      <xdr:col>50</xdr:col>
      <xdr:colOff>165100</xdr:colOff>
      <xdr:row>36</xdr:row>
      <xdr:rowOff>162283</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6232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7360</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72111" y="6008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53124</xdr:rowOff>
    </xdr:from>
    <xdr:to>
      <xdr:col>46</xdr:col>
      <xdr:colOff>38100</xdr:colOff>
      <xdr:row>36</xdr:row>
      <xdr:rowOff>154724</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6225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171251</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83111" y="6000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144876</xdr:rowOff>
    </xdr:from>
    <xdr:to>
      <xdr:col>41</xdr:col>
      <xdr:colOff>101600</xdr:colOff>
      <xdr:row>37</xdr:row>
      <xdr:rowOff>75026</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6317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66153</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94111" y="6409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82416</xdr:rowOff>
    </xdr:from>
    <xdr:to>
      <xdr:col>36</xdr:col>
      <xdr:colOff>165100</xdr:colOff>
      <xdr:row>33</xdr:row>
      <xdr:rowOff>12566</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5568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3693</xdr:rowOff>
    </xdr:from>
    <xdr:ext cx="599010"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672795" y="5661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普通建設事業費グラフ枠">
          <a:extLst>
            <a:ext uri="{FF2B5EF4-FFF2-40B4-BE49-F238E27FC236}">
              <a16:creationId xmlns:a16="http://schemas.microsoft.com/office/drawing/2014/main" id="{00000000-0008-0000-0600-00005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130132</xdr:rowOff>
    </xdr:from>
    <xdr:to>
      <xdr:col>54</xdr:col>
      <xdr:colOff>189865</xdr:colOff>
      <xdr:row>59</xdr:row>
      <xdr:rowOff>11281</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10475595" y="8531182"/>
          <a:ext cx="1270" cy="1595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15108</xdr:rowOff>
    </xdr:from>
    <xdr:ext cx="469744" cy="259045"/>
    <xdr:sp macro="" textlink="">
      <xdr:nvSpPr>
        <xdr:cNvPr id="351" name="普通建設事業費最小値テキスト">
          <a:extLst>
            <a:ext uri="{FF2B5EF4-FFF2-40B4-BE49-F238E27FC236}">
              <a16:creationId xmlns:a16="http://schemas.microsoft.com/office/drawing/2014/main" id="{00000000-0008-0000-0600-00005F010000}"/>
            </a:ext>
          </a:extLst>
        </xdr:cNvPr>
        <xdr:cNvSpPr txBox="1"/>
      </xdr:nvSpPr>
      <xdr:spPr>
        <a:xfrm>
          <a:off x="10528300" y="10130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11281</xdr:rowOff>
    </xdr:from>
    <xdr:to>
      <xdr:col>55</xdr:col>
      <xdr:colOff>88900</xdr:colOff>
      <xdr:row>59</xdr:row>
      <xdr:rowOff>11281</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10126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76809</xdr:rowOff>
    </xdr:from>
    <xdr:ext cx="599010" cy="259045"/>
    <xdr:sp macro="" textlink="">
      <xdr:nvSpPr>
        <xdr:cNvPr id="353" name="普通建設事業費最大値テキスト">
          <a:extLst>
            <a:ext uri="{FF2B5EF4-FFF2-40B4-BE49-F238E27FC236}">
              <a16:creationId xmlns:a16="http://schemas.microsoft.com/office/drawing/2014/main" id="{00000000-0008-0000-0600-000061010000}"/>
            </a:ext>
          </a:extLst>
        </xdr:cNvPr>
        <xdr:cNvSpPr txBox="1"/>
      </xdr:nvSpPr>
      <xdr:spPr>
        <a:xfrm>
          <a:off x="10528300" y="8306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130132</xdr:rowOff>
    </xdr:from>
    <xdr:to>
      <xdr:col>55</xdr:col>
      <xdr:colOff>88900</xdr:colOff>
      <xdr:row>49</xdr:row>
      <xdr:rowOff>130132</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8531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140244</xdr:rowOff>
    </xdr:from>
    <xdr:to>
      <xdr:col>55</xdr:col>
      <xdr:colOff>0</xdr:colOff>
      <xdr:row>55</xdr:row>
      <xdr:rowOff>41184</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9639300" y="9398544"/>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162163</xdr:rowOff>
    </xdr:from>
    <xdr:ext cx="534377" cy="259045"/>
    <xdr:sp macro="" textlink="">
      <xdr:nvSpPr>
        <xdr:cNvPr id="356" name="普通建設事業費平均値テキスト">
          <a:extLst>
            <a:ext uri="{FF2B5EF4-FFF2-40B4-BE49-F238E27FC236}">
              <a16:creationId xmlns:a16="http://schemas.microsoft.com/office/drawing/2014/main" id="{00000000-0008-0000-0600-000064010000}"/>
            </a:ext>
          </a:extLst>
        </xdr:cNvPr>
        <xdr:cNvSpPr txBox="1"/>
      </xdr:nvSpPr>
      <xdr:spPr>
        <a:xfrm>
          <a:off x="10528300" y="95919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12286</xdr:rowOff>
    </xdr:from>
    <xdr:to>
      <xdr:col>55</xdr:col>
      <xdr:colOff>50800</xdr:colOff>
      <xdr:row>56</xdr:row>
      <xdr:rowOff>113886</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10426700" y="9613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119692</xdr:rowOff>
    </xdr:from>
    <xdr:to>
      <xdr:col>50</xdr:col>
      <xdr:colOff>114300</xdr:colOff>
      <xdr:row>54</xdr:row>
      <xdr:rowOff>140244</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8750300" y="9377992"/>
          <a:ext cx="889000" cy="20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61881</xdr:rowOff>
    </xdr:from>
    <xdr:to>
      <xdr:col>50</xdr:col>
      <xdr:colOff>165100</xdr:colOff>
      <xdr:row>56</xdr:row>
      <xdr:rowOff>163481</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9588500" y="9663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154608</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372111" y="9755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119692</xdr:rowOff>
    </xdr:from>
    <xdr:to>
      <xdr:col>45</xdr:col>
      <xdr:colOff>177800</xdr:colOff>
      <xdr:row>55</xdr:row>
      <xdr:rowOff>2627</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flipV="1">
          <a:off x="7861300" y="9377992"/>
          <a:ext cx="889000" cy="54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78287</xdr:rowOff>
    </xdr:from>
    <xdr:to>
      <xdr:col>46</xdr:col>
      <xdr:colOff>38100</xdr:colOff>
      <xdr:row>57</xdr:row>
      <xdr:rowOff>8437</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8699500" y="9679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171014</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483111" y="9772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2627</xdr:rowOff>
    </xdr:from>
    <xdr:to>
      <xdr:col>41</xdr:col>
      <xdr:colOff>50800</xdr:colOff>
      <xdr:row>57</xdr:row>
      <xdr:rowOff>17943</xdr:rowOff>
    </xdr:to>
    <xdr:cxnSp macro="">
      <xdr:nvCxnSpPr>
        <xdr:cNvPr id="364" name="直線コネクタ 363">
          <a:extLst>
            <a:ext uri="{FF2B5EF4-FFF2-40B4-BE49-F238E27FC236}">
              <a16:creationId xmlns:a16="http://schemas.microsoft.com/office/drawing/2014/main" id="{00000000-0008-0000-0600-00006C010000}"/>
            </a:ext>
          </a:extLst>
        </xdr:cNvPr>
        <xdr:cNvCxnSpPr/>
      </xdr:nvCxnSpPr>
      <xdr:spPr>
        <a:xfrm flipV="1">
          <a:off x="6972300" y="9432377"/>
          <a:ext cx="889000" cy="358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62285</xdr:rowOff>
    </xdr:from>
    <xdr:to>
      <xdr:col>41</xdr:col>
      <xdr:colOff>101600</xdr:colOff>
      <xdr:row>56</xdr:row>
      <xdr:rowOff>163885</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7810500" y="966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155012</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594111" y="9756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67314</xdr:rowOff>
    </xdr:from>
    <xdr:to>
      <xdr:col>36</xdr:col>
      <xdr:colOff>165100</xdr:colOff>
      <xdr:row>56</xdr:row>
      <xdr:rowOff>168914</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6921500" y="966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13991</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05111" y="9443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161834</xdr:rowOff>
    </xdr:from>
    <xdr:to>
      <xdr:col>55</xdr:col>
      <xdr:colOff>50800</xdr:colOff>
      <xdr:row>55</xdr:row>
      <xdr:rowOff>91984</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10426700" y="9420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13261</xdr:rowOff>
    </xdr:from>
    <xdr:ext cx="534377" cy="259045"/>
    <xdr:sp macro="" textlink="">
      <xdr:nvSpPr>
        <xdr:cNvPr id="375" name="普通建設事業費該当値テキスト">
          <a:extLst>
            <a:ext uri="{FF2B5EF4-FFF2-40B4-BE49-F238E27FC236}">
              <a16:creationId xmlns:a16="http://schemas.microsoft.com/office/drawing/2014/main" id="{00000000-0008-0000-0600-000077010000}"/>
            </a:ext>
          </a:extLst>
        </xdr:cNvPr>
        <xdr:cNvSpPr txBox="1"/>
      </xdr:nvSpPr>
      <xdr:spPr>
        <a:xfrm>
          <a:off x="10528300" y="9271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89444</xdr:rowOff>
    </xdr:from>
    <xdr:to>
      <xdr:col>50</xdr:col>
      <xdr:colOff>165100</xdr:colOff>
      <xdr:row>55</xdr:row>
      <xdr:rowOff>19594</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9588500" y="9347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36121</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9372111" y="9122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68892</xdr:rowOff>
    </xdr:from>
    <xdr:to>
      <xdr:col>46</xdr:col>
      <xdr:colOff>38100</xdr:colOff>
      <xdr:row>54</xdr:row>
      <xdr:rowOff>170492</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8699500" y="9327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15569</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8483111" y="9102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123277</xdr:rowOff>
    </xdr:from>
    <xdr:to>
      <xdr:col>41</xdr:col>
      <xdr:colOff>101600</xdr:colOff>
      <xdr:row>55</xdr:row>
      <xdr:rowOff>53427</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7810500" y="9381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69954</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7594111" y="9156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138593</xdr:rowOff>
    </xdr:from>
    <xdr:to>
      <xdr:col>36</xdr:col>
      <xdr:colOff>165100</xdr:colOff>
      <xdr:row>57</xdr:row>
      <xdr:rowOff>68743</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6921500" y="9739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59870</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705111" y="9832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普通建設事業費 （ うち新規整備　）グラフ枠">
          <a:extLst>
            <a:ext uri="{FF2B5EF4-FFF2-40B4-BE49-F238E27FC236}">
              <a16:creationId xmlns:a16="http://schemas.microsoft.com/office/drawing/2014/main" id="{00000000-0008-0000-0600-00009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2787</xdr:rowOff>
    </xdr:from>
    <xdr:to>
      <xdr:col>54</xdr:col>
      <xdr:colOff>189865</xdr:colOff>
      <xdr:row>79</xdr:row>
      <xdr:rowOff>44450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10475595" y="12004287"/>
          <a:ext cx="1270" cy="1584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8" name="普通建設事業費 （ うち新規整備　）最小値テキスト">
          <a:extLst>
            <a:ext uri="{FF2B5EF4-FFF2-40B4-BE49-F238E27FC236}">
              <a16:creationId xmlns:a16="http://schemas.microsoft.com/office/drawing/2014/main" id="{00000000-0008-0000-0600-000098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120914</xdr:rowOff>
    </xdr:from>
    <xdr:ext cx="534377" cy="259045"/>
    <xdr:sp macro="" textlink="">
      <xdr:nvSpPr>
        <xdr:cNvPr id="410" name="普通建設事業費 （ うち新規整備　）最大値テキスト">
          <a:extLst>
            <a:ext uri="{FF2B5EF4-FFF2-40B4-BE49-F238E27FC236}">
              <a16:creationId xmlns:a16="http://schemas.microsoft.com/office/drawing/2014/main" id="{00000000-0008-0000-0600-00009A010000}"/>
            </a:ext>
          </a:extLst>
        </xdr:cNvPr>
        <xdr:cNvSpPr txBox="1"/>
      </xdr:nvSpPr>
      <xdr:spPr>
        <a:xfrm>
          <a:off x="10528300" y="11779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2787</xdr:rowOff>
    </xdr:from>
    <xdr:to>
      <xdr:col>55</xdr:col>
      <xdr:colOff>88900</xdr:colOff>
      <xdr:row>70</xdr:row>
      <xdr:rowOff>2787</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2004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29344</xdr:rowOff>
    </xdr:from>
    <xdr:to>
      <xdr:col>55</xdr:col>
      <xdr:colOff>0</xdr:colOff>
      <xdr:row>78</xdr:row>
      <xdr:rowOff>11531</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9639300" y="13059544"/>
          <a:ext cx="838200" cy="325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51325</xdr:rowOff>
    </xdr:from>
    <xdr:ext cx="534377" cy="259045"/>
    <xdr:sp macro="" textlink="">
      <xdr:nvSpPr>
        <xdr:cNvPr id="413" name="普通建設事業費 （ うち新規整備　）平均値テキスト">
          <a:extLst>
            <a:ext uri="{FF2B5EF4-FFF2-40B4-BE49-F238E27FC236}">
              <a16:creationId xmlns:a16="http://schemas.microsoft.com/office/drawing/2014/main" id="{00000000-0008-0000-0600-00009D010000}"/>
            </a:ext>
          </a:extLst>
        </xdr:cNvPr>
        <xdr:cNvSpPr txBox="1"/>
      </xdr:nvSpPr>
      <xdr:spPr>
        <a:xfrm>
          <a:off x="10528300" y="132529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72898</xdr:rowOff>
    </xdr:from>
    <xdr:to>
      <xdr:col>55</xdr:col>
      <xdr:colOff>50800</xdr:colOff>
      <xdr:row>78</xdr:row>
      <xdr:rowOff>3048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10426700" y="1327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11531</xdr:rowOff>
    </xdr:from>
    <xdr:to>
      <xdr:col>50</xdr:col>
      <xdr:colOff>114300</xdr:colOff>
      <xdr:row>78</xdr:row>
      <xdr:rowOff>147910</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8750300" y="13384631"/>
          <a:ext cx="889000" cy="136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119875</xdr:rowOff>
    </xdr:from>
    <xdr:to>
      <xdr:col>50</xdr:col>
      <xdr:colOff>165100</xdr:colOff>
      <xdr:row>78</xdr:row>
      <xdr:rowOff>50025</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9588500" y="1332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66552</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372111" y="13096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24543</xdr:rowOff>
    </xdr:from>
    <xdr:to>
      <xdr:col>45</xdr:col>
      <xdr:colOff>177800</xdr:colOff>
      <xdr:row>78</xdr:row>
      <xdr:rowOff>147910</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a:off x="7861300" y="13397643"/>
          <a:ext cx="889000" cy="123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143535</xdr:rowOff>
    </xdr:from>
    <xdr:to>
      <xdr:col>46</xdr:col>
      <xdr:colOff>38100</xdr:colOff>
      <xdr:row>78</xdr:row>
      <xdr:rowOff>73685</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8699500" y="133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90212</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483111" y="13120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24543</xdr:rowOff>
    </xdr:from>
    <xdr:to>
      <xdr:col>41</xdr:col>
      <xdr:colOff>50800</xdr:colOff>
      <xdr:row>78</xdr:row>
      <xdr:rowOff>124822</xdr:rowOff>
    </xdr:to>
    <xdr:cxnSp macro="">
      <xdr:nvCxnSpPr>
        <xdr:cNvPr id="421" name="直線コネクタ 420">
          <a:extLst>
            <a:ext uri="{FF2B5EF4-FFF2-40B4-BE49-F238E27FC236}">
              <a16:creationId xmlns:a16="http://schemas.microsoft.com/office/drawing/2014/main" id="{00000000-0008-0000-0600-0000A5010000}"/>
            </a:ext>
          </a:extLst>
        </xdr:cNvPr>
        <xdr:cNvCxnSpPr/>
      </xdr:nvCxnSpPr>
      <xdr:spPr>
        <a:xfrm flipV="1">
          <a:off x="6972300" y="13397643"/>
          <a:ext cx="889000" cy="100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121438</xdr:rowOff>
    </xdr:from>
    <xdr:to>
      <xdr:col>41</xdr:col>
      <xdr:colOff>101600</xdr:colOff>
      <xdr:row>78</xdr:row>
      <xdr:rowOff>51588</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7810500" y="1332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68115</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594111" y="13098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129972</xdr:rowOff>
    </xdr:from>
    <xdr:to>
      <xdr:col>36</xdr:col>
      <xdr:colOff>165100</xdr:colOff>
      <xdr:row>78</xdr:row>
      <xdr:rowOff>60122</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6921500" y="13331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76649</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05111" y="1310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149994</xdr:rowOff>
    </xdr:from>
    <xdr:to>
      <xdr:col>55</xdr:col>
      <xdr:colOff>50800</xdr:colOff>
      <xdr:row>76</xdr:row>
      <xdr:rowOff>80144</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10426700" y="13008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1420</xdr:rowOff>
    </xdr:from>
    <xdr:ext cx="534377" cy="259045"/>
    <xdr:sp macro="" textlink="">
      <xdr:nvSpPr>
        <xdr:cNvPr id="432" name="普通建設事業費 （ うち新規整備　）該当値テキスト">
          <a:extLst>
            <a:ext uri="{FF2B5EF4-FFF2-40B4-BE49-F238E27FC236}">
              <a16:creationId xmlns:a16="http://schemas.microsoft.com/office/drawing/2014/main" id="{00000000-0008-0000-0600-0000B0010000}"/>
            </a:ext>
          </a:extLst>
        </xdr:cNvPr>
        <xdr:cNvSpPr txBox="1"/>
      </xdr:nvSpPr>
      <xdr:spPr>
        <a:xfrm>
          <a:off x="10528300" y="12860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132181</xdr:rowOff>
    </xdr:from>
    <xdr:to>
      <xdr:col>50</xdr:col>
      <xdr:colOff>165100</xdr:colOff>
      <xdr:row>78</xdr:row>
      <xdr:rowOff>62331</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9588500" y="13333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53458</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9372111" y="13426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97110</xdr:rowOff>
    </xdr:from>
    <xdr:to>
      <xdr:col>46</xdr:col>
      <xdr:colOff>38100</xdr:colOff>
      <xdr:row>79</xdr:row>
      <xdr:rowOff>27260</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8699500" y="13470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18387</xdr:rowOff>
    </xdr:from>
    <xdr:ext cx="469744"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8515428" y="13562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145193</xdr:rowOff>
    </xdr:from>
    <xdr:to>
      <xdr:col>41</xdr:col>
      <xdr:colOff>101600</xdr:colOff>
      <xdr:row>78</xdr:row>
      <xdr:rowOff>75343</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7810500" y="13346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66470</xdr:rowOff>
    </xdr:from>
    <xdr:ext cx="534377"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7594111" y="13439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74022</xdr:rowOff>
    </xdr:from>
    <xdr:to>
      <xdr:col>36</xdr:col>
      <xdr:colOff>165100</xdr:colOff>
      <xdr:row>79</xdr:row>
      <xdr:rowOff>4172</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6921500" y="13447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166749</xdr:rowOff>
    </xdr:from>
    <xdr:ext cx="469744"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737428" y="13539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普通建設事業費 （ うち更新整備　）グラフ枠">
          <a:extLst>
            <a:ext uri="{FF2B5EF4-FFF2-40B4-BE49-F238E27FC236}">
              <a16:creationId xmlns:a16="http://schemas.microsoft.com/office/drawing/2014/main" id="{00000000-0008-0000-06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116967</xdr:rowOff>
    </xdr:from>
    <xdr:to>
      <xdr:col>54</xdr:col>
      <xdr:colOff>189865</xdr:colOff>
      <xdr:row>98</xdr:row>
      <xdr:rowOff>167399</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10475595" y="15547467"/>
          <a:ext cx="1270" cy="1422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171226</xdr:rowOff>
    </xdr:from>
    <xdr:ext cx="469744" cy="259045"/>
    <xdr:sp macro="" textlink="">
      <xdr:nvSpPr>
        <xdr:cNvPr id="465" name="普通建設事業費 （ うち更新整備　）最小値テキスト">
          <a:extLst>
            <a:ext uri="{FF2B5EF4-FFF2-40B4-BE49-F238E27FC236}">
              <a16:creationId xmlns:a16="http://schemas.microsoft.com/office/drawing/2014/main" id="{00000000-0008-0000-0600-0000D1010000}"/>
            </a:ext>
          </a:extLst>
        </xdr:cNvPr>
        <xdr:cNvSpPr txBox="1"/>
      </xdr:nvSpPr>
      <xdr:spPr>
        <a:xfrm>
          <a:off x="10528300" y="16973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167399</xdr:rowOff>
    </xdr:from>
    <xdr:to>
      <xdr:col>55</xdr:col>
      <xdr:colOff>88900</xdr:colOff>
      <xdr:row>98</xdr:row>
      <xdr:rowOff>167399</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6969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63644</xdr:rowOff>
    </xdr:from>
    <xdr:ext cx="599010" cy="259045"/>
    <xdr:sp macro="" textlink="">
      <xdr:nvSpPr>
        <xdr:cNvPr id="467" name="普通建設事業費 （ うち更新整備　）最大値テキスト">
          <a:extLst>
            <a:ext uri="{FF2B5EF4-FFF2-40B4-BE49-F238E27FC236}">
              <a16:creationId xmlns:a16="http://schemas.microsoft.com/office/drawing/2014/main" id="{00000000-0008-0000-0600-0000D3010000}"/>
            </a:ext>
          </a:extLst>
        </xdr:cNvPr>
        <xdr:cNvSpPr txBox="1"/>
      </xdr:nvSpPr>
      <xdr:spPr>
        <a:xfrm>
          <a:off x="10528300" y="15322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116967</xdr:rowOff>
    </xdr:from>
    <xdr:to>
      <xdr:col>55</xdr:col>
      <xdr:colOff>88900</xdr:colOff>
      <xdr:row>90</xdr:row>
      <xdr:rowOff>116967</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5547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169887</xdr:rowOff>
    </xdr:from>
    <xdr:to>
      <xdr:col>55</xdr:col>
      <xdr:colOff>0</xdr:colOff>
      <xdr:row>97</xdr:row>
      <xdr:rowOff>77546</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9639300" y="16629087"/>
          <a:ext cx="838200" cy="79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162222</xdr:rowOff>
    </xdr:from>
    <xdr:ext cx="534377" cy="259045"/>
    <xdr:sp macro="" textlink="">
      <xdr:nvSpPr>
        <xdr:cNvPr id="470" name="普通建設事業費 （ うち更新整備　）平均値テキスト">
          <a:extLst>
            <a:ext uri="{FF2B5EF4-FFF2-40B4-BE49-F238E27FC236}">
              <a16:creationId xmlns:a16="http://schemas.microsoft.com/office/drawing/2014/main" id="{00000000-0008-0000-0600-0000D6010000}"/>
            </a:ext>
          </a:extLst>
        </xdr:cNvPr>
        <xdr:cNvSpPr txBox="1"/>
      </xdr:nvSpPr>
      <xdr:spPr>
        <a:xfrm>
          <a:off x="10528300" y="164499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139345</xdr:rowOff>
    </xdr:from>
    <xdr:to>
      <xdr:col>55</xdr:col>
      <xdr:colOff>50800</xdr:colOff>
      <xdr:row>97</xdr:row>
      <xdr:rowOff>69495</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10426700" y="1659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169887</xdr:rowOff>
    </xdr:from>
    <xdr:to>
      <xdr:col>50</xdr:col>
      <xdr:colOff>114300</xdr:colOff>
      <xdr:row>97</xdr:row>
      <xdr:rowOff>91187</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8750300" y="16629087"/>
          <a:ext cx="889000" cy="92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168987</xdr:rowOff>
    </xdr:from>
    <xdr:to>
      <xdr:col>50</xdr:col>
      <xdr:colOff>165100</xdr:colOff>
      <xdr:row>97</xdr:row>
      <xdr:rowOff>99137</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9588500" y="1662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90264</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372111" y="16720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86170</xdr:rowOff>
    </xdr:from>
    <xdr:to>
      <xdr:col>45</xdr:col>
      <xdr:colOff>177800</xdr:colOff>
      <xdr:row>97</xdr:row>
      <xdr:rowOff>91187</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a:off x="7861300" y="16545370"/>
          <a:ext cx="889000" cy="176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2756</xdr:rowOff>
    </xdr:from>
    <xdr:to>
      <xdr:col>46</xdr:col>
      <xdr:colOff>38100</xdr:colOff>
      <xdr:row>97</xdr:row>
      <xdr:rowOff>104356</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8699500" y="1663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120883</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483111" y="16408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86170</xdr:rowOff>
    </xdr:from>
    <xdr:to>
      <xdr:col>41</xdr:col>
      <xdr:colOff>50800</xdr:colOff>
      <xdr:row>97</xdr:row>
      <xdr:rowOff>153251</xdr:rowOff>
    </xdr:to>
    <xdr:cxnSp macro="">
      <xdr:nvCxnSpPr>
        <xdr:cNvPr id="478" name="直線コネクタ 477">
          <a:extLst>
            <a:ext uri="{FF2B5EF4-FFF2-40B4-BE49-F238E27FC236}">
              <a16:creationId xmlns:a16="http://schemas.microsoft.com/office/drawing/2014/main" id="{00000000-0008-0000-0600-0000DE010000}"/>
            </a:ext>
          </a:extLst>
        </xdr:cNvPr>
        <xdr:cNvCxnSpPr/>
      </xdr:nvCxnSpPr>
      <xdr:spPr>
        <a:xfrm flipV="1">
          <a:off x="6972300" y="16545370"/>
          <a:ext cx="889000" cy="238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5893</xdr:rowOff>
    </xdr:from>
    <xdr:to>
      <xdr:col>41</xdr:col>
      <xdr:colOff>101600</xdr:colOff>
      <xdr:row>97</xdr:row>
      <xdr:rowOff>107493</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7810500" y="16636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98620</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94111" y="16729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433</xdr:rowOff>
    </xdr:from>
    <xdr:to>
      <xdr:col>36</xdr:col>
      <xdr:colOff>165100</xdr:colOff>
      <xdr:row>97</xdr:row>
      <xdr:rowOff>102033</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6921500" y="16631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118560</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05111" y="16406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26746</xdr:rowOff>
    </xdr:from>
    <xdr:to>
      <xdr:col>55</xdr:col>
      <xdr:colOff>50800</xdr:colOff>
      <xdr:row>97</xdr:row>
      <xdr:rowOff>128346</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10426700" y="16657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5173</xdr:rowOff>
    </xdr:from>
    <xdr:ext cx="534377" cy="259045"/>
    <xdr:sp macro="" textlink="">
      <xdr:nvSpPr>
        <xdr:cNvPr id="489" name="普通建設事業費 （ うち更新整備　）該当値テキスト">
          <a:extLst>
            <a:ext uri="{FF2B5EF4-FFF2-40B4-BE49-F238E27FC236}">
              <a16:creationId xmlns:a16="http://schemas.microsoft.com/office/drawing/2014/main" id="{00000000-0008-0000-0600-0000E9010000}"/>
            </a:ext>
          </a:extLst>
        </xdr:cNvPr>
        <xdr:cNvSpPr txBox="1"/>
      </xdr:nvSpPr>
      <xdr:spPr>
        <a:xfrm>
          <a:off x="10528300" y="16635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119087</xdr:rowOff>
    </xdr:from>
    <xdr:to>
      <xdr:col>50</xdr:col>
      <xdr:colOff>165100</xdr:colOff>
      <xdr:row>97</xdr:row>
      <xdr:rowOff>49237</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9588500" y="16578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65764</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9372111" y="16353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40387</xdr:rowOff>
    </xdr:from>
    <xdr:to>
      <xdr:col>46</xdr:col>
      <xdr:colOff>38100</xdr:colOff>
      <xdr:row>97</xdr:row>
      <xdr:rowOff>141987</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8699500" y="16671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133114</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8483111" y="16763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35370</xdr:rowOff>
    </xdr:from>
    <xdr:to>
      <xdr:col>41</xdr:col>
      <xdr:colOff>101600</xdr:colOff>
      <xdr:row>96</xdr:row>
      <xdr:rowOff>136970</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7810500" y="16494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153497</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7594111" y="16269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102451</xdr:rowOff>
    </xdr:from>
    <xdr:to>
      <xdr:col>36</xdr:col>
      <xdr:colOff>165100</xdr:colOff>
      <xdr:row>98</xdr:row>
      <xdr:rowOff>32601</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6921500" y="16733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23728</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6705111" y="16825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2" name="災害復旧事業費グラフ枠">
          <a:extLst>
            <a:ext uri="{FF2B5EF4-FFF2-40B4-BE49-F238E27FC236}">
              <a16:creationId xmlns:a16="http://schemas.microsoft.com/office/drawing/2014/main" id="{00000000-0008-0000-0600-00000A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30799</xdr:rowOff>
    </xdr:from>
    <xdr:to>
      <xdr:col>85</xdr:col>
      <xdr:colOff>126364</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6317595" y="5345749"/>
          <a:ext cx="1269" cy="1439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136077</xdr:rowOff>
    </xdr:from>
    <xdr:ext cx="249299" cy="259045"/>
    <xdr:sp macro="" textlink="">
      <xdr:nvSpPr>
        <xdr:cNvPr id="524" name="災害復旧事業費最小値テキスト">
          <a:extLst>
            <a:ext uri="{FF2B5EF4-FFF2-40B4-BE49-F238E27FC236}">
              <a16:creationId xmlns:a16="http://schemas.microsoft.com/office/drawing/2014/main" id="{00000000-0008-0000-0600-00000C020000}"/>
            </a:ext>
          </a:extLst>
        </xdr:cNvPr>
        <xdr:cNvSpPr txBox="1"/>
      </xdr:nvSpPr>
      <xdr:spPr>
        <a:xfrm>
          <a:off x="16370300" y="6822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148926</xdr:rowOff>
    </xdr:from>
    <xdr:ext cx="599010" cy="259045"/>
    <xdr:sp macro="" textlink="">
      <xdr:nvSpPr>
        <xdr:cNvPr id="526" name="災害復旧事業費最大値テキスト">
          <a:extLst>
            <a:ext uri="{FF2B5EF4-FFF2-40B4-BE49-F238E27FC236}">
              <a16:creationId xmlns:a16="http://schemas.microsoft.com/office/drawing/2014/main" id="{00000000-0008-0000-0600-00000E020000}"/>
            </a:ext>
          </a:extLst>
        </xdr:cNvPr>
        <xdr:cNvSpPr txBox="1"/>
      </xdr:nvSpPr>
      <xdr:spPr>
        <a:xfrm>
          <a:off x="16370300" y="5120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30799</xdr:rowOff>
    </xdr:from>
    <xdr:to>
      <xdr:col>86</xdr:col>
      <xdr:colOff>25400</xdr:colOff>
      <xdr:row>31</xdr:row>
      <xdr:rowOff>30799</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6230600" y="5345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53528</xdr:rowOff>
    </xdr:from>
    <xdr:ext cx="469744" cy="259045"/>
    <xdr:sp macro="" textlink="">
      <xdr:nvSpPr>
        <xdr:cNvPr id="529" name="災害復旧事業費平均値テキスト">
          <a:extLst>
            <a:ext uri="{FF2B5EF4-FFF2-40B4-BE49-F238E27FC236}">
              <a16:creationId xmlns:a16="http://schemas.microsoft.com/office/drawing/2014/main" id="{00000000-0008-0000-0600-000011020000}"/>
            </a:ext>
          </a:extLst>
        </xdr:cNvPr>
        <xdr:cNvSpPr txBox="1"/>
      </xdr:nvSpPr>
      <xdr:spPr>
        <a:xfrm>
          <a:off x="16370300" y="6568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30651</xdr:rowOff>
    </xdr:from>
    <xdr:to>
      <xdr:col>85</xdr:col>
      <xdr:colOff>177800</xdr:colOff>
      <xdr:row>39</xdr:row>
      <xdr:rowOff>132251</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6268700" y="671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37650</xdr:rowOff>
    </xdr:from>
    <xdr:to>
      <xdr:col>81</xdr:col>
      <xdr:colOff>101600</xdr:colOff>
      <xdr:row>39</xdr:row>
      <xdr:rowOff>139250</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5430500" y="67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155777</xdr:rowOff>
    </xdr:from>
    <xdr:ext cx="378565"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2017" y="6499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34" name="直線コネクタ 533">
          <a:extLst>
            <a:ext uri="{FF2B5EF4-FFF2-40B4-BE49-F238E27FC236}">
              <a16:creationId xmlns:a16="http://schemas.microsoft.com/office/drawing/2014/main" id="{00000000-0008-0000-0600-000016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36844</xdr:rowOff>
    </xdr:from>
    <xdr:to>
      <xdr:col>76</xdr:col>
      <xdr:colOff>165100</xdr:colOff>
      <xdr:row>39</xdr:row>
      <xdr:rowOff>138444</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4541500" y="6723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154971</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357428" y="6498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37" name="直線コネクタ 536">
          <a:extLst>
            <a:ext uri="{FF2B5EF4-FFF2-40B4-BE49-F238E27FC236}">
              <a16:creationId xmlns:a16="http://schemas.microsoft.com/office/drawing/2014/main" id="{00000000-0008-0000-0600-000019020000}"/>
            </a:ext>
          </a:extLst>
        </xdr:cNvPr>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36376</xdr:rowOff>
    </xdr:from>
    <xdr:to>
      <xdr:col>72</xdr:col>
      <xdr:colOff>38100</xdr:colOff>
      <xdr:row>39</xdr:row>
      <xdr:rowOff>137976</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3652500" y="6722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154503</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468428" y="6498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37258</xdr:rowOff>
    </xdr:from>
    <xdr:to>
      <xdr:col>67</xdr:col>
      <xdr:colOff>101600</xdr:colOff>
      <xdr:row>39</xdr:row>
      <xdr:rowOff>138858</xdr:rowOff>
    </xdr:to>
    <xdr:sp macro="" textlink="">
      <xdr:nvSpPr>
        <xdr:cNvPr id="540" name="フローチャート: 判断 539">
          <a:extLst>
            <a:ext uri="{FF2B5EF4-FFF2-40B4-BE49-F238E27FC236}">
              <a16:creationId xmlns:a16="http://schemas.microsoft.com/office/drawing/2014/main" id="{00000000-0008-0000-0600-00001C020000}"/>
            </a:ext>
          </a:extLst>
        </xdr:cNvPr>
        <xdr:cNvSpPr/>
      </xdr:nvSpPr>
      <xdr:spPr>
        <a:xfrm>
          <a:off x="12763500" y="6723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155385</xdr:rowOff>
    </xdr:from>
    <xdr:ext cx="378565"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25017" y="64990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39</xdr:row>
      <xdr:rowOff>9077</xdr:rowOff>
    </xdr:from>
    <xdr:ext cx="249299" cy="259045"/>
    <xdr:sp macro="" textlink="">
      <xdr:nvSpPr>
        <xdr:cNvPr id="548" name="災害復旧事業費該当値テキスト">
          <a:extLst>
            <a:ext uri="{FF2B5EF4-FFF2-40B4-BE49-F238E27FC236}">
              <a16:creationId xmlns:a16="http://schemas.microsoft.com/office/drawing/2014/main" id="{00000000-0008-0000-0600-000024020000}"/>
            </a:ext>
          </a:extLst>
        </xdr:cNvPr>
        <xdr:cNvSpPr txBox="1"/>
      </xdr:nvSpPr>
      <xdr:spPr>
        <a:xfrm>
          <a:off x="16370300" y="669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55" name="楕円 554">
          <a:extLst>
            <a:ext uri="{FF2B5EF4-FFF2-40B4-BE49-F238E27FC236}">
              <a16:creationId xmlns:a16="http://schemas.microsoft.com/office/drawing/2014/main" id="{00000000-0008-0000-0600-00002B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失業対策事業費グラフ枠">
          <a:extLst>
            <a:ext uri="{FF2B5EF4-FFF2-40B4-BE49-F238E27FC236}">
              <a16:creationId xmlns:a16="http://schemas.microsoft.com/office/drawing/2014/main" id="{00000000-0008-0000-06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3" name="失業対策事業費最小値テキスト">
          <a:extLst>
            <a:ext uri="{FF2B5EF4-FFF2-40B4-BE49-F238E27FC236}">
              <a16:creationId xmlns:a16="http://schemas.microsoft.com/office/drawing/2014/main" id="{00000000-0008-0000-0600-00003D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5" name="失業対策事業費最大値テキスト">
          <a:extLst>
            <a:ext uri="{FF2B5EF4-FFF2-40B4-BE49-F238E27FC236}">
              <a16:creationId xmlns:a16="http://schemas.microsoft.com/office/drawing/2014/main" id="{00000000-0008-0000-0600-00003F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8" name="失業対策事業費平均値テキスト">
          <a:extLst>
            <a:ext uri="{FF2B5EF4-FFF2-40B4-BE49-F238E27FC236}">
              <a16:creationId xmlns:a16="http://schemas.microsoft.com/office/drawing/2014/main" id="{00000000-0008-0000-0600-000042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6" name="直線コネクタ 585">
          <a:extLst>
            <a:ext uri="{FF2B5EF4-FFF2-40B4-BE49-F238E27FC236}">
              <a16:creationId xmlns:a16="http://schemas.microsoft.com/office/drawing/2014/main" id="{00000000-0008-0000-0600-00004A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7" name="失業対策事業費該当値テキスト">
          <a:extLst>
            <a:ext uri="{FF2B5EF4-FFF2-40B4-BE49-F238E27FC236}">
              <a16:creationId xmlns:a16="http://schemas.microsoft.com/office/drawing/2014/main" id="{00000000-0008-0000-0600-000055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公債費グラフ枠">
          <a:extLst>
            <a:ext uri="{FF2B5EF4-FFF2-40B4-BE49-F238E27FC236}">
              <a16:creationId xmlns:a16="http://schemas.microsoft.com/office/drawing/2014/main" id="{00000000-0008-0000-06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90488</xdr:rowOff>
    </xdr:from>
    <xdr:to>
      <xdr:col>85</xdr:col>
      <xdr:colOff>126364</xdr:colOff>
      <xdr:row>78</xdr:row>
      <xdr:rowOff>83375</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6317595" y="12091988"/>
          <a:ext cx="1269" cy="136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87202</xdr:rowOff>
    </xdr:from>
    <xdr:ext cx="534377" cy="259045"/>
    <xdr:sp macro="" textlink="">
      <xdr:nvSpPr>
        <xdr:cNvPr id="630" name="公債費最小値テキスト">
          <a:extLst>
            <a:ext uri="{FF2B5EF4-FFF2-40B4-BE49-F238E27FC236}">
              <a16:creationId xmlns:a16="http://schemas.microsoft.com/office/drawing/2014/main" id="{00000000-0008-0000-0600-000076020000}"/>
            </a:ext>
          </a:extLst>
        </xdr:cNvPr>
        <xdr:cNvSpPr txBox="1"/>
      </xdr:nvSpPr>
      <xdr:spPr>
        <a:xfrm>
          <a:off x="16370300" y="13460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83375</xdr:rowOff>
    </xdr:from>
    <xdr:to>
      <xdr:col>86</xdr:col>
      <xdr:colOff>25400</xdr:colOff>
      <xdr:row>78</xdr:row>
      <xdr:rowOff>83375</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3456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37165</xdr:rowOff>
    </xdr:from>
    <xdr:ext cx="599010" cy="259045"/>
    <xdr:sp macro="" textlink="">
      <xdr:nvSpPr>
        <xdr:cNvPr id="632" name="公債費最大値テキスト">
          <a:extLst>
            <a:ext uri="{FF2B5EF4-FFF2-40B4-BE49-F238E27FC236}">
              <a16:creationId xmlns:a16="http://schemas.microsoft.com/office/drawing/2014/main" id="{00000000-0008-0000-0600-000078020000}"/>
            </a:ext>
          </a:extLst>
        </xdr:cNvPr>
        <xdr:cNvSpPr txBox="1"/>
      </xdr:nvSpPr>
      <xdr:spPr>
        <a:xfrm>
          <a:off x="16370300" y="11867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90488</xdr:rowOff>
    </xdr:from>
    <xdr:to>
      <xdr:col>86</xdr:col>
      <xdr:colOff>25400</xdr:colOff>
      <xdr:row>70</xdr:row>
      <xdr:rowOff>90488</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6230600" y="12091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109182</xdr:rowOff>
    </xdr:from>
    <xdr:to>
      <xdr:col>85</xdr:col>
      <xdr:colOff>127000</xdr:colOff>
      <xdr:row>77</xdr:row>
      <xdr:rowOff>124155</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5481300" y="13310832"/>
          <a:ext cx="838200" cy="14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83138</xdr:rowOff>
    </xdr:from>
    <xdr:ext cx="534377" cy="259045"/>
    <xdr:sp macro="" textlink="">
      <xdr:nvSpPr>
        <xdr:cNvPr id="635" name="公債費平均値テキスト">
          <a:extLst>
            <a:ext uri="{FF2B5EF4-FFF2-40B4-BE49-F238E27FC236}">
              <a16:creationId xmlns:a16="http://schemas.microsoft.com/office/drawing/2014/main" id="{00000000-0008-0000-0600-00007B020000}"/>
            </a:ext>
          </a:extLst>
        </xdr:cNvPr>
        <xdr:cNvSpPr txBox="1"/>
      </xdr:nvSpPr>
      <xdr:spPr>
        <a:xfrm>
          <a:off x="16370300" y="129418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60261</xdr:rowOff>
    </xdr:from>
    <xdr:to>
      <xdr:col>85</xdr:col>
      <xdr:colOff>177800</xdr:colOff>
      <xdr:row>76</xdr:row>
      <xdr:rowOff>161861</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6268700" y="1309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97295</xdr:rowOff>
    </xdr:from>
    <xdr:to>
      <xdr:col>81</xdr:col>
      <xdr:colOff>50800</xdr:colOff>
      <xdr:row>77</xdr:row>
      <xdr:rowOff>109182</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4592300" y="13298945"/>
          <a:ext cx="889000" cy="11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56007</xdr:rowOff>
    </xdr:from>
    <xdr:to>
      <xdr:col>81</xdr:col>
      <xdr:colOff>101600</xdr:colOff>
      <xdr:row>76</xdr:row>
      <xdr:rowOff>157607</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5430500" y="13086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2684</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14111" y="12861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93587</xdr:rowOff>
    </xdr:from>
    <xdr:to>
      <xdr:col>76</xdr:col>
      <xdr:colOff>114300</xdr:colOff>
      <xdr:row>77</xdr:row>
      <xdr:rowOff>97295</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a:off x="13703300" y="13295237"/>
          <a:ext cx="889000" cy="3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48654</xdr:rowOff>
    </xdr:from>
    <xdr:to>
      <xdr:col>76</xdr:col>
      <xdr:colOff>165100</xdr:colOff>
      <xdr:row>76</xdr:row>
      <xdr:rowOff>150254</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4541500" y="1307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166781</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25111" y="1285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93587</xdr:rowOff>
    </xdr:from>
    <xdr:to>
      <xdr:col>71</xdr:col>
      <xdr:colOff>177800</xdr:colOff>
      <xdr:row>77</xdr:row>
      <xdr:rowOff>99721</xdr:rowOff>
    </xdr:to>
    <xdr:cxnSp macro="">
      <xdr:nvCxnSpPr>
        <xdr:cNvPr id="643" name="直線コネクタ 642">
          <a:extLst>
            <a:ext uri="{FF2B5EF4-FFF2-40B4-BE49-F238E27FC236}">
              <a16:creationId xmlns:a16="http://schemas.microsoft.com/office/drawing/2014/main" id="{00000000-0008-0000-0600-000083020000}"/>
            </a:ext>
          </a:extLst>
        </xdr:cNvPr>
        <xdr:cNvCxnSpPr/>
      </xdr:nvCxnSpPr>
      <xdr:spPr>
        <a:xfrm flipV="1">
          <a:off x="12814300" y="13295237"/>
          <a:ext cx="889000" cy="6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53087</xdr:rowOff>
    </xdr:from>
    <xdr:to>
      <xdr:col>72</xdr:col>
      <xdr:colOff>38100</xdr:colOff>
      <xdr:row>76</xdr:row>
      <xdr:rowOff>154687</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36525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171213</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436111" y="1285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49518</xdr:rowOff>
    </xdr:from>
    <xdr:to>
      <xdr:col>67</xdr:col>
      <xdr:colOff>101600</xdr:colOff>
      <xdr:row>76</xdr:row>
      <xdr:rowOff>151118</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2763500" y="1307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167644</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547111" y="12854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73355</xdr:rowOff>
    </xdr:from>
    <xdr:to>
      <xdr:col>85</xdr:col>
      <xdr:colOff>177800</xdr:colOff>
      <xdr:row>78</xdr:row>
      <xdr:rowOff>3505</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6268700" y="13275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51782</xdr:rowOff>
    </xdr:from>
    <xdr:ext cx="534377" cy="259045"/>
    <xdr:sp macro="" textlink="">
      <xdr:nvSpPr>
        <xdr:cNvPr id="654" name="公債費該当値テキスト">
          <a:extLst>
            <a:ext uri="{FF2B5EF4-FFF2-40B4-BE49-F238E27FC236}">
              <a16:creationId xmlns:a16="http://schemas.microsoft.com/office/drawing/2014/main" id="{00000000-0008-0000-0600-00008E020000}"/>
            </a:ext>
          </a:extLst>
        </xdr:cNvPr>
        <xdr:cNvSpPr txBox="1"/>
      </xdr:nvSpPr>
      <xdr:spPr>
        <a:xfrm>
          <a:off x="16370300" y="13253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58382</xdr:rowOff>
    </xdr:from>
    <xdr:to>
      <xdr:col>81</xdr:col>
      <xdr:colOff>101600</xdr:colOff>
      <xdr:row>77</xdr:row>
      <xdr:rowOff>159982</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5430500" y="13260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151109</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5214111" y="13352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46495</xdr:rowOff>
    </xdr:from>
    <xdr:to>
      <xdr:col>76</xdr:col>
      <xdr:colOff>165100</xdr:colOff>
      <xdr:row>77</xdr:row>
      <xdr:rowOff>148095</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4541500" y="13248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139222</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4325111" y="13340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42787</xdr:rowOff>
    </xdr:from>
    <xdr:to>
      <xdr:col>72</xdr:col>
      <xdr:colOff>38100</xdr:colOff>
      <xdr:row>77</xdr:row>
      <xdr:rowOff>144387</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3652500" y="13244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135514</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3436111" y="13337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48921</xdr:rowOff>
    </xdr:from>
    <xdr:to>
      <xdr:col>67</xdr:col>
      <xdr:colOff>101600</xdr:colOff>
      <xdr:row>77</xdr:row>
      <xdr:rowOff>150521</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2763500" y="13250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141648</xdr:rowOff>
    </xdr:from>
    <xdr:ext cx="534377"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547111" y="13343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a:extLst>
            <a:ext uri="{FF2B5EF4-FFF2-40B4-BE49-F238E27FC236}">
              <a16:creationId xmlns:a16="http://schemas.microsoft.com/office/drawing/2014/main" id="{00000000-0008-0000-06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49851</xdr:rowOff>
    </xdr:from>
    <xdr:to>
      <xdr:col>85</xdr:col>
      <xdr:colOff>126364</xdr:colOff>
      <xdr:row>98</xdr:row>
      <xdr:rowOff>136564</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6317595" y="15480351"/>
          <a:ext cx="1269" cy="1458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140391</xdr:rowOff>
    </xdr:from>
    <xdr:ext cx="378565" cy="259045"/>
    <xdr:sp macro="" textlink="">
      <xdr:nvSpPr>
        <xdr:cNvPr id="685" name="積立金最小値テキスト">
          <a:extLst>
            <a:ext uri="{FF2B5EF4-FFF2-40B4-BE49-F238E27FC236}">
              <a16:creationId xmlns:a16="http://schemas.microsoft.com/office/drawing/2014/main" id="{00000000-0008-0000-0600-0000AD020000}"/>
            </a:ext>
          </a:extLst>
        </xdr:cNvPr>
        <xdr:cNvSpPr txBox="1"/>
      </xdr:nvSpPr>
      <xdr:spPr>
        <a:xfrm>
          <a:off x="16370300" y="169424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136564</xdr:rowOff>
    </xdr:from>
    <xdr:to>
      <xdr:col>86</xdr:col>
      <xdr:colOff>25400</xdr:colOff>
      <xdr:row>98</xdr:row>
      <xdr:rowOff>136564</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6938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167978</xdr:rowOff>
    </xdr:from>
    <xdr:ext cx="599010" cy="259045"/>
    <xdr:sp macro="" textlink="">
      <xdr:nvSpPr>
        <xdr:cNvPr id="687" name="積立金最大値テキスト">
          <a:extLst>
            <a:ext uri="{FF2B5EF4-FFF2-40B4-BE49-F238E27FC236}">
              <a16:creationId xmlns:a16="http://schemas.microsoft.com/office/drawing/2014/main" id="{00000000-0008-0000-0600-0000AF020000}"/>
            </a:ext>
          </a:extLst>
        </xdr:cNvPr>
        <xdr:cNvSpPr txBox="1"/>
      </xdr:nvSpPr>
      <xdr:spPr>
        <a:xfrm>
          <a:off x="16370300" y="15255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49851</xdr:rowOff>
    </xdr:from>
    <xdr:to>
      <xdr:col>86</xdr:col>
      <xdr:colOff>25400</xdr:colOff>
      <xdr:row>90</xdr:row>
      <xdr:rowOff>49851</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5480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135548</xdr:rowOff>
    </xdr:from>
    <xdr:to>
      <xdr:col>85</xdr:col>
      <xdr:colOff>127000</xdr:colOff>
      <xdr:row>98</xdr:row>
      <xdr:rowOff>76789</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5481300" y="16766198"/>
          <a:ext cx="838200" cy="112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82498</xdr:rowOff>
    </xdr:from>
    <xdr:ext cx="534377" cy="259045"/>
    <xdr:sp macro="" textlink="">
      <xdr:nvSpPr>
        <xdr:cNvPr id="690" name="積立金平均値テキスト">
          <a:extLst>
            <a:ext uri="{FF2B5EF4-FFF2-40B4-BE49-F238E27FC236}">
              <a16:creationId xmlns:a16="http://schemas.microsoft.com/office/drawing/2014/main" id="{00000000-0008-0000-0600-0000B2020000}"/>
            </a:ext>
          </a:extLst>
        </xdr:cNvPr>
        <xdr:cNvSpPr txBox="1"/>
      </xdr:nvSpPr>
      <xdr:spPr>
        <a:xfrm>
          <a:off x="16370300" y="165416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59621</xdr:rowOff>
    </xdr:from>
    <xdr:to>
      <xdr:col>85</xdr:col>
      <xdr:colOff>177800</xdr:colOff>
      <xdr:row>97</xdr:row>
      <xdr:rowOff>161221</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6268700" y="16690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135548</xdr:rowOff>
    </xdr:from>
    <xdr:to>
      <xdr:col>81</xdr:col>
      <xdr:colOff>50800</xdr:colOff>
      <xdr:row>98</xdr:row>
      <xdr:rowOff>107998</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4592300" y="16766198"/>
          <a:ext cx="889000" cy="143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84547</xdr:rowOff>
    </xdr:from>
    <xdr:to>
      <xdr:col>81</xdr:col>
      <xdr:colOff>101600</xdr:colOff>
      <xdr:row>98</xdr:row>
      <xdr:rowOff>14697</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5430500" y="16715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31224</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14111" y="16490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155245</xdr:rowOff>
    </xdr:from>
    <xdr:to>
      <xdr:col>76</xdr:col>
      <xdr:colOff>114300</xdr:colOff>
      <xdr:row>98</xdr:row>
      <xdr:rowOff>107998</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a:off x="13703300" y="16785895"/>
          <a:ext cx="889000" cy="124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69954</xdr:rowOff>
    </xdr:from>
    <xdr:to>
      <xdr:col>76</xdr:col>
      <xdr:colOff>165100</xdr:colOff>
      <xdr:row>98</xdr:row>
      <xdr:rowOff>104</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4541500" y="16700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16631</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325111" y="16475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155245</xdr:rowOff>
    </xdr:from>
    <xdr:to>
      <xdr:col>71</xdr:col>
      <xdr:colOff>177800</xdr:colOff>
      <xdr:row>98</xdr:row>
      <xdr:rowOff>20106</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2814300" y="16785895"/>
          <a:ext cx="889000" cy="36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52488</xdr:rowOff>
    </xdr:from>
    <xdr:to>
      <xdr:col>72</xdr:col>
      <xdr:colOff>38100</xdr:colOff>
      <xdr:row>97</xdr:row>
      <xdr:rowOff>154088</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3652500" y="16683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170615</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436111" y="16458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120630</xdr:rowOff>
    </xdr:from>
    <xdr:to>
      <xdr:col>67</xdr:col>
      <xdr:colOff>101600</xdr:colOff>
      <xdr:row>98</xdr:row>
      <xdr:rowOff>50780</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2763500" y="1675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67307</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547111" y="16526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25989</xdr:rowOff>
    </xdr:from>
    <xdr:to>
      <xdr:col>85</xdr:col>
      <xdr:colOff>177800</xdr:colOff>
      <xdr:row>98</xdr:row>
      <xdr:rowOff>127589</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6268700" y="16828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112366</xdr:rowOff>
    </xdr:from>
    <xdr:ext cx="469744" cy="259045"/>
    <xdr:sp macro="" textlink="">
      <xdr:nvSpPr>
        <xdr:cNvPr id="709" name="積立金該当値テキスト">
          <a:extLst>
            <a:ext uri="{FF2B5EF4-FFF2-40B4-BE49-F238E27FC236}">
              <a16:creationId xmlns:a16="http://schemas.microsoft.com/office/drawing/2014/main" id="{00000000-0008-0000-0600-0000C5020000}"/>
            </a:ext>
          </a:extLst>
        </xdr:cNvPr>
        <xdr:cNvSpPr txBox="1"/>
      </xdr:nvSpPr>
      <xdr:spPr>
        <a:xfrm>
          <a:off x="16370300" y="16743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84748</xdr:rowOff>
    </xdr:from>
    <xdr:to>
      <xdr:col>81</xdr:col>
      <xdr:colOff>101600</xdr:colOff>
      <xdr:row>98</xdr:row>
      <xdr:rowOff>14898</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5430500" y="16715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6025</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5214111" y="16808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57198</xdr:rowOff>
    </xdr:from>
    <xdr:to>
      <xdr:col>76</xdr:col>
      <xdr:colOff>165100</xdr:colOff>
      <xdr:row>98</xdr:row>
      <xdr:rowOff>158798</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4541500" y="16859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149925</xdr:rowOff>
    </xdr:from>
    <xdr:ext cx="469744"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4357428" y="16952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104445</xdr:rowOff>
    </xdr:from>
    <xdr:to>
      <xdr:col>72</xdr:col>
      <xdr:colOff>38100</xdr:colOff>
      <xdr:row>98</xdr:row>
      <xdr:rowOff>34595</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3652500" y="16735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25722</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3436111" y="16827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140756</xdr:rowOff>
    </xdr:from>
    <xdr:to>
      <xdr:col>67</xdr:col>
      <xdr:colOff>101600</xdr:colOff>
      <xdr:row>98</xdr:row>
      <xdr:rowOff>70906</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2763500" y="16771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62033</xdr:rowOff>
    </xdr:from>
    <xdr:ext cx="534377"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2547111" y="16864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投資及び出資金グラフ枠">
          <a:extLst>
            <a:ext uri="{FF2B5EF4-FFF2-40B4-BE49-F238E27FC236}">
              <a16:creationId xmlns:a16="http://schemas.microsoft.com/office/drawing/2014/main" id="{00000000-0008-0000-06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89281</xdr:rowOff>
    </xdr:from>
    <xdr:to>
      <xdr:col>116</xdr:col>
      <xdr:colOff>62864</xdr:colOff>
      <xdr:row>39</xdr:row>
      <xdr:rowOff>44450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2159595" y="5404231"/>
          <a:ext cx="1269" cy="1326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2" name="投資及び出資金最小値テキスト">
          <a:extLst>
            <a:ext uri="{FF2B5EF4-FFF2-40B4-BE49-F238E27FC236}">
              <a16:creationId xmlns:a16="http://schemas.microsoft.com/office/drawing/2014/main" id="{00000000-0008-0000-0600-0000E6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35958</xdr:rowOff>
    </xdr:from>
    <xdr:ext cx="534377" cy="259045"/>
    <xdr:sp macro="" textlink="">
      <xdr:nvSpPr>
        <xdr:cNvPr id="744" name="投資及び出資金最大値テキスト">
          <a:extLst>
            <a:ext uri="{FF2B5EF4-FFF2-40B4-BE49-F238E27FC236}">
              <a16:creationId xmlns:a16="http://schemas.microsoft.com/office/drawing/2014/main" id="{00000000-0008-0000-0600-0000E8020000}"/>
            </a:ext>
          </a:extLst>
        </xdr:cNvPr>
        <xdr:cNvSpPr txBox="1"/>
      </xdr:nvSpPr>
      <xdr:spPr>
        <a:xfrm>
          <a:off x="22212300" y="5179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89281</xdr:rowOff>
    </xdr:from>
    <xdr:to>
      <xdr:col>116</xdr:col>
      <xdr:colOff>152400</xdr:colOff>
      <xdr:row>31</xdr:row>
      <xdr:rowOff>89281</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5404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49928</xdr:rowOff>
    </xdr:from>
    <xdr:ext cx="469744" cy="259045"/>
    <xdr:sp macro="" textlink="">
      <xdr:nvSpPr>
        <xdr:cNvPr id="747" name="投資及び出資金平均値テキスト">
          <a:extLst>
            <a:ext uri="{FF2B5EF4-FFF2-40B4-BE49-F238E27FC236}">
              <a16:creationId xmlns:a16="http://schemas.microsoft.com/office/drawing/2014/main" id="{00000000-0008-0000-0600-0000EB020000}"/>
            </a:ext>
          </a:extLst>
        </xdr:cNvPr>
        <xdr:cNvSpPr txBox="1"/>
      </xdr:nvSpPr>
      <xdr:spPr>
        <a:xfrm>
          <a:off x="22212300" y="63935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27051</xdr:rowOff>
    </xdr:from>
    <xdr:to>
      <xdr:col>116</xdr:col>
      <xdr:colOff>114300</xdr:colOff>
      <xdr:row>38</xdr:row>
      <xdr:rowOff>128651</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2110700" y="654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6223</xdr:rowOff>
    </xdr:from>
    <xdr:to>
      <xdr:col>112</xdr:col>
      <xdr:colOff>38100</xdr:colOff>
      <xdr:row>38</xdr:row>
      <xdr:rowOff>107823</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1272500" y="652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124350</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088428" y="6296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43688</xdr:rowOff>
    </xdr:from>
    <xdr:to>
      <xdr:col>107</xdr:col>
      <xdr:colOff>50800</xdr:colOff>
      <xdr:row>39</xdr:row>
      <xdr:rowOff>44450</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a:off x="19545300" y="6730238"/>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4699</xdr:rowOff>
    </xdr:from>
    <xdr:to>
      <xdr:col>107</xdr:col>
      <xdr:colOff>101600</xdr:colOff>
      <xdr:row>38</xdr:row>
      <xdr:rowOff>106299</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0383500" y="651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122826</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199428" y="6295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43688</xdr:rowOff>
    </xdr:from>
    <xdr:to>
      <xdr:col>102</xdr:col>
      <xdr:colOff>114300</xdr:colOff>
      <xdr:row>39</xdr:row>
      <xdr:rowOff>44450</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flipV="1">
          <a:off x="18656300" y="6730238"/>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162560</xdr:rowOff>
    </xdr:from>
    <xdr:to>
      <xdr:col>102</xdr:col>
      <xdr:colOff>165100</xdr:colOff>
      <xdr:row>38</xdr:row>
      <xdr:rowOff>92710</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9494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109237</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10428" y="6281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5207</xdr:rowOff>
    </xdr:from>
    <xdr:to>
      <xdr:col>98</xdr:col>
      <xdr:colOff>38100</xdr:colOff>
      <xdr:row>38</xdr:row>
      <xdr:rowOff>106807</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8605500" y="652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123334</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21428" y="6295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6" name="投資及び出資金該当値テキスト">
          <a:extLst>
            <a:ext uri="{FF2B5EF4-FFF2-40B4-BE49-F238E27FC236}">
              <a16:creationId xmlns:a16="http://schemas.microsoft.com/office/drawing/2014/main" id="{00000000-0008-0000-0600-0000FE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164338</xdr:rowOff>
    </xdr:from>
    <xdr:to>
      <xdr:col>102</xdr:col>
      <xdr:colOff>165100</xdr:colOff>
      <xdr:row>39</xdr:row>
      <xdr:rowOff>94488</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9494500" y="6679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85615</xdr:rowOff>
    </xdr:from>
    <xdr:ext cx="249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9420650" y="67721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112816</xdr:rowOff>
    </xdr:from>
    <xdr:to>
      <xdr:col>116</xdr:col>
      <xdr:colOff>62864</xdr:colOff>
      <xdr:row>58</xdr:row>
      <xdr:rowOff>139700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856766"/>
          <a:ext cx="1269" cy="1227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143966</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0880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59493</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631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112816</xdr:rowOff>
    </xdr:from>
    <xdr:to>
      <xdr:col>116</xdr:col>
      <xdr:colOff>152400</xdr:colOff>
      <xdr:row>51</xdr:row>
      <xdr:rowOff>112816</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856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86756</xdr:rowOff>
    </xdr:from>
    <xdr:to>
      <xdr:col>116</xdr:col>
      <xdr:colOff>63500</xdr:colOff>
      <xdr:row>58</xdr:row>
      <xdr:rowOff>86756</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1323300" y="1003085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16967</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9610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38540</xdr:rowOff>
    </xdr:from>
    <xdr:to>
      <xdr:col>116</xdr:col>
      <xdr:colOff>114300</xdr:colOff>
      <xdr:row>58</xdr:row>
      <xdr:rowOff>140140</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99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86756</xdr:rowOff>
    </xdr:from>
    <xdr:to>
      <xdr:col>111</xdr:col>
      <xdr:colOff>177800</xdr:colOff>
      <xdr:row>58</xdr:row>
      <xdr:rowOff>86825</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20434300" y="10030856"/>
          <a:ext cx="889000" cy="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39819</xdr:rowOff>
    </xdr:from>
    <xdr:to>
      <xdr:col>112</xdr:col>
      <xdr:colOff>38100</xdr:colOff>
      <xdr:row>58</xdr:row>
      <xdr:rowOff>141419</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9983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132546</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10076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68240</xdr:rowOff>
    </xdr:from>
    <xdr:to>
      <xdr:col>107</xdr:col>
      <xdr:colOff>50800</xdr:colOff>
      <xdr:row>58</xdr:row>
      <xdr:rowOff>86825</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9545300" y="10012340"/>
          <a:ext cx="889000" cy="18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41488</xdr:rowOff>
    </xdr:from>
    <xdr:to>
      <xdr:col>107</xdr:col>
      <xdr:colOff>101600</xdr:colOff>
      <xdr:row>58</xdr:row>
      <xdr:rowOff>143088</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998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134215</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10078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67942</xdr:rowOff>
    </xdr:from>
    <xdr:to>
      <xdr:col>102</xdr:col>
      <xdr:colOff>114300</xdr:colOff>
      <xdr:row>58</xdr:row>
      <xdr:rowOff>68240</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8656300" y="10012042"/>
          <a:ext cx="889000" cy="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37099</xdr:rowOff>
    </xdr:from>
    <xdr:to>
      <xdr:col>102</xdr:col>
      <xdr:colOff>165100</xdr:colOff>
      <xdr:row>58</xdr:row>
      <xdr:rowOff>138699</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9981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129826</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10073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25509</xdr:rowOff>
    </xdr:from>
    <xdr:to>
      <xdr:col>98</xdr:col>
      <xdr:colOff>38100</xdr:colOff>
      <xdr:row>58</xdr:row>
      <xdr:rowOff>127109</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9969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118236</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10062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35956</xdr:rowOff>
    </xdr:from>
    <xdr:to>
      <xdr:col>116</xdr:col>
      <xdr:colOff>114300</xdr:colOff>
      <xdr:row>58</xdr:row>
      <xdr:rowOff>137556</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9980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166783</xdr:rowOff>
    </xdr:from>
    <xdr:ext cx="469744"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9767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35956</xdr:rowOff>
    </xdr:from>
    <xdr:to>
      <xdr:col>112</xdr:col>
      <xdr:colOff>38100</xdr:colOff>
      <xdr:row>58</xdr:row>
      <xdr:rowOff>137556</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9980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154083</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088428" y="9755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36025</xdr:rowOff>
    </xdr:from>
    <xdr:to>
      <xdr:col>107</xdr:col>
      <xdr:colOff>101600</xdr:colOff>
      <xdr:row>58</xdr:row>
      <xdr:rowOff>137625</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998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154152</xdr:rowOff>
    </xdr:from>
    <xdr:ext cx="469744"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199428" y="9755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17440</xdr:rowOff>
    </xdr:from>
    <xdr:to>
      <xdr:col>102</xdr:col>
      <xdr:colOff>165100</xdr:colOff>
      <xdr:row>58</xdr:row>
      <xdr:rowOff>119040</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9961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135567</xdr:rowOff>
    </xdr:from>
    <xdr:ext cx="469744"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310428" y="9736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17142</xdr:rowOff>
    </xdr:from>
    <xdr:to>
      <xdr:col>98</xdr:col>
      <xdr:colOff>38100</xdr:colOff>
      <xdr:row>58</xdr:row>
      <xdr:rowOff>118742</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9961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135269</xdr:rowOff>
    </xdr:from>
    <xdr:ext cx="469744"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421428" y="9736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a:extLst>
            <a:ext uri="{FF2B5EF4-FFF2-40B4-BE49-F238E27FC236}">
              <a16:creationId xmlns:a16="http://schemas.microsoft.com/office/drawing/2014/main" id="{00000000-0008-0000-0600-00005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120307</xdr:rowOff>
    </xdr:from>
    <xdr:to>
      <xdr:col>116</xdr:col>
      <xdr:colOff>62864</xdr:colOff>
      <xdr:row>79</xdr:row>
      <xdr:rowOff>84035</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2159595" y="12121807"/>
          <a:ext cx="1269" cy="1506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87862</xdr:rowOff>
    </xdr:from>
    <xdr:ext cx="534377" cy="259045"/>
    <xdr:sp macro="" textlink="">
      <xdr:nvSpPr>
        <xdr:cNvPr id="855" name="繰出金最小値テキスト">
          <a:extLst>
            <a:ext uri="{FF2B5EF4-FFF2-40B4-BE49-F238E27FC236}">
              <a16:creationId xmlns:a16="http://schemas.microsoft.com/office/drawing/2014/main" id="{00000000-0008-0000-0600-000057030000}"/>
            </a:ext>
          </a:extLst>
        </xdr:cNvPr>
        <xdr:cNvSpPr txBox="1"/>
      </xdr:nvSpPr>
      <xdr:spPr>
        <a:xfrm>
          <a:off x="22212300" y="13632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84035</xdr:rowOff>
    </xdr:from>
    <xdr:to>
      <xdr:col>116</xdr:col>
      <xdr:colOff>152400</xdr:colOff>
      <xdr:row>79</xdr:row>
      <xdr:rowOff>84035</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3628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66984</xdr:rowOff>
    </xdr:from>
    <xdr:ext cx="534377" cy="259045"/>
    <xdr:sp macro="" textlink="">
      <xdr:nvSpPr>
        <xdr:cNvPr id="857" name="繰出金最大値テキスト">
          <a:extLst>
            <a:ext uri="{FF2B5EF4-FFF2-40B4-BE49-F238E27FC236}">
              <a16:creationId xmlns:a16="http://schemas.microsoft.com/office/drawing/2014/main" id="{00000000-0008-0000-0600-000059030000}"/>
            </a:ext>
          </a:extLst>
        </xdr:cNvPr>
        <xdr:cNvSpPr txBox="1"/>
      </xdr:nvSpPr>
      <xdr:spPr>
        <a:xfrm>
          <a:off x="22212300" y="11897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120307</xdr:rowOff>
    </xdr:from>
    <xdr:to>
      <xdr:col>116</xdr:col>
      <xdr:colOff>152400</xdr:colOff>
      <xdr:row>70</xdr:row>
      <xdr:rowOff>120307</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2121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133338</xdr:rowOff>
    </xdr:from>
    <xdr:to>
      <xdr:col>116</xdr:col>
      <xdr:colOff>63500</xdr:colOff>
      <xdr:row>75</xdr:row>
      <xdr:rowOff>7531</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1323300" y="12820638"/>
          <a:ext cx="838200" cy="45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91673</xdr:rowOff>
    </xdr:from>
    <xdr:ext cx="534377" cy="259045"/>
    <xdr:sp macro="" textlink="">
      <xdr:nvSpPr>
        <xdr:cNvPr id="860" name="繰出金平均値テキスト">
          <a:extLst>
            <a:ext uri="{FF2B5EF4-FFF2-40B4-BE49-F238E27FC236}">
              <a16:creationId xmlns:a16="http://schemas.microsoft.com/office/drawing/2014/main" id="{00000000-0008-0000-0600-00005C030000}"/>
            </a:ext>
          </a:extLst>
        </xdr:cNvPr>
        <xdr:cNvSpPr txBox="1"/>
      </xdr:nvSpPr>
      <xdr:spPr>
        <a:xfrm>
          <a:off x="22212300" y="127789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113246</xdr:rowOff>
    </xdr:from>
    <xdr:to>
      <xdr:col>116</xdr:col>
      <xdr:colOff>114300</xdr:colOff>
      <xdr:row>75</xdr:row>
      <xdr:rowOff>43396</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2110700" y="12800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7531</xdr:rowOff>
    </xdr:from>
    <xdr:to>
      <xdr:col>111</xdr:col>
      <xdr:colOff>177800</xdr:colOff>
      <xdr:row>75</xdr:row>
      <xdr:rowOff>91694</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0434300" y="12866281"/>
          <a:ext cx="889000" cy="84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138468</xdr:rowOff>
    </xdr:from>
    <xdr:to>
      <xdr:col>112</xdr:col>
      <xdr:colOff>38100</xdr:colOff>
      <xdr:row>75</xdr:row>
      <xdr:rowOff>68618</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1272500" y="12825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59745</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056111" y="12918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72</xdr:row>
      <xdr:rowOff>42621</xdr:rowOff>
    </xdr:from>
    <xdr:to>
      <xdr:col>107</xdr:col>
      <xdr:colOff>50800</xdr:colOff>
      <xdr:row>75</xdr:row>
      <xdr:rowOff>91694</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a:off x="19545300" y="12387021"/>
          <a:ext cx="889000" cy="563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46533</xdr:rowOff>
    </xdr:from>
    <xdr:to>
      <xdr:col>107</xdr:col>
      <xdr:colOff>101600</xdr:colOff>
      <xdr:row>75</xdr:row>
      <xdr:rowOff>148134</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0383500" y="129052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139259</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2998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72</xdr:row>
      <xdr:rowOff>42621</xdr:rowOff>
    </xdr:from>
    <xdr:to>
      <xdr:col>102</xdr:col>
      <xdr:colOff>114300</xdr:colOff>
      <xdr:row>76</xdr:row>
      <xdr:rowOff>140</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8656300" y="12387021"/>
          <a:ext cx="889000" cy="643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80099</xdr:rowOff>
    </xdr:from>
    <xdr:to>
      <xdr:col>102</xdr:col>
      <xdr:colOff>165100</xdr:colOff>
      <xdr:row>76</xdr:row>
      <xdr:rowOff>10249</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9494500" y="12938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1376</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3031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114656</xdr:rowOff>
    </xdr:from>
    <xdr:to>
      <xdr:col>98</xdr:col>
      <xdr:colOff>38100</xdr:colOff>
      <xdr:row>76</xdr:row>
      <xdr:rowOff>44807</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8605500" y="1297340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61333</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2748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82538</xdr:rowOff>
    </xdr:from>
    <xdr:to>
      <xdr:col>116</xdr:col>
      <xdr:colOff>114300</xdr:colOff>
      <xdr:row>75</xdr:row>
      <xdr:rowOff>12688</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2110700" y="12769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105415</xdr:rowOff>
    </xdr:from>
    <xdr:ext cx="534377" cy="259045"/>
    <xdr:sp macro="" textlink="">
      <xdr:nvSpPr>
        <xdr:cNvPr id="879" name="繰出金該当値テキスト">
          <a:extLst>
            <a:ext uri="{FF2B5EF4-FFF2-40B4-BE49-F238E27FC236}">
              <a16:creationId xmlns:a16="http://schemas.microsoft.com/office/drawing/2014/main" id="{00000000-0008-0000-0600-00006F030000}"/>
            </a:ext>
          </a:extLst>
        </xdr:cNvPr>
        <xdr:cNvSpPr txBox="1"/>
      </xdr:nvSpPr>
      <xdr:spPr>
        <a:xfrm>
          <a:off x="22212300" y="12621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128181</xdr:rowOff>
    </xdr:from>
    <xdr:to>
      <xdr:col>112</xdr:col>
      <xdr:colOff>38100</xdr:colOff>
      <xdr:row>75</xdr:row>
      <xdr:rowOff>58331</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1272500" y="12815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74858</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056111" y="12590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40894</xdr:rowOff>
    </xdr:from>
    <xdr:to>
      <xdr:col>107</xdr:col>
      <xdr:colOff>101600</xdr:colOff>
      <xdr:row>75</xdr:row>
      <xdr:rowOff>142494</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0383500" y="12899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159021</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0167111" y="12674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71</xdr:row>
      <xdr:rowOff>163271</xdr:rowOff>
    </xdr:from>
    <xdr:to>
      <xdr:col>102</xdr:col>
      <xdr:colOff>165100</xdr:colOff>
      <xdr:row>72</xdr:row>
      <xdr:rowOff>93421</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9494500" y="12336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70</xdr:row>
      <xdr:rowOff>109948</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9278111" y="12111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120790</xdr:rowOff>
    </xdr:from>
    <xdr:to>
      <xdr:col>98</xdr:col>
      <xdr:colOff>38100</xdr:colOff>
      <xdr:row>76</xdr:row>
      <xdr:rowOff>50940</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8605500" y="12979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42067</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389111" y="13072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4" name="前年度繰上充用金最小値テキスト">
          <a:extLst>
            <a:ext uri="{FF2B5EF4-FFF2-40B4-BE49-F238E27FC236}">
              <a16:creationId xmlns:a16="http://schemas.microsoft.com/office/drawing/2014/main" id="{00000000-0008-0000-0600-00008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6" name="前年度繰上充用金最大値テキスト">
          <a:extLst>
            <a:ext uri="{FF2B5EF4-FFF2-40B4-BE49-F238E27FC236}">
              <a16:creationId xmlns:a16="http://schemas.microsoft.com/office/drawing/2014/main" id="{00000000-0008-0000-0600-00008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9" name="前年度繰上充用金平均値テキスト">
          <a:extLst>
            <a:ext uri="{FF2B5EF4-FFF2-40B4-BE49-F238E27FC236}">
              <a16:creationId xmlns:a16="http://schemas.microsoft.com/office/drawing/2014/main" id="{00000000-0008-0000-0600-00008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8" name="前年度繰上充用金該当値テキスト">
          <a:extLst>
            <a:ext uri="{FF2B5EF4-FFF2-40B4-BE49-F238E27FC236}">
              <a16:creationId xmlns:a16="http://schemas.microsoft.com/office/drawing/2014/main" id="{00000000-0008-0000-0600-0000A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a:t>
          </a:r>
          <a:r>
            <a:rPr kumimoji="1" lang="ja-JP" altLang="en-US" sz="1200">
              <a:solidFill>
                <a:schemeClr val="tx1"/>
              </a:solidFill>
              <a:latin typeface="ＭＳ Ｐゴシック" panose="020B0600070205080204" pitchFamily="50" charset="-128"/>
              <a:ea typeface="ＭＳ Ｐゴシック" panose="020B0600070205080204" pitchFamily="50" charset="-128"/>
            </a:rPr>
            <a:t>歳出決算総額は、住民一人当たり</a:t>
          </a:r>
          <a:r>
            <a:rPr kumimoji="1" lang="en-US" altLang="ja-JP" sz="1200">
              <a:solidFill>
                <a:schemeClr val="tx1"/>
              </a:solidFill>
              <a:latin typeface="ＭＳ Ｐゴシック" panose="020B0600070205080204" pitchFamily="50" charset="-128"/>
              <a:ea typeface="ＭＳ Ｐゴシック" panose="020B0600070205080204" pitchFamily="50" charset="-128"/>
            </a:rPr>
            <a:t>506,892</a:t>
          </a:r>
          <a:r>
            <a:rPr kumimoji="1" lang="ja-JP" altLang="en-US" sz="1200">
              <a:solidFill>
                <a:schemeClr val="tx1"/>
              </a:solidFill>
              <a:latin typeface="ＭＳ Ｐゴシック" panose="020B0600070205080204" pitchFamily="50" charset="-128"/>
              <a:ea typeface="ＭＳ Ｐゴシック" panose="020B0600070205080204" pitchFamily="50" charset="-128"/>
            </a:rPr>
            <a:t>円となっている。前年度より数値は減少しているが、類似団体内平均値と比較して大幅に上回っているものは扶助費、普通建設事業費である。</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200">
              <a:solidFill>
                <a:schemeClr val="tx1"/>
              </a:solidFill>
              <a:latin typeface="ＭＳ Ｐゴシック" panose="020B0600070205080204" pitchFamily="50" charset="-128"/>
              <a:ea typeface="ＭＳ Ｐゴシック" panose="020B0600070205080204" pitchFamily="50" charset="-128"/>
            </a:rPr>
            <a:t>扶助費については、前年同様に物価高騰支援給付金や教育・保育給付費負担金等の児童福祉関連経費、障害福祉関係経費等により類似団体内平均値を上回る数値となっている。普通建設事業費については、千里丘駅西地区再開発事業及び阪急京都線連続立体交差事業の本格化や千里丘小学校の校舎建設に伴い増加となっている。</a:t>
          </a:r>
          <a:br>
            <a:rPr kumimoji="1" lang="ja-JP" altLang="en-US" sz="1200">
              <a:solidFill>
                <a:schemeClr val="tx1"/>
              </a:solidFill>
              <a:latin typeface="ＭＳ Ｐゴシック" panose="020B0600070205080204" pitchFamily="50" charset="-128"/>
              <a:ea typeface="ＭＳ Ｐゴシック" panose="020B0600070205080204" pitchFamily="50" charset="-128"/>
            </a:rPr>
          </a:br>
          <a:r>
            <a:rPr kumimoji="1" lang="ja-JP" altLang="en-US" sz="1200">
              <a:solidFill>
                <a:schemeClr val="tx1"/>
              </a:solidFill>
              <a:latin typeface="ＭＳ Ｐゴシック" panose="020B0600070205080204" pitchFamily="50" charset="-128"/>
              <a:ea typeface="ＭＳ Ｐゴシック" panose="020B0600070205080204" pitchFamily="50" charset="-128"/>
            </a:rPr>
            <a:t>　公債費については、令和２年度まで新規市債発行を元金償還額以内に抑制してきたこと、近年の大型事業の市債は償還開始を据え置きしていることから、令和６年度は実質公債費比率の算定の対象となる元利償還金が低減しており、類似団体内平均値を下回る数値となっている。</a:t>
          </a:r>
        </a:p>
        <a:p>
          <a:r>
            <a:rPr kumimoji="1" lang="ja-JP" altLang="en-US" sz="1200">
              <a:solidFill>
                <a:schemeClr val="tx1"/>
              </a:solidFill>
              <a:latin typeface="ＭＳ Ｐゴシック" panose="020B0600070205080204" pitchFamily="50" charset="-128"/>
              <a:ea typeface="ＭＳ Ｐゴシック" panose="020B0600070205080204" pitchFamily="50" charset="-128"/>
            </a:rPr>
            <a:t>　また、経年推移の特徴的なものとして、令和</a:t>
          </a:r>
          <a:r>
            <a:rPr kumimoji="1" lang="en-US" altLang="ja-JP" sz="1200">
              <a:solidFill>
                <a:schemeClr val="tx1"/>
              </a:solidFill>
              <a:latin typeface="ＭＳ Ｐゴシック" panose="020B0600070205080204" pitchFamily="50" charset="-128"/>
              <a:ea typeface="ＭＳ Ｐゴシック" panose="020B0600070205080204" pitchFamily="50" charset="-128"/>
            </a:rPr>
            <a:t>2</a:t>
          </a:r>
          <a:r>
            <a:rPr kumimoji="1" lang="ja-JP" altLang="en-US" sz="1200">
              <a:solidFill>
                <a:schemeClr val="tx1"/>
              </a:solidFill>
              <a:latin typeface="ＭＳ Ｐゴシック" panose="020B0600070205080204" pitchFamily="50" charset="-128"/>
              <a:ea typeface="ＭＳ Ｐゴシック" panose="020B0600070205080204" pitchFamily="50" charset="-128"/>
            </a:rPr>
            <a:t>年度の補助費等については、特別定額給付金や新型コロナウイルス感染症対策として市の独自施策により大幅に増額しており、令和</a:t>
          </a:r>
          <a:r>
            <a:rPr kumimoji="1" lang="en-US" altLang="ja-JP" sz="1200">
              <a:solidFill>
                <a:schemeClr val="tx1"/>
              </a:solidFill>
              <a:latin typeface="ＭＳ Ｐゴシック" panose="020B0600070205080204" pitchFamily="50" charset="-128"/>
              <a:ea typeface="ＭＳ Ｐゴシック" panose="020B0600070205080204" pitchFamily="50" charset="-128"/>
            </a:rPr>
            <a:t>3</a:t>
          </a:r>
          <a:r>
            <a:rPr kumimoji="1" lang="ja-JP" altLang="en-US" sz="1200">
              <a:solidFill>
                <a:schemeClr val="tx1"/>
              </a:solidFill>
              <a:latin typeface="ＭＳ Ｐゴシック" panose="020B0600070205080204" pitchFamily="50" charset="-128"/>
              <a:ea typeface="ＭＳ Ｐゴシック" panose="020B0600070205080204" pitchFamily="50" charset="-128"/>
            </a:rPr>
            <a:t>年度の繰出金については、減債基金から土地開発基金へ</a:t>
          </a:r>
          <a:r>
            <a:rPr kumimoji="1" lang="en-US" altLang="ja-JP" sz="1200">
              <a:solidFill>
                <a:schemeClr val="tx1"/>
              </a:solidFill>
              <a:latin typeface="ＭＳ Ｐゴシック" panose="020B0600070205080204" pitchFamily="50" charset="-128"/>
              <a:ea typeface="ＭＳ Ｐゴシック" panose="020B0600070205080204" pitchFamily="50" charset="-128"/>
            </a:rPr>
            <a:t>14</a:t>
          </a:r>
          <a:r>
            <a:rPr kumimoji="1" lang="ja-JP" altLang="en-US" sz="1200">
              <a:solidFill>
                <a:schemeClr val="tx1"/>
              </a:solidFill>
              <a:latin typeface="ＭＳ Ｐゴシック" panose="020B0600070205080204" pitchFamily="50" charset="-128"/>
              <a:ea typeface="ＭＳ Ｐゴシック" panose="020B0600070205080204" pitchFamily="50" charset="-128"/>
            </a:rPr>
            <a:t>億</a:t>
          </a:r>
          <a:r>
            <a:rPr kumimoji="1" lang="en-US" altLang="ja-JP" sz="1200">
              <a:solidFill>
                <a:schemeClr val="tx1"/>
              </a:solidFill>
              <a:latin typeface="ＭＳ Ｐゴシック" panose="020B0600070205080204" pitchFamily="50" charset="-128"/>
              <a:ea typeface="ＭＳ Ｐゴシック" panose="020B0600070205080204" pitchFamily="50" charset="-128"/>
            </a:rPr>
            <a:t>2,706</a:t>
          </a:r>
          <a:r>
            <a:rPr kumimoji="1" lang="ja-JP" altLang="en-US" sz="1200">
              <a:solidFill>
                <a:schemeClr val="tx1"/>
              </a:solidFill>
              <a:latin typeface="ＭＳ Ｐゴシック" panose="020B0600070205080204" pitchFamily="50" charset="-128"/>
              <a:ea typeface="ＭＳ Ｐゴシック" panose="020B0600070205080204" pitchFamily="50" charset="-128"/>
            </a:rPr>
            <a:t>万円積み替えたことにより、類似団体内平均値を上回っている。</a:t>
          </a: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大阪府摂津市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86,344
84,229
14.87
44,189,265
43,767,043
296,418
20,865,450
21,436,184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103124</xdr:rowOff>
    </xdr:from>
    <xdr:to>
      <xdr:col>24</xdr:col>
      <xdr:colOff>62865</xdr:colOff>
      <xdr:row>38</xdr:row>
      <xdr:rowOff>10313</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46624"/>
          <a:ext cx="1270" cy="1278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14140</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29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10313</xdr:rowOff>
    </xdr:from>
    <xdr:to>
      <xdr:col>24</xdr:col>
      <xdr:colOff>152400</xdr:colOff>
      <xdr:row>38</xdr:row>
      <xdr:rowOff>10313</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25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49801</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21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103124</xdr:rowOff>
    </xdr:from>
    <xdr:to>
      <xdr:col>24</xdr:col>
      <xdr:colOff>152400</xdr:colOff>
      <xdr:row>30</xdr:row>
      <xdr:rowOff>103124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46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89408</xdr:rowOff>
    </xdr:from>
    <xdr:to>
      <xdr:col>24</xdr:col>
      <xdr:colOff>63500</xdr:colOff>
      <xdr:row>35</xdr:row>
      <xdr:rowOff>147472</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6090158"/>
          <a:ext cx="838200" cy="58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13936</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8432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162509</xdr:rowOff>
    </xdr:from>
    <xdr:to>
      <xdr:col>24</xdr:col>
      <xdr:colOff>114300</xdr:colOff>
      <xdr:row>35</xdr:row>
      <xdr:rowOff>92659</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5991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89408</xdr:rowOff>
    </xdr:from>
    <xdr:to>
      <xdr:col>19</xdr:col>
      <xdr:colOff>177800</xdr:colOff>
      <xdr:row>35</xdr:row>
      <xdr:rowOff>111354</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6090158"/>
          <a:ext cx="889000" cy="21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3861</xdr:rowOff>
    </xdr:from>
    <xdr:to>
      <xdr:col>20</xdr:col>
      <xdr:colOff>38100</xdr:colOff>
      <xdr:row>35</xdr:row>
      <xdr:rowOff>105461</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0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121988</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5779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62890</xdr:rowOff>
    </xdr:from>
    <xdr:to>
      <xdr:col>15</xdr:col>
      <xdr:colOff>50800</xdr:colOff>
      <xdr:row>35</xdr:row>
      <xdr:rowOff>111354</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6063640"/>
          <a:ext cx="889000" cy="48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29007</xdr:rowOff>
    </xdr:from>
    <xdr:to>
      <xdr:col>15</xdr:col>
      <xdr:colOff>101600</xdr:colOff>
      <xdr:row>35</xdr:row>
      <xdr:rowOff>130607</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2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147134</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5804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62890</xdr:rowOff>
    </xdr:from>
    <xdr:to>
      <xdr:col>10</xdr:col>
      <xdr:colOff>114300</xdr:colOff>
      <xdr:row>35</xdr:row>
      <xdr:rowOff>152959</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6063640"/>
          <a:ext cx="889000" cy="90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16205</xdr:rowOff>
    </xdr:from>
    <xdr:to>
      <xdr:col>10</xdr:col>
      <xdr:colOff>165100</xdr:colOff>
      <xdr:row>35</xdr:row>
      <xdr:rowOff>117805</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108932</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109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36779</xdr:rowOff>
    </xdr:from>
    <xdr:to>
      <xdr:col>6</xdr:col>
      <xdr:colOff>38100</xdr:colOff>
      <xdr:row>35</xdr:row>
      <xdr:rowOff>138379</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154906</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812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96672</xdr:rowOff>
    </xdr:from>
    <xdr:to>
      <xdr:col>24</xdr:col>
      <xdr:colOff>114300</xdr:colOff>
      <xdr:row>36</xdr:row>
      <xdr:rowOff>26822</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6097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75099</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6075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38608</xdr:rowOff>
    </xdr:from>
    <xdr:to>
      <xdr:col>20</xdr:col>
      <xdr:colOff>38100</xdr:colOff>
      <xdr:row>35</xdr:row>
      <xdr:rowOff>140208</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6039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131335</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6132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60554</xdr:rowOff>
    </xdr:from>
    <xdr:to>
      <xdr:col>15</xdr:col>
      <xdr:colOff>101600</xdr:colOff>
      <xdr:row>35</xdr:row>
      <xdr:rowOff>162154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606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153281</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6154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12090</xdr:rowOff>
    </xdr:from>
    <xdr:to>
      <xdr:col>10</xdr:col>
      <xdr:colOff>165100</xdr:colOff>
      <xdr:row>35</xdr:row>
      <xdr:rowOff>113690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012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130217</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788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102159</xdr:rowOff>
    </xdr:from>
    <xdr:to>
      <xdr:col>6</xdr:col>
      <xdr:colOff>38100</xdr:colOff>
      <xdr:row>36</xdr:row>
      <xdr:rowOff>32309</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6102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23436</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6195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63524</xdr:rowOff>
    </xdr:from>
    <xdr:to>
      <xdr:col>24</xdr:col>
      <xdr:colOff>62865</xdr:colOff>
      <xdr:row>58</xdr:row>
      <xdr:rowOff>64843</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07474"/>
          <a:ext cx="1270" cy="1201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68670</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12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64843</xdr:rowOff>
    </xdr:from>
    <xdr:to>
      <xdr:col>24</xdr:col>
      <xdr:colOff>152400</xdr:colOff>
      <xdr:row>58</xdr:row>
      <xdr:rowOff>64843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08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10201</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82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215,413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63524</xdr:rowOff>
    </xdr:from>
    <xdr:to>
      <xdr:col>24</xdr:col>
      <xdr:colOff>152400</xdr:colOff>
      <xdr:row>51</xdr:row>
      <xdr:rowOff>63524</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07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25367</xdr:rowOff>
    </xdr:from>
    <xdr:to>
      <xdr:col>24</xdr:col>
      <xdr:colOff>63500</xdr:colOff>
      <xdr:row>57</xdr:row>
      <xdr:rowOff>104698</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798017"/>
          <a:ext cx="838200" cy="79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128458</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5582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105581</xdr:rowOff>
    </xdr:from>
    <xdr:to>
      <xdr:col>24</xdr:col>
      <xdr:colOff>114300</xdr:colOff>
      <xdr:row>57</xdr:row>
      <xdr:rowOff>35731</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06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25367</xdr:rowOff>
    </xdr:from>
    <xdr:to>
      <xdr:col>19</xdr:col>
      <xdr:colOff>177800</xdr:colOff>
      <xdr:row>57</xdr:row>
      <xdr:rowOff>169451</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798017"/>
          <a:ext cx="889000" cy="144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147800</xdr:rowOff>
    </xdr:from>
    <xdr:to>
      <xdr:col>20</xdr:col>
      <xdr:colOff>38100</xdr:colOff>
      <xdr:row>57</xdr:row>
      <xdr:rowOff>77950</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74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69077</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841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81564</xdr:rowOff>
    </xdr:from>
    <xdr:to>
      <xdr:col>15</xdr:col>
      <xdr:colOff>50800</xdr:colOff>
      <xdr:row>57</xdr:row>
      <xdr:rowOff>169451</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854214"/>
          <a:ext cx="889000" cy="87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126305</xdr:rowOff>
    </xdr:from>
    <xdr:to>
      <xdr:col>15</xdr:col>
      <xdr:colOff>101600</xdr:colOff>
      <xdr:row>57</xdr:row>
      <xdr:rowOff>56455</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727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72982</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502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53</xdr:row>
      <xdr:rowOff>152802</xdr:rowOff>
    </xdr:from>
    <xdr:to>
      <xdr:col>10</xdr:col>
      <xdr:colOff>114300</xdr:colOff>
      <xdr:row>57</xdr:row>
      <xdr:rowOff>81564</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239652"/>
          <a:ext cx="889000" cy="614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121942</xdr:rowOff>
    </xdr:from>
    <xdr:to>
      <xdr:col>10</xdr:col>
      <xdr:colOff>165100</xdr:colOff>
      <xdr:row>57</xdr:row>
      <xdr:rowOff>52092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72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68619</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498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53134</xdr:rowOff>
    </xdr:from>
    <xdr:to>
      <xdr:col>6</xdr:col>
      <xdr:colOff>38100</xdr:colOff>
      <xdr:row>53</xdr:row>
      <xdr:rowOff>154734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139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171261</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8915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53898</xdr:rowOff>
    </xdr:from>
    <xdr:to>
      <xdr:col>24</xdr:col>
      <xdr:colOff>114300</xdr:colOff>
      <xdr:row>57</xdr:row>
      <xdr:rowOff>155498</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826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32325</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804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146017</xdr:rowOff>
    </xdr:from>
    <xdr:to>
      <xdr:col>20</xdr:col>
      <xdr:colOff>38100</xdr:colOff>
      <xdr:row>57</xdr:row>
      <xdr:rowOff>76167</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747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92694</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522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118651</xdr:rowOff>
    </xdr:from>
    <xdr:to>
      <xdr:col>15</xdr:col>
      <xdr:colOff>101600</xdr:colOff>
      <xdr:row>58</xdr:row>
      <xdr:rowOff>48801</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891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39928</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9984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30764</xdr:rowOff>
    </xdr:from>
    <xdr:to>
      <xdr:col>10</xdr:col>
      <xdr:colOff>165100</xdr:colOff>
      <xdr:row>57</xdr:row>
      <xdr:rowOff>132364</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803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123491</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896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102002</xdr:rowOff>
    </xdr:from>
    <xdr:to>
      <xdr:col>6</xdr:col>
      <xdr:colOff>38100</xdr:colOff>
      <xdr:row>54</xdr:row>
      <xdr:rowOff>32152</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188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23279</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281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110082</xdr:rowOff>
    </xdr:from>
    <xdr:to>
      <xdr:col>24</xdr:col>
      <xdr:colOff>62865</xdr:colOff>
      <xdr:row>78</xdr:row>
      <xdr:rowOff>135621</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11582"/>
          <a:ext cx="1270" cy="1397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139448</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512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135621</xdr:rowOff>
    </xdr:from>
    <xdr:to>
      <xdr:col>24</xdr:col>
      <xdr:colOff>152400</xdr:colOff>
      <xdr:row>78</xdr:row>
      <xdr:rowOff>135621</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508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56759</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886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303,239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110082</xdr:rowOff>
    </xdr:from>
    <xdr:to>
      <xdr:col>24</xdr:col>
      <xdr:colOff>152400</xdr:colOff>
      <xdr:row>70</xdr:row>
      <xdr:rowOff>110082</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11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95983</xdr:rowOff>
    </xdr:from>
    <xdr:to>
      <xdr:col>24</xdr:col>
      <xdr:colOff>63500</xdr:colOff>
      <xdr:row>74</xdr:row>
      <xdr:rowOff>129907</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2611833"/>
          <a:ext cx="838200" cy="205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98937</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9576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120510</xdr:rowOff>
    </xdr:from>
    <xdr:to>
      <xdr:col>24</xdr:col>
      <xdr:colOff>114300</xdr:colOff>
      <xdr:row>76</xdr:row>
      <xdr:rowOff>50660</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979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129907</xdr:rowOff>
    </xdr:from>
    <xdr:to>
      <xdr:col>19</xdr:col>
      <xdr:colOff>177800</xdr:colOff>
      <xdr:row>75</xdr:row>
      <xdr:rowOff>112103</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2817207"/>
          <a:ext cx="889000" cy="153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69816</xdr:rowOff>
    </xdr:from>
    <xdr:to>
      <xdr:col>20</xdr:col>
      <xdr:colOff>38100</xdr:colOff>
      <xdr:row>76</xdr:row>
      <xdr:rowOff>171416</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100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162543</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192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18478</xdr:rowOff>
    </xdr:from>
    <xdr:to>
      <xdr:col>15</xdr:col>
      <xdr:colOff>50800</xdr:colOff>
      <xdr:row>75</xdr:row>
      <xdr:rowOff>112103</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019300" y="12877228"/>
          <a:ext cx="889000" cy="93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163131</xdr:rowOff>
    </xdr:from>
    <xdr:to>
      <xdr:col>15</xdr:col>
      <xdr:colOff>101600</xdr:colOff>
      <xdr:row>77</xdr:row>
      <xdr:rowOff>93281</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193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84408</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286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18478</xdr:rowOff>
    </xdr:from>
    <xdr:to>
      <xdr:col>10</xdr:col>
      <xdr:colOff>114300</xdr:colOff>
      <xdr:row>76</xdr:row>
      <xdr:rowOff>168439</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2877228"/>
          <a:ext cx="889000" cy="321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86010</xdr:rowOff>
    </xdr:from>
    <xdr:to>
      <xdr:col>10</xdr:col>
      <xdr:colOff>165100</xdr:colOff>
      <xdr:row>77</xdr:row>
      <xdr:rowOff>16160</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11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7287</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208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164255</xdr:rowOff>
    </xdr:from>
    <xdr:to>
      <xdr:col>6</xdr:col>
      <xdr:colOff>38100</xdr:colOff>
      <xdr:row>78</xdr:row>
      <xdr:rowOff>94405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365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85532</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458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45183</xdr:rowOff>
    </xdr:from>
    <xdr:to>
      <xdr:col>24</xdr:col>
      <xdr:colOff>114300</xdr:colOff>
      <xdr:row>73</xdr:row>
      <xdr:rowOff>146783</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561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68060</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412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79107</xdr:rowOff>
    </xdr:from>
    <xdr:to>
      <xdr:col>20</xdr:col>
      <xdr:colOff>38100</xdr:colOff>
      <xdr:row>75</xdr:row>
      <xdr:rowOff>9257</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2766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25784</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541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61303</xdr:rowOff>
    </xdr:from>
    <xdr:to>
      <xdr:col>15</xdr:col>
      <xdr:colOff>101600</xdr:colOff>
      <xdr:row>75</xdr:row>
      <xdr:rowOff>162903</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2920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7980</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695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139128</xdr:rowOff>
    </xdr:from>
    <xdr:to>
      <xdr:col>10</xdr:col>
      <xdr:colOff>165100</xdr:colOff>
      <xdr:row>75</xdr:row>
      <xdr:rowOff>69278</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2826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85805</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6016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117639</xdr:rowOff>
    </xdr:from>
    <xdr:to>
      <xdr:col>6</xdr:col>
      <xdr:colOff>38100</xdr:colOff>
      <xdr:row>77</xdr:row>
      <xdr:rowOff>47789</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14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64316</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2923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144630</xdr:rowOff>
    </xdr:from>
    <xdr:to>
      <xdr:col>24</xdr:col>
      <xdr:colOff>62865</xdr:colOff>
      <xdr:row>98</xdr:row>
      <xdr:rowOff>127874</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403680"/>
          <a:ext cx="1270" cy="1526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131701</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933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127874</xdr:rowOff>
    </xdr:from>
    <xdr:to>
      <xdr:col>24</xdr:col>
      <xdr:colOff>152400</xdr:colOff>
      <xdr:row>98</xdr:row>
      <xdr:rowOff>127874</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929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91307</xdr:rowOff>
    </xdr:from>
    <xdr:ext cx="599010"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178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423,706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144630</xdr:rowOff>
    </xdr:from>
    <xdr:to>
      <xdr:col>24</xdr:col>
      <xdr:colOff>152400</xdr:colOff>
      <xdr:row>89</xdr:row>
      <xdr:rowOff>144630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40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52291</xdr:rowOff>
    </xdr:from>
    <xdr:to>
      <xdr:col>24</xdr:col>
      <xdr:colOff>63500</xdr:colOff>
      <xdr:row>98</xdr:row>
      <xdr:rowOff>71258</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3797300" y="16854391"/>
          <a:ext cx="838200" cy="18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14964</xdr:rowOff>
    </xdr:from>
    <xdr:ext cx="534377"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6456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163537</xdr:rowOff>
    </xdr:from>
    <xdr:to>
      <xdr:col>24</xdr:col>
      <xdr:colOff>114300</xdr:colOff>
      <xdr:row>98</xdr:row>
      <xdr:rowOff>93687</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79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168644</xdr:rowOff>
    </xdr:from>
    <xdr:to>
      <xdr:col>19</xdr:col>
      <xdr:colOff>177800</xdr:colOff>
      <xdr:row>98</xdr:row>
      <xdr:rowOff>52291</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2908300" y="16799294"/>
          <a:ext cx="889000" cy="55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908</xdr:rowOff>
    </xdr:from>
    <xdr:to>
      <xdr:col>20</xdr:col>
      <xdr:colOff>38100</xdr:colOff>
      <xdr:row>98</xdr:row>
      <xdr:rowOff>102508</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80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119035</xdr:rowOff>
    </xdr:from>
    <xdr:ext cx="534377"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530111" y="16578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168644</xdr:rowOff>
    </xdr:from>
    <xdr:to>
      <xdr:col>15</xdr:col>
      <xdr:colOff>50800</xdr:colOff>
      <xdr:row>98</xdr:row>
      <xdr:rowOff>31122</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019300" y="16799294"/>
          <a:ext cx="889000" cy="33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165610</xdr:rowOff>
    </xdr:from>
    <xdr:to>
      <xdr:col>15</xdr:col>
      <xdr:colOff>101600</xdr:colOff>
      <xdr:row>98</xdr:row>
      <xdr:rowOff>95760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79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86887</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888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31122</xdr:rowOff>
    </xdr:from>
    <xdr:to>
      <xdr:col>10</xdr:col>
      <xdr:colOff>114300</xdr:colOff>
      <xdr:row>98</xdr:row>
      <xdr:rowOff>78081</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130300" y="16833222"/>
          <a:ext cx="889000" cy="46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170910</xdr:rowOff>
    </xdr:from>
    <xdr:to>
      <xdr:col>10</xdr:col>
      <xdr:colOff>165100</xdr:colOff>
      <xdr:row>98</xdr:row>
      <xdr:rowOff>101060</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801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92187</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894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29324</xdr:rowOff>
    </xdr:from>
    <xdr:to>
      <xdr:col>6</xdr:col>
      <xdr:colOff>38100</xdr:colOff>
      <xdr:row>98</xdr:row>
      <xdr:rowOff>130924</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831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122051</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924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20458</xdr:rowOff>
    </xdr:from>
    <xdr:to>
      <xdr:col>24</xdr:col>
      <xdr:colOff>114300</xdr:colOff>
      <xdr:row>98</xdr:row>
      <xdr:rowOff>122058</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822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141966</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772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1491</xdr:rowOff>
    </xdr:from>
    <xdr:to>
      <xdr:col>20</xdr:col>
      <xdr:colOff>38100</xdr:colOff>
      <xdr:row>98</xdr:row>
      <xdr:rowOff>103091</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803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94218</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6896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117844</xdr:rowOff>
    </xdr:from>
    <xdr:to>
      <xdr:col>15</xdr:col>
      <xdr:colOff>101600</xdr:colOff>
      <xdr:row>98</xdr:row>
      <xdr:rowOff>47994</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748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64521</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1111" y="16523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151772</xdr:rowOff>
    </xdr:from>
    <xdr:to>
      <xdr:col>10</xdr:col>
      <xdr:colOff>165100</xdr:colOff>
      <xdr:row>98</xdr:row>
      <xdr:rowOff>81922</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782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98449</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6557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27281</xdr:rowOff>
    </xdr:from>
    <xdr:to>
      <xdr:col>6</xdr:col>
      <xdr:colOff>38100</xdr:colOff>
      <xdr:row>98</xdr:row>
      <xdr:rowOff>128881</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829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145408</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6604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153797</xdr:rowOff>
    </xdr:from>
    <xdr:to>
      <xdr:col>54</xdr:col>
      <xdr:colOff>189865</xdr:colOff>
      <xdr:row>39</xdr:row>
      <xdr:rowOff>44450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297297"/>
          <a:ext cx="1270" cy="1433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100474</xdr:rowOff>
    </xdr:from>
    <xdr:ext cx="534377"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5072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153797</xdr:rowOff>
    </xdr:from>
    <xdr:to>
      <xdr:col>55</xdr:col>
      <xdr:colOff>88900</xdr:colOff>
      <xdr:row>30</xdr:row>
      <xdr:rowOff>153797</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297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149098</xdr:rowOff>
    </xdr:from>
    <xdr:to>
      <xdr:col>55</xdr:col>
      <xdr:colOff>0</xdr:colOff>
      <xdr:row>38</xdr:row>
      <xdr:rowOff>150368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9639300" y="6664198"/>
          <a:ext cx="8382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103649</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4472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80772</xdr:rowOff>
    </xdr:from>
    <xdr:to>
      <xdr:col>55</xdr:col>
      <xdr:colOff>50800</xdr:colOff>
      <xdr:row>39</xdr:row>
      <xdr:rowOff>10922</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59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148336</xdr:rowOff>
    </xdr:from>
    <xdr:to>
      <xdr:col>50</xdr:col>
      <xdr:colOff>114300</xdr:colOff>
      <xdr:row>38</xdr:row>
      <xdr:rowOff>150368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8750300" y="6663436"/>
          <a:ext cx="889000" cy="2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91313</xdr:rowOff>
    </xdr:from>
    <xdr:to>
      <xdr:col>50</xdr:col>
      <xdr:colOff>165100</xdr:colOff>
      <xdr:row>39</xdr:row>
      <xdr:rowOff>21463</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6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37990</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3816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148336</xdr:rowOff>
    </xdr:from>
    <xdr:to>
      <xdr:col>45</xdr:col>
      <xdr:colOff>177800</xdr:colOff>
      <xdr:row>38</xdr:row>
      <xdr:rowOff>151257</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7861300" y="6663436"/>
          <a:ext cx="889000" cy="2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92456</xdr:rowOff>
    </xdr:from>
    <xdr:to>
      <xdr:col>46</xdr:col>
      <xdr:colOff>38100</xdr:colOff>
      <xdr:row>39</xdr:row>
      <xdr:rowOff>22606</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607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39133</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3827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150368</xdr:rowOff>
    </xdr:from>
    <xdr:to>
      <xdr:col>41</xdr:col>
      <xdr:colOff>50800</xdr:colOff>
      <xdr:row>38</xdr:row>
      <xdr:rowOff>151257</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6972300" y="6665468"/>
          <a:ext cx="889000" cy="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90170</xdr:rowOff>
    </xdr:from>
    <xdr:to>
      <xdr:col>41</xdr:col>
      <xdr:colOff>101600</xdr:colOff>
      <xdr:row>39</xdr:row>
      <xdr:rowOff>20320</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60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36847</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3804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86106</xdr:rowOff>
    </xdr:from>
    <xdr:to>
      <xdr:col>36</xdr:col>
      <xdr:colOff>165100</xdr:colOff>
      <xdr:row>39</xdr:row>
      <xdr:rowOff>16256</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601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32783</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83017" y="63764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98298</xdr:rowOff>
    </xdr:from>
    <xdr:to>
      <xdr:col>55</xdr:col>
      <xdr:colOff>50800</xdr:colOff>
      <xdr:row>39</xdr:row>
      <xdr:rowOff>28448</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613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59199</xdr:rowOff>
    </xdr:from>
    <xdr:ext cx="378565"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5742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99568</xdr:rowOff>
    </xdr:from>
    <xdr:to>
      <xdr:col>50</xdr:col>
      <xdr:colOff>165100</xdr:colOff>
      <xdr:row>39</xdr:row>
      <xdr:rowOff>29718</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614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20845</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50017" y="67073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97536</xdr:rowOff>
    </xdr:from>
    <xdr:to>
      <xdr:col>46</xdr:col>
      <xdr:colOff>38100</xdr:colOff>
      <xdr:row>39</xdr:row>
      <xdr:rowOff>27686</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612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18813</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61017" y="67053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100457</xdr:rowOff>
    </xdr:from>
    <xdr:to>
      <xdr:col>41</xdr:col>
      <xdr:colOff>101600</xdr:colOff>
      <xdr:row>39</xdr:row>
      <xdr:rowOff>30607</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6615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21734</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2017" y="67082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99568</xdr:rowOff>
    </xdr:from>
    <xdr:to>
      <xdr:col>36</xdr:col>
      <xdr:colOff>165100</xdr:colOff>
      <xdr:row>39</xdr:row>
      <xdr:rowOff>29718</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614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20845</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83017" y="67073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136309</xdr:rowOff>
    </xdr:from>
    <xdr:to>
      <xdr:col>54</xdr:col>
      <xdr:colOff>189865</xdr:colOff>
      <xdr:row>59</xdr:row>
      <xdr:rowOff>40183</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708809"/>
          <a:ext cx="1270" cy="144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44010</xdr:rowOff>
    </xdr:from>
    <xdr:ext cx="378565"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1595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40183</xdr:rowOff>
    </xdr:from>
    <xdr:to>
      <xdr:col>55</xdr:col>
      <xdr:colOff>88900</xdr:colOff>
      <xdr:row>59</xdr:row>
      <xdr:rowOff>40183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155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82986</xdr:rowOff>
    </xdr:from>
    <xdr:ext cx="534377"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484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136309</xdr:rowOff>
    </xdr:from>
    <xdr:to>
      <xdr:col>55</xdr:col>
      <xdr:colOff>88900</xdr:colOff>
      <xdr:row>50</xdr:row>
      <xdr:rowOff>136309</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708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152578</xdr:rowOff>
    </xdr:from>
    <xdr:to>
      <xdr:col>55</xdr:col>
      <xdr:colOff>0</xdr:colOff>
      <xdr:row>58</xdr:row>
      <xdr:rowOff>153492</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9639300" y="10096678"/>
          <a:ext cx="8382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129188</xdr:rowOff>
    </xdr:from>
    <xdr:ext cx="469744"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730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106311</xdr:rowOff>
    </xdr:from>
    <xdr:to>
      <xdr:col>55</xdr:col>
      <xdr:colOff>50800</xdr:colOff>
      <xdr:row>58</xdr:row>
      <xdr:rowOff>36461</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87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148577</xdr:rowOff>
    </xdr:from>
    <xdr:to>
      <xdr:col>50</xdr:col>
      <xdr:colOff>114300</xdr:colOff>
      <xdr:row>58</xdr:row>
      <xdr:rowOff>153492</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8750300" y="10092677"/>
          <a:ext cx="889000" cy="4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96253</xdr:rowOff>
    </xdr:from>
    <xdr:to>
      <xdr:col>50</xdr:col>
      <xdr:colOff>165100</xdr:colOff>
      <xdr:row>58</xdr:row>
      <xdr:rowOff>26403</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868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42930</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404428" y="9644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148577</xdr:rowOff>
    </xdr:from>
    <xdr:to>
      <xdr:col>45</xdr:col>
      <xdr:colOff>177800</xdr:colOff>
      <xdr:row>58</xdr:row>
      <xdr:rowOff>161074</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7861300" y="10092677"/>
          <a:ext cx="889000" cy="12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98387</xdr:rowOff>
    </xdr:from>
    <xdr:to>
      <xdr:col>46</xdr:col>
      <xdr:colOff>38100</xdr:colOff>
      <xdr:row>58</xdr:row>
      <xdr:rowOff>28537</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87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45064</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515428" y="9646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156578</xdr:rowOff>
    </xdr:from>
    <xdr:to>
      <xdr:col>41</xdr:col>
      <xdr:colOff>50800</xdr:colOff>
      <xdr:row>58</xdr:row>
      <xdr:rowOff>161074</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6972300" y="10100678"/>
          <a:ext cx="889000" cy="4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90653</xdr:rowOff>
    </xdr:from>
    <xdr:to>
      <xdr:col>41</xdr:col>
      <xdr:colOff>101600</xdr:colOff>
      <xdr:row>58</xdr:row>
      <xdr:rowOff>20803</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863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37330</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626428" y="9638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111493</xdr:rowOff>
    </xdr:from>
    <xdr:to>
      <xdr:col>36</xdr:col>
      <xdr:colOff>165100</xdr:colOff>
      <xdr:row>58</xdr:row>
      <xdr:rowOff>41643</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88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58170</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37428" y="9659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101778</xdr:rowOff>
    </xdr:from>
    <xdr:to>
      <xdr:col>55</xdr:col>
      <xdr:colOff>50800</xdr:colOff>
      <xdr:row>59</xdr:row>
      <xdr:rowOff>31928</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10045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16705</xdr:rowOff>
    </xdr:from>
    <xdr:ext cx="469744"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9960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102692</xdr:rowOff>
    </xdr:from>
    <xdr:to>
      <xdr:col>50</xdr:col>
      <xdr:colOff>165100</xdr:colOff>
      <xdr:row>59</xdr:row>
      <xdr:rowOff>32842</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10046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23969</xdr:rowOff>
    </xdr:from>
    <xdr:ext cx="469744"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04428" y="10139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97777</xdr:rowOff>
    </xdr:from>
    <xdr:to>
      <xdr:col>46</xdr:col>
      <xdr:colOff>38100</xdr:colOff>
      <xdr:row>59</xdr:row>
      <xdr:rowOff>27927</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10041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19054</xdr:rowOff>
    </xdr:from>
    <xdr:ext cx="469744"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15428" y="10134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110274</xdr:rowOff>
    </xdr:from>
    <xdr:to>
      <xdr:col>41</xdr:col>
      <xdr:colOff>101600</xdr:colOff>
      <xdr:row>59</xdr:row>
      <xdr:rowOff>40424</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1005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31551</xdr:rowOff>
    </xdr:from>
    <xdr:ext cx="469744"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26428" y="10147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105778</xdr:rowOff>
    </xdr:from>
    <xdr:to>
      <xdr:col>36</xdr:col>
      <xdr:colOff>165100</xdr:colOff>
      <xdr:row>59</xdr:row>
      <xdr:rowOff>35928</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10049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27055</xdr:rowOff>
    </xdr:from>
    <xdr:ext cx="469744"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37428" y="10142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8636</xdr:rowOff>
    </xdr:from>
    <xdr:to>
      <xdr:col>54</xdr:col>
      <xdr:colOff>189865</xdr:colOff>
      <xdr:row>79</xdr:row>
      <xdr:rowOff>15342</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010136"/>
          <a:ext cx="1270" cy="1549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19169</xdr:rowOff>
    </xdr:from>
    <xdr:ext cx="378565"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5637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15342</xdr:rowOff>
    </xdr:from>
    <xdr:to>
      <xdr:col>55</xdr:col>
      <xdr:colOff>88900</xdr:colOff>
      <xdr:row>79</xdr:row>
      <xdr:rowOff>15342</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559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126763</xdr:rowOff>
    </xdr:from>
    <xdr:ext cx="534377"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785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41,440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8636</xdr:rowOff>
    </xdr:from>
    <xdr:to>
      <xdr:col>55</xdr:col>
      <xdr:colOff>88900</xdr:colOff>
      <xdr:row>70</xdr:row>
      <xdr:rowOff>8636</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01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105524</xdr:rowOff>
    </xdr:from>
    <xdr:to>
      <xdr:col>55</xdr:col>
      <xdr:colOff>0</xdr:colOff>
      <xdr:row>77</xdr:row>
      <xdr:rowOff>100037</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9639300" y="13135724"/>
          <a:ext cx="838200" cy="165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58627</xdr:rowOff>
    </xdr:from>
    <xdr:ext cx="469744"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088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35750</xdr:rowOff>
    </xdr:from>
    <xdr:to>
      <xdr:col>55</xdr:col>
      <xdr:colOff>50800</xdr:colOff>
      <xdr:row>77</xdr:row>
      <xdr:rowOff>137350</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23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110020</xdr:rowOff>
    </xdr:from>
    <xdr:to>
      <xdr:col>50</xdr:col>
      <xdr:colOff>114300</xdr:colOff>
      <xdr:row>76</xdr:row>
      <xdr:rowOff>105524</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8750300" y="12968770"/>
          <a:ext cx="889000" cy="166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28397</xdr:rowOff>
    </xdr:from>
    <xdr:to>
      <xdr:col>50</xdr:col>
      <xdr:colOff>165100</xdr:colOff>
      <xdr:row>77</xdr:row>
      <xdr:rowOff>129997</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230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121124</xdr:rowOff>
    </xdr:from>
    <xdr:ext cx="469744"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404428" y="13322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110020</xdr:rowOff>
    </xdr:from>
    <xdr:to>
      <xdr:col>45</xdr:col>
      <xdr:colOff>177800</xdr:colOff>
      <xdr:row>77</xdr:row>
      <xdr:rowOff>116573</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7861300" y="12968770"/>
          <a:ext cx="889000" cy="349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128181</xdr:rowOff>
    </xdr:from>
    <xdr:to>
      <xdr:col>46</xdr:col>
      <xdr:colOff>38100</xdr:colOff>
      <xdr:row>77</xdr:row>
      <xdr:rowOff>58331</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158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49458</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515428" y="13251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11037</xdr:rowOff>
    </xdr:from>
    <xdr:to>
      <xdr:col>41</xdr:col>
      <xdr:colOff>50800</xdr:colOff>
      <xdr:row>77</xdr:row>
      <xdr:rowOff>116573</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6972300" y="13212687"/>
          <a:ext cx="889000" cy="105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129400</xdr:rowOff>
    </xdr:from>
    <xdr:to>
      <xdr:col>41</xdr:col>
      <xdr:colOff>101600</xdr:colOff>
      <xdr:row>77</xdr:row>
      <xdr:rowOff>59550</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1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76078</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626428" y="12934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47980</xdr:rowOff>
    </xdr:from>
    <xdr:to>
      <xdr:col>36</xdr:col>
      <xdr:colOff>165100</xdr:colOff>
      <xdr:row>76</xdr:row>
      <xdr:rowOff>149580</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078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166108</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2853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49237</xdr:rowOff>
    </xdr:from>
    <xdr:to>
      <xdr:col>55</xdr:col>
      <xdr:colOff>50800</xdr:colOff>
      <xdr:row>77</xdr:row>
      <xdr:rowOff>150837</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250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27664</xdr:rowOff>
    </xdr:from>
    <xdr:ext cx="469744"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229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54724</xdr:rowOff>
    </xdr:from>
    <xdr:to>
      <xdr:col>50</xdr:col>
      <xdr:colOff>165100</xdr:colOff>
      <xdr:row>76</xdr:row>
      <xdr:rowOff>156324</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084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1402</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372111" y="12860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59220</xdr:rowOff>
    </xdr:from>
    <xdr:to>
      <xdr:col>46</xdr:col>
      <xdr:colOff>38100</xdr:colOff>
      <xdr:row>75</xdr:row>
      <xdr:rowOff>160821</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291797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5897</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483111" y="12693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65773</xdr:rowOff>
    </xdr:from>
    <xdr:to>
      <xdr:col>41</xdr:col>
      <xdr:colOff>101600</xdr:colOff>
      <xdr:row>77</xdr:row>
      <xdr:rowOff>167373</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267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158500</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626428" y="13360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131687</xdr:rowOff>
    </xdr:from>
    <xdr:to>
      <xdr:col>36</xdr:col>
      <xdr:colOff>165100</xdr:colOff>
      <xdr:row>77</xdr:row>
      <xdr:rowOff>61837</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161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52964</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37428" y="13254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138176</xdr:rowOff>
    </xdr:from>
    <xdr:to>
      <xdr:col>54</xdr:col>
      <xdr:colOff>189865</xdr:colOff>
      <xdr:row>99</xdr:row>
      <xdr:rowOff>104857</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568676"/>
          <a:ext cx="1270" cy="1509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108684</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7082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104857</xdr:rowOff>
    </xdr:from>
    <xdr:to>
      <xdr:col>55</xdr:col>
      <xdr:colOff>88900</xdr:colOff>
      <xdr:row>99</xdr:row>
      <xdr:rowOff>104857</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7078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84853</xdr:rowOff>
    </xdr:from>
    <xdr:ext cx="534377"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343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96,080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138176</xdr:rowOff>
    </xdr:from>
    <xdr:to>
      <xdr:col>55</xdr:col>
      <xdr:colOff>88900</xdr:colOff>
      <xdr:row>90</xdr:row>
      <xdr:rowOff>138176</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568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92</xdr:row>
      <xdr:rowOff>47898</xdr:rowOff>
    </xdr:from>
    <xdr:to>
      <xdr:col>55</xdr:col>
      <xdr:colOff>0</xdr:colOff>
      <xdr:row>93</xdr:row>
      <xdr:rowOff>82169</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9639300" y="15821298"/>
          <a:ext cx="838200" cy="20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66564</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5257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88137</xdr:rowOff>
    </xdr:from>
    <xdr:to>
      <xdr:col>55</xdr:col>
      <xdr:colOff>50800</xdr:colOff>
      <xdr:row>97</xdr:row>
      <xdr:rowOff>18287</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54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91</xdr:row>
      <xdr:rowOff>63539</xdr:rowOff>
    </xdr:from>
    <xdr:to>
      <xdr:col>50</xdr:col>
      <xdr:colOff>114300</xdr:colOff>
      <xdr:row>92</xdr:row>
      <xdr:rowOff>47898</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8750300" y="15665489"/>
          <a:ext cx="889000" cy="155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113112</xdr:rowOff>
    </xdr:from>
    <xdr:to>
      <xdr:col>50</xdr:col>
      <xdr:colOff>165100</xdr:colOff>
      <xdr:row>97</xdr:row>
      <xdr:rowOff>43262</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72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34389</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665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91</xdr:row>
      <xdr:rowOff>63539</xdr:rowOff>
    </xdr:from>
    <xdr:to>
      <xdr:col>45</xdr:col>
      <xdr:colOff>177800</xdr:colOff>
      <xdr:row>91</xdr:row>
      <xdr:rowOff>77025</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5665489"/>
          <a:ext cx="889000" cy="13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110389</xdr:rowOff>
    </xdr:from>
    <xdr:to>
      <xdr:col>46</xdr:col>
      <xdr:colOff>38100</xdr:colOff>
      <xdr:row>97</xdr:row>
      <xdr:rowOff>40539</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69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31666</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662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91</xdr:row>
      <xdr:rowOff>77025</xdr:rowOff>
    </xdr:from>
    <xdr:to>
      <xdr:col>41</xdr:col>
      <xdr:colOff>50800</xdr:colOff>
      <xdr:row>95</xdr:row>
      <xdr:rowOff>30524</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6972300" y="15678975"/>
          <a:ext cx="889000" cy="639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119971</xdr:rowOff>
    </xdr:from>
    <xdr:to>
      <xdr:col>41</xdr:col>
      <xdr:colOff>101600</xdr:colOff>
      <xdr:row>97</xdr:row>
      <xdr:rowOff>50121</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579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41248</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671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149327</xdr:rowOff>
    </xdr:from>
    <xdr:to>
      <xdr:col>36</xdr:col>
      <xdr:colOff>165100</xdr:colOff>
      <xdr:row>97</xdr:row>
      <xdr:rowOff>79477</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60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70604</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701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31369</xdr:rowOff>
    </xdr:from>
    <xdr:to>
      <xdr:col>55</xdr:col>
      <xdr:colOff>50800</xdr:colOff>
      <xdr:row>93</xdr:row>
      <xdr:rowOff>132969</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5976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54246</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5827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91</xdr:row>
      <xdr:rowOff>168548</xdr:rowOff>
    </xdr:from>
    <xdr:to>
      <xdr:col>50</xdr:col>
      <xdr:colOff>165100</xdr:colOff>
      <xdr:row>92</xdr:row>
      <xdr:rowOff>98698</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5770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90</xdr:row>
      <xdr:rowOff>115225</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5545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91</xdr:row>
      <xdr:rowOff>12739</xdr:rowOff>
    </xdr:from>
    <xdr:to>
      <xdr:col>46</xdr:col>
      <xdr:colOff>38100</xdr:colOff>
      <xdr:row>91</xdr:row>
      <xdr:rowOff>114339</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5614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89</xdr:row>
      <xdr:rowOff>130866</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5389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91</xdr:row>
      <xdr:rowOff>26225</xdr:rowOff>
    </xdr:from>
    <xdr:to>
      <xdr:col>41</xdr:col>
      <xdr:colOff>101600</xdr:colOff>
      <xdr:row>91</xdr:row>
      <xdr:rowOff>127825</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5628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89</xdr:row>
      <xdr:rowOff>144352</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5403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151174</xdr:rowOff>
    </xdr:from>
    <xdr:to>
      <xdr:col>36</xdr:col>
      <xdr:colOff>165100</xdr:colOff>
      <xdr:row>95</xdr:row>
      <xdr:rowOff>81324</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267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97851</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042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79826</xdr:rowOff>
    </xdr:from>
    <xdr:to>
      <xdr:col>85</xdr:col>
      <xdr:colOff>126364</xdr:colOff>
      <xdr:row>38</xdr:row>
      <xdr:rowOff>23876</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394776"/>
          <a:ext cx="1269" cy="1144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27703</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542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23876</xdr:rowOff>
    </xdr:from>
    <xdr:to>
      <xdr:col>86</xdr:col>
      <xdr:colOff>25400</xdr:colOff>
      <xdr:row>38</xdr:row>
      <xdr:rowOff>23876</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538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26503</xdr:rowOff>
    </xdr:from>
    <xdr:ext cx="534377"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170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70,143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79826</xdr:rowOff>
    </xdr:from>
    <xdr:to>
      <xdr:col>86</xdr:col>
      <xdr:colOff>25400</xdr:colOff>
      <xdr:row>31</xdr:row>
      <xdr:rowOff>79826</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394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40373</xdr:rowOff>
    </xdr:from>
    <xdr:to>
      <xdr:col>85</xdr:col>
      <xdr:colOff>127000</xdr:colOff>
      <xdr:row>37</xdr:row>
      <xdr:rowOff>148234</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5481300" y="6384023"/>
          <a:ext cx="838200" cy="107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141489</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3136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163062</xdr:rowOff>
    </xdr:from>
    <xdr:to>
      <xdr:col>85</xdr:col>
      <xdr:colOff>177800</xdr:colOff>
      <xdr:row>37</xdr:row>
      <xdr:rowOff>93212</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335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120707</xdr:rowOff>
    </xdr:from>
    <xdr:to>
      <xdr:col>81</xdr:col>
      <xdr:colOff>50800</xdr:colOff>
      <xdr:row>37</xdr:row>
      <xdr:rowOff>148234</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4592300" y="6464357"/>
          <a:ext cx="889000" cy="27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32512</xdr:rowOff>
    </xdr:from>
    <xdr:to>
      <xdr:col>81</xdr:col>
      <xdr:colOff>101600</xdr:colOff>
      <xdr:row>37</xdr:row>
      <xdr:rowOff>134112</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376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150639</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151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120707</xdr:rowOff>
    </xdr:from>
    <xdr:to>
      <xdr:col>76</xdr:col>
      <xdr:colOff>114300</xdr:colOff>
      <xdr:row>37</xdr:row>
      <xdr:rowOff>138652</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3703300" y="6464357"/>
          <a:ext cx="889000" cy="17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49714</xdr:rowOff>
    </xdr:from>
    <xdr:to>
      <xdr:col>76</xdr:col>
      <xdr:colOff>165100</xdr:colOff>
      <xdr:row>37</xdr:row>
      <xdr:rowOff>151314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39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167841</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168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138652</xdr:rowOff>
    </xdr:from>
    <xdr:to>
      <xdr:col>71</xdr:col>
      <xdr:colOff>177800</xdr:colOff>
      <xdr:row>37</xdr:row>
      <xdr:rowOff>156007</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2814300" y="6482302"/>
          <a:ext cx="889000" cy="17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53296</xdr:rowOff>
    </xdr:from>
    <xdr:to>
      <xdr:col>72</xdr:col>
      <xdr:colOff>38100</xdr:colOff>
      <xdr:row>37</xdr:row>
      <xdr:rowOff>154896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396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171423</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172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44266</xdr:rowOff>
    </xdr:from>
    <xdr:to>
      <xdr:col>67</xdr:col>
      <xdr:colOff>101600</xdr:colOff>
      <xdr:row>37</xdr:row>
      <xdr:rowOff>145866</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38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162393</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163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161023</xdr:rowOff>
    </xdr:from>
    <xdr:to>
      <xdr:col>85</xdr:col>
      <xdr:colOff>177800</xdr:colOff>
      <xdr:row>37</xdr:row>
      <xdr:rowOff>91173</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333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12450</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184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97434</xdr:rowOff>
    </xdr:from>
    <xdr:to>
      <xdr:col>81</xdr:col>
      <xdr:colOff>101600</xdr:colOff>
      <xdr:row>38</xdr:row>
      <xdr:rowOff>27584</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441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18711</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6533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69907</xdr:rowOff>
    </xdr:from>
    <xdr:to>
      <xdr:col>76</xdr:col>
      <xdr:colOff>165100</xdr:colOff>
      <xdr:row>38</xdr:row>
      <xdr:rowOff>57</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413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162634</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6506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87852</xdr:rowOff>
    </xdr:from>
    <xdr:to>
      <xdr:col>72</xdr:col>
      <xdr:colOff>38100</xdr:colOff>
      <xdr:row>38</xdr:row>
      <xdr:rowOff>18002</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431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9129</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6524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105207</xdr:rowOff>
    </xdr:from>
    <xdr:to>
      <xdr:col>67</xdr:col>
      <xdr:colOff>101600</xdr:colOff>
      <xdr:row>38</xdr:row>
      <xdr:rowOff>35357</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44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26484</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6541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49047</xdr:rowOff>
    </xdr:from>
    <xdr:to>
      <xdr:col>85</xdr:col>
      <xdr:colOff>126364</xdr:colOff>
      <xdr:row>59</xdr:row>
      <xdr:rowOff>44514</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6317595" y="8792997"/>
          <a:ext cx="1269" cy="1367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48341</xdr:rowOff>
    </xdr:from>
    <xdr:ext cx="534377" cy="259045"/>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6370300" y="1016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44514</xdr:rowOff>
    </xdr:from>
    <xdr:to>
      <xdr:col>86</xdr:col>
      <xdr:colOff>25400</xdr:colOff>
      <xdr:row>59</xdr:row>
      <xdr:rowOff>44514</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10160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167174</xdr:rowOff>
    </xdr:from>
    <xdr:ext cx="599010" cy="259045"/>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6370300" y="8568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137,638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49047</xdr:rowOff>
    </xdr:from>
    <xdr:to>
      <xdr:col>86</xdr:col>
      <xdr:colOff>25400</xdr:colOff>
      <xdr:row>51</xdr:row>
      <xdr:rowOff>49047</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8792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25489</xdr:rowOff>
    </xdr:from>
    <xdr:to>
      <xdr:col>85</xdr:col>
      <xdr:colOff>127000</xdr:colOff>
      <xdr:row>58</xdr:row>
      <xdr:rowOff>33338</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5481300" y="9969589"/>
          <a:ext cx="838200" cy="7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32224</xdr:rowOff>
    </xdr:from>
    <xdr:ext cx="534377" cy="259045"/>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6370300" y="96334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9347</xdr:rowOff>
    </xdr:from>
    <xdr:to>
      <xdr:col>85</xdr:col>
      <xdr:colOff>177800</xdr:colOff>
      <xdr:row>57</xdr:row>
      <xdr:rowOff>110947</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6268700" y="9781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33338</xdr:rowOff>
    </xdr:from>
    <xdr:to>
      <xdr:col>81</xdr:col>
      <xdr:colOff>50800</xdr:colOff>
      <xdr:row>58</xdr:row>
      <xdr:rowOff>105893</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4592300" y="9977438"/>
          <a:ext cx="889000" cy="72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58521</xdr:rowOff>
    </xdr:from>
    <xdr:to>
      <xdr:col>81</xdr:col>
      <xdr:colOff>101600</xdr:colOff>
      <xdr:row>57</xdr:row>
      <xdr:rowOff>160121</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5430500" y="9831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5198</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214111" y="9606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79578</xdr:rowOff>
    </xdr:from>
    <xdr:to>
      <xdr:col>76</xdr:col>
      <xdr:colOff>114300</xdr:colOff>
      <xdr:row>58</xdr:row>
      <xdr:rowOff>105893</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3703300" y="9852228"/>
          <a:ext cx="889000" cy="197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103556</xdr:rowOff>
    </xdr:from>
    <xdr:to>
      <xdr:col>76</xdr:col>
      <xdr:colOff>165100</xdr:colOff>
      <xdr:row>58</xdr:row>
      <xdr:rowOff>33706</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4541500" y="9876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50233</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325111" y="9651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79578</xdr:rowOff>
    </xdr:from>
    <xdr:to>
      <xdr:col>71</xdr:col>
      <xdr:colOff>177800</xdr:colOff>
      <xdr:row>58</xdr:row>
      <xdr:rowOff>18072</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2814300" y="9852228"/>
          <a:ext cx="889000" cy="109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118897</xdr:rowOff>
    </xdr:from>
    <xdr:to>
      <xdr:col>72</xdr:col>
      <xdr:colOff>38100</xdr:colOff>
      <xdr:row>58</xdr:row>
      <xdr:rowOff>49047</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3652500" y="9891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40174</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436111" y="9984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47739</xdr:rowOff>
    </xdr:from>
    <xdr:to>
      <xdr:col>67</xdr:col>
      <xdr:colOff>101600</xdr:colOff>
      <xdr:row>57</xdr:row>
      <xdr:rowOff>149339</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2763500" y="9820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165866</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547111" y="9595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146139</xdr:rowOff>
    </xdr:from>
    <xdr:to>
      <xdr:col>85</xdr:col>
      <xdr:colOff>177800</xdr:colOff>
      <xdr:row>58</xdr:row>
      <xdr:rowOff>76289</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6268700" y="9918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124566</xdr:rowOff>
    </xdr:from>
    <xdr:ext cx="534377" cy="259045"/>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6370300" y="9897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153988</xdr:rowOff>
    </xdr:from>
    <xdr:to>
      <xdr:col>81</xdr:col>
      <xdr:colOff>101600</xdr:colOff>
      <xdr:row>58</xdr:row>
      <xdr:rowOff>84138</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5430500" y="9926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75265</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14111" y="10019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55093</xdr:rowOff>
    </xdr:from>
    <xdr:to>
      <xdr:col>76</xdr:col>
      <xdr:colOff>165100</xdr:colOff>
      <xdr:row>58</xdr:row>
      <xdr:rowOff>156693</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4541500" y="9999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147820</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325111" y="10091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28778</xdr:rowOff>
    </xdr:from>
    <xdr:to>
      <xdr:col>72</xdr:col>
      <xdr:colOff>38100</xdr:colOff>
      <xdr:row>57</xdr:row>
      <xdr:rowOff>130378</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3652500" y="9801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146905</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436111" y="9576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138722</xdr:rowOff>
    </xdr:from>
    <xdr:to>
      <xdr:col>67</xdr:col>
      <xdr:colOff>101600</xdr:colOff>
      <xdr:row>58</xdr:row>
      <xdr:rowOff>68872</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2763500" y="9911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59999</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547111" y="10004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30800</xdr:rowOff>
    </xdr:from>
    <xdr:to>
      <xdr:col>85</xdr:col>
      <xdr:colOff>126364</xdr:colOff>
      <xdr:row>79</xdr:row>
      <xdr:rowOff>98879</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203750"/>
          <a:ext cx="1269" cy="1439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136078</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68062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148927</xdr:rowOff>
    </xdr:from>
    <xdr:ext cx="599010"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1978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132,254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30800</xdr:rowOff>
    </xdr:from>
    <xdr:to>
      <xdr:col>86</xdr:col>
      <xdr:colOff>25400</xdr:colOff>
      <xdr:row>71</xdr:row>
      <xdr:rowOff>30800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203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53528</xdr:rowOff>
    </xdr:from>
    <xdr:ext cx="469744"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426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30651</xdr:rowOff>
    </xdr:from>
    <xdr:to>
      <xdr:col>85</xdr:col>
      <xdr:colOff>177800</xdr:colOff>
      <xdr:row>79</xdr:row>
      <xdr:rowOff>132251</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575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37650</xdr:rowOff>
    </xdr:from>
    <xdr:to>
      <xdr:col>81</xdr:col>
      <xdr:colOff>101600</xdr:colOff>
      <xdr:row>79</xdr:row>
      <xdr:rowOff>139250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35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155777</xdr:rowOff>
    </xdr:from>
    <xdr:ext cx="378565"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92017" y="13357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36823</xdr:rowOff>
    </xdr:from>
    <xdr:to>
      <xdr:col>76</xdr:col>
      <xdr:colOff>165100</xdr:colOff>
      <xdr:row>79</xdr:row>
      <xdr:rowOff>138423</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358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154950</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357428" y="13356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36354</xdr:rowOff>
    </xdr:from>
    <xdr:to>
      <xdr:col>72</xdr:col>
      <xdr:colOff>38100</xdr:colOff>
      <xdr:row>79</xdr:row>
      <xdr:rowOff>137954</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580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154481</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468428" y="13356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37236</xdr:rowOff>
    </xdr:from>
    <xdr:to>
      <xdr:col>67</xdr:col>
      <xdr:colOff>101600</xdr:colOff>
      <xdr:row>79</xdr:row>
      <xdr:rowOff>138836</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3581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155363</xdr:rowOff>
    </xdr:from>
    <xdr:ext cx="378565"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25017" y="133570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79</xdr:row>
      <xdr:rowOff>9078</xdr:rowOff>
    </xdr:from>
    <xdr:ext cx="249299"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355362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90488</xdr:rowOff>
    </xdr:from>
    <xdr:to>
      <xdr:col>85</xdr:col>
      <xdr:colOff>126364</xdr:colOff>
      <xdr:row>98</xdr:row>
      <xdr:rowOff>83375</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6317595" y="15520988"/>
          <a:ext cx="1269" cy="136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87202</xdr:rowOff>
    </xdr:from>
    <xdr:ext cx="534377" cy="259045"/>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6370300" y="16889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83375</xdr:rowOff>
    </xdr:from>
    <xdr:to>
      <xdr:col>86</xdr:col>
      <xdr:colOff>25400</xdr:colOff>
      <xdr:row>98</xdr:row>
      <xdr:rowOff>83375</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6885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37165</xdr:rowOff>
    </xdr:from>
    <xdr:ext cx="599010" cy="259045"/>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6370300" y="15296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117,875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90488</xdr:rowOff>
    </xdr:from>
    <xdr:to>
      <xdr:col>86</xdr:col>
      <xdr:colOff>25400</xdr:colOff>
      <xdr:row>90</xdr:row>
      <xdr:rowOff>90488</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552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109182</xdr:rowOff>
    </xdr:from>
    <xdr:to>
      <xdr:col>85</xdr:col>
      <xdr:colOff>127000</xdr:colOff>
      <xdr:row>97</xdr:row>
      <xdr:rowOff>124155</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5481300" y="16739832"/>
          <a:ext cx="838200" cy="14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83114</xdr:rowOff>
    </xdr:from>
    <xdr:ext cx="534377" cy="259045"/>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6370300" y="163708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60237</xdr:rowOff>
    </xdr:from>
    <xdr:to>
      <xdr:col>85</xdr:col>
      <xdr:colOff>177800</xdr:colOff>
      <xdr:row>96</xdr:row>
      <xdr:rowOff>161837</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6268700" y="16519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97295</xdr:rowOff>
    </xdr:from>
    <xdr:to>
      <xdr:col>81</xdr:col>
      <xdr:colOff>50800</xdr:colOff>
      <xdr:row>97</xdr:row>
      <xdr:rowOff>109182</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4592300" y="16727945"/>
          <a:ext cx="889000" cy="11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55981</xdr:rowOff>
    </xdr:from>
    <xdr:to>
      <xdr:col>81</xdr:col>
      <xdr:colOff>101600</xdr:colOff>
      <xdr:row>96</xdr:row>
      <xdr:rowOff>157581</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5430500" y="16515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2658</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14111" y="16290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93587</xdr:rowOff>
    </xdr:from>
    <xdr:to>
      <xdr:col>76</xdr:col>
      <xdr:colOff>114300</xdr:colOff>
      <xdr:row>97</xdr:row>
      <xdr:rowOff>97295</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3703300" y="16724237"/>
          <a:ext cx="889000" cy="3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48640</xdr:rowOff>
    </xdr:from>
    <xdr:to>
      <xdr:col>76</xdr:col>
      <xdr:colOff>165100</xdr:colOff>
      <xdr:row>96</xdr:row>
      <xdr:rowOff>150240</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4541500" y="1650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166767</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325111" y="16283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93587</xdr:rowOff>
    </xdr:from>
    <xdr:to>
      <xdr:col>71</xdr:col>
      <xdr:colOff>177800</xdr:colOff>
      <xdr:row>97</xdr:row>
      <xdr:rowOff>99721</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2814300" y="16724237"/>
          <a:ext cx="889000" cy="6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52921</xdr:rowOff>
    </xdr:from>
    <xdr:to>
      <xdr:col>72</xdr:col>
      <xdr:colOff>38100</xdr:colOff>
      <xdr:row>96</xdr:row>
      <xdr:rowOff>154521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36525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171048</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36111" y="162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49518</xdr:rowOff>
    </xdr:from>
    <xdr:to>
      <xdr:col>67</xdr:col>
      <xdr:colOff>101600</xdr:colOff>
      <xdr:row>96</xdr:row>
      <xdr:rowOff>151118</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2763500" y="1650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167645</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47111" y="16283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73355</xdr:rowOff>
    </xdr:from>
    <xdr:to>
      <xdr:col>85</xdr:col>
      <xdr:colOff>177800</xdr:colOff>
      <xdr:row>98</xdr:row>
      <xdr:rowOff>3505</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6268700" y="16704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51782</xdr:rowOff>
    </xdr:from>
    <xdr:ext cx="534377" cy="259045"/>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6370300" y="16682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58382</xdr:rowOff>
    </xdr:from>
    <xdr:to>
      <xdr:col>81</xdr:col>
      <xdr:colOff>101600</xdr:colOff>
      <xdr:row>97</xdr:row>
      <xdr:rowOff>159982</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5430500" y="16689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151109</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14111" y="16781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46495</xdr:rowOff>
    </xdr:from>
    <xdr:to>
      <xdr:col>76</xdr:col>
      <xdr:colOff>165100</xdr:colOff>
      <xdr:row>97</xdr:row>
      <xdr:rowOff>148095</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4541500" y="16677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139222</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325111" y="16769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42787</xdr:rowOff>
    </xdr:from>
    <xdr:to>
      <xdr:col>72</xdr:col>
      <xdr:colOff>38100</xdr:colOff>
      <xdr:row>97</xdr:row>
      <xdr:rowOff>144387</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3652500" y="16673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135514</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436111" y="16766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48921</xdr:rowOff>
    </xdr:from>
    <xdr:to>
      <xdr:col>67</xdr:col>
      <xdr:colOff>101600</xdr:colOff>
      <xdr:row>97</xdr:row>
      <xdr:rowOff>150521</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2763500" y="16679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141648</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547111" y="16772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104313</xdr:rowOff>
    </xdr:from>
    <xdr:to>
      <xdr:col>116</xdr:col>
      <xdr:colOff>62864</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2159595" y="5590713"/>
          <a:ext cx="1269" cy="10640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9801</xdr:rowOff>
    </xdr:from>
    <xdr:ext cx="249299" cy="259045"/>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2212300" y="66963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50990</xdr:rowOff>
    </xdr:from>
    <xdr:ext cx="534377" cy="259045"/>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2212300" y="5365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23,274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104313</xdr:rowOff>
    </xdr:from>
    <xdr:to>
      <xdr:col>116</xdr:col>
      <xdr:colOff>152400</xdr:colOff>
      <xdr:row>32</xdr:row>
      <xdr:rowOff>104313</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5590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98701</xdr:rowOff>
    </xdr:from>
    <xdr:ext cx="378565" cy="259045"/>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2212300" y="64423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75824</xdr:rowOff>
    </xdr:from>
    <xdr:to>
      <xdr:col>116</xdr:col>
      <xdr:colOff>114300</xdr:colOff>
      <xdr:row>39</xdr:row>
      <xdr:rowOff>5974</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2110700" y="6590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86020</xdr:rowOff>
    </xdr:from>
    <xdr:to>
      <xdr:col>112</xdr:col>
      <xdr:colOff>38100</xdr:colOff>
      <xdr:row>39</xdr:row>
      <xdr:rowOff>16170</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1272500" y="660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32697</xdr:rowOff>
    </xdr:from>
    <xdr:ext cx="313932"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66333" y="63763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87117</xdr:rowOff>
    </xdr:from>
    <xdr:to>
      <xdr:col>107</xdr:col>
      <xdr:colOff>101600</xdr:colOff>
      <xdr:row>39</xdr:row>
      <xdr:rowOff>17267</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0383500" y="6602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33794</xdr:rowOff>
    </xdr:from>
    <xdr:ext cx="313932"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77333" y="637744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81219</xdr:rowOff>
    </xdr:from>
    <xdr:to>
      <xdr:col>102</xdr:col>
      <xdr:colOff>165100</xdr:colOff>
      <xdr:row>39</xdr:row>
      <xdr:rowOff>11369</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494500" y="6596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27896</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56017" y="63715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83414</xdr:rowOff>
    </xdr:from>
    <xdr:to>
      <xdr:col>98</xdr:col>
      <xdr:colOff>38100</xdr:colOff>
      <xdr:row>39</xdr:row>
      <xdr:rowOff>13564</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8605500" y="659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30091</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7017" y="63737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54251</xdr:rowOff>
    </xdr:from>
    <xdr:ext cx="249299" cy="259045"/>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2212300" y="65693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類似団体内平均値と比較して一人当たりコストが高い状況となっている主なものとして、民生費、土木費が挙げられる。</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　民生費の住民一人当たりのコストは、</a:t>
          </a:r>
          <a:r>
            <a:rPr kumimoji="1" lang="en-US" altLang="ja-JP" sz="1300">
              <a:solidFill>
                <a:schemeClr val="tx1"/>
              </a:solidFill>
              <a:latin typeface="ＭＳ Ｐゴシック" panose="020B0600070205080204" pitchFamily="50" charset="-128"/>
              <a:ea typeface="ＭＳ Ｐゴシック" panose="020B0600070205080204" pitchFamily="50" charset="-128"/>
            </a:rPr>
            <a:t>248,531</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円となっており、教育・保育給付費負担金等児童福祉関連経費や、障害福祉サービス費等給付費等障害福祉関係経費の扶助費の影響により類似団体内平均値を上回る数値となっている。</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　土木費の住民一人当たりのコストは、</a:t>
          </a:r>
          <a:r>
            <a:rPr kumimoji="1" lang="en-US" altLang="ja-JP" sz="1300">
              <a:solidFill>
                <a:schemeClr val="tx1"/>
              </a:solidFill>
              <a:latin typeface="ＭＳ Ｐゴシック" panose="020B0600070205080204" pitchFamily="50" charset="-128"/>
              <a:ea typeface="ＭＳ Ｐゴシック" panose="020B0600070205080204" pitchFamily="50" charset="-128"/>
            </a:rPr>
            <a:t>72,020</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円となっており、千里丘駅西地区再開発事業や阪急京都線連続立体交差事業等の影響により類似団体内平均値を上回る数値となっている。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いずれの項目においても、扶助費、補助費、建設事業費が主な要因となっているため、事業実施の精査や財源確保、給付の適正化等、効率的な財政運営が必要である。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大阪府摂津市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tx1"/>
              </a:solidFill>
              <a:latin typeface="ＭＳ Ｐゴシック" panose="020B0600070205080204" pitchFamily="50" charset="-128"/>
              <a:ea typeface="ＭＳ Ｐゴシック" panose="020B0600070205080204" pitchFamily="50" charset="-128"/>
            </a:rPr>
            <a:t>　産業都市として発展してきた本市において、標準財政規模のうち市税収入が大きな割合を占めているが、企業収益に依存するため、景気変動に左右されやすい。平成</a:t>
          </a:r>
          <a:r>
            <a:rPr kumimoji="1" lang="en-US" altLang="ja-JP" sz="1200">
              <a:solidFill>
                <a:schemeClr val="tx1"/>
              </a:solidFill>
              <a:latin typeface="ＭＳ Ｐゴシック" panose="020B0600070205080204" pitchFamily="50" charset="-128"/>
              <a:ea typeface="ＭＳ Ｐゴシック" panose="020B0600070205080204" pitchFamily="50" charset="-128"/>
            </a:rPr>
            <a:t>28</a:t>
          </a:r>
          <a:r>
            <a:rPr kumimoji="1" lang="ja-JP" altLang="en-US" sz="1200">
              <a:solidFill>
                <a:schemeClr val="tx1"/>
              </a:solidFill>
              <a:latin typeface="ＭＳ Ｐゴシック" panose="020B0600070205080204" pitchFamily="50" charset="-128"/>
              <a:ea typeface="ＭＳ Ｐゴシック" panose="020B0600070205080204" pitchFamily="50" charset="-128"/>
            </a:rPr>
            <a:t>年度から平成</a:t>
          </a:r>
          <a:r>
            <a:rPr kumimoji="1" lang="en-US" altLang="ja-JP" sz="1200">
              <a:solidFill>
                <a:schemeClr val="tx1"/>
              </a:solidFill>
              <a:latin typeface="ＭＳ Ｐゴシック" panose="020B0600070205080204" pitchFamily="50" charset="-128"/>
              <a:ea typeface="ＭＳ Ｐゴシック" panose="020B0600070205080204" pitchFamily="50" charset="-128"/>
            </a:rPr>
            <a:t>30</a:t>
          </a:r>
          <a:r>
            <a:rPr kumimoji="1" lang="ja-JP" altLang="en-US" sz="1200">
              <a:solidFill>
                <a:schemeClr val="tx1"/>
              </a:solidFill>
              <a:latin typeface="ＭＳ Ｐゴシック" panose="020B0600070205080204" pitchFamily="50" charset="-128"/>
              <a:ea typeface="ＭＳ Ｐゴシック" panose="020B0600070205080204" pitchFamily="50" charset="-128"/>
            </a:rPr>
            <a:t>年度は、財政調整基金の取り崩しや、平成</a:t>
          </a:r>
          <a:r>
            <a:rPr kumimoji="1" lang="en-US" altLang="ja-JP" sz="1200">
              <a:solidFill>
                <a:schemeClr val="tx1"/>
              </a:solidFill>
              <a:latin typeface="ＭＳ Ｐゴシック" panose="020B0600070205080204" pitchFamily="50" charset="-128"/>
              <a:ea typeface="ＭＳ Ｐゴシック" panose="020B0600070205080204" pitchFamily="50" charset="-128"/>
            </a:rPr>
            <a:t>29</a:t>
          </a:r>
          <a:r>
            <a:rPr kumimoji="1" lang="ja-JP" altLang="en-US" sz="1200">
              <a:solidFill>
                <a:schemeClr val="tx1"/>
              </a:solidFill>
              <a:latin typeface="ＭＳ Ｐゴシック" panose="020B0600070205080204" pitchFamily="50" charset="-128"/>
              <a:ea typeface="ＭＳ Ｐゴシック" panose="020B0600070205080204" pitchFamily="50" charset="-128"/>
            </a:rPr>
            <a:t>年度から平成</a:t>
          </a:r>
          <a:r>
            <a:rPr kumimoji="1" lang="en-US" altLang="ja-JP" sz="1200">
              <a:solidFill>
                <a:schemeClr val="tx1"/>
              </a:solidFill>
              <a:latin typeface="ＭＳ Ｐゴシック" panose="020B0600070205080204" pitchFamily="50" charset="-128"/>
              <a:ea typeface="ＭＳ Ｐゴシック" panose="020B0600070205080204" pitchFamily="50" charset="-128"/>
            </a:rPr>
            <a:t>30</a:t>
          </a:r>
          <a:r>
            <a:rPr kumimoji="1" lang="ja-JP" altLang="en-US" sz="1200">
              <a:solidFill>
                <a:schemeClr val="tx1"/>
              </a:solidFill>
              <a:latin typeface="ＭＳ Ｐゴシック" panose="020B0600070205080204" pitchFamily="50" charset="-128"/>
              <a:ea typeface="ＭＳ Ｐゴシック" panose="020B0600070205080204" pitchFamily="50" charset="-128"/>
            </a:rPr>
            <a:t>年度の実質単年度収支の赤字など、財政状況が悪化していたが、令和元年度から令和</a:t>
          </a:r>
          <a:r>
            <a:rPr kumimoji="1" lang="en-US" altLang="ja-JP" sz="1200">
              <a:solidFill>
                <a:schemeClr val="tx1"/>
              </a:solidFill>
              <a:latin typeface="ＭＳ Ｐゴシック" panose="020B0600070205080204" pitchFamily="50" charset="-128"/>
              <a:ea typeface="ＭＳ Ｐゴシック" panose="020B0600070205080204" pitchFamily="50" charset="-128"/>
            </a:rPr>
            <a:t>3</a:t>
          </a:r>
          <a:r>
            <a:rPr kumimoji="1" lang="ja-JP" altLang="en-US" sz="1200">
              <a:solidFill>
                <a:schemeClr val="tx1"/>
              </a:solidFill>
              <a:latin typeface="ＭＳ Ｐゴシック" panose="020B0600070205080204" pitchFamily="50" charset="-128"/>
              <a:ea typeface="ＭＳ Ｐゴシック" panose="020B0600070205080204" pitchFamily="50" charset="-128"/>
            </a:rPr>
            <a:t>年度においては財政調整基金の積立や実質単年度収支も黒字となるなど改善している。</a:t>
          </a:r>
        </a:p>
        <a:p>
          <a:r>
            <a:rPr kumimoji="1" lang="ja-JP" altLang="en-US" sz="1200">
              <a:solidFill>
                <a:schemeClr val="tx1"/>
              </a:solidFill>
              <a:latin typeface="ＭＳ Ｐゴシック" panose="020B0600070205080204" pitchFamily="50" charset="-128"/>
              <a:ea typeface="ＭＳ Ｐゴシック" panose="020B0600070205080204" pitchFamily="50" charset="-128"/>
            </a:rPr>
            <a:t>　令和</a:t>
          </a:r>
          <a:r>
            <a:rPr kumimoji="1" lang="en-US" altLang="ja-JP" sz="1200">
              <a:solidFill>
                <a:schemeClr val="tx1"/>
              </a:solidFill>
              <a:latin typeface="ＭＳ Ｐゴシック" panose="020B0600070205080204" pitchFamily="50" charset="-128"/>
              <a:ea typeface="ＭＳ Ｐゴシック" panose="020B0600070205080204" pitchFamily="50" charset="-128"/>
            </a:rPr>
            <a:t>4</a:t>
          </a:r>
          <a:r>
            <a:rPr kumimoji="1" lang="ja-JP" altLang="en-US" sz="1200">
              <a:solidFill>
                <a:schemeClr val="tx1"/>
              </a:solidFill>
              <a:latin typeface="ＭＳ Ｐゴシック" panose="020B0600070205080204" pitchFamily="50" charset="-128"/>
              <a:ea typeface="ＭＳ Ｐゴシック" panose="020B0600070205080204" pitchFamily="50" charset="-128"/>
            </a:rPr>
            <a:t>年度決算は収入見込み誤りにより、</a:t>
          </a:r>
          <a:r>
            <a:rPr kumimoji="1" lang="en-US" altLang="ja-JP" sz="1200">
              <a:solidFill>
                <a:schemeClr val="tx1"/>
              </a:solidFill>
              <a:latin typeface="ＭＳ Ｐゴシック" panose="020B0600070205080204" pitchFamily="50" charset="-128"/>
              <a:ea typeface="ＭＳ Ｐゴシック" panose="020B0600070205080204" pitchFamily="50" charset="-128"/>
            </a:rPr>
            <a:t>2,966</a:t>
          </a:r>
          <a:r>
            <a:rPr kumimoji="1" lang="ja-JP" altLang="en-US" sz="1200">
              <a:solidFill>
                <a:schemeClr val="tx1"/>
              </a:solidFill>
              <a:latin typeface="ＭＳ Ｐゴシック" panose="020B0600070205080204" pitchFamily="50" charset="-128"/>
              <a:ea typeface="ＭＳ Ｐゴシック" panose="020B0600070205080204" pitchFamily="50" charset="-128"/>
            </a:rPr>
            <a:t>万円の実質収支の赤字となったが、令和</a:t>
          </a:r>
          <a:r>
            <a:rPr kumimoji="1" lang="en-US" altLang="ja-JP" sz="1200">
              <a:solidFill>
                <a:schemeClr val="tx1"/>
              </a:solidFill>
              <a:latin typeface="ＭＳ Ｐゴシック" panose="020B0600070205080204" pitchFamily="50" charset="-128"/>
              <a:ea typeface="ＭＳ Ｐゴシック" panose="020B0600070205080204" pitchFamily="50" charset="-128"/>
            </a:rPr>
            <a:t>6</a:t>
          </a:r>
          <a:r>
            <a:rPr kumimoji="1" lang="ja-JP" altLang="en-US" sz="1200">
              <a:solidFill>
                <a:schemeClr val="tx1"/>
              </a:solidFill>
              <a:latin typeface="ＭＳ Ｐゴシック" panose="020B0600070205080204" pitchFamily="50" charset="-128"/>
              <a:ea typeface="ＭＳ Ｐゴシック" panose="020B0600070205080204" pitchFamily="50" charset="-128"/>
            </a:rPr>
            <a:t>年度においては財政調整基金を取り崩すことなく、積立も行い、実質収支の黒字も確保した。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大阪府摂津市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　</a:t>
          </a:r>
          <a:r>
            <a:rPr kumimoji="1" lang="ja-JP" altLang="en-US" sz="1400">
              <a:solidFill>
                <a:schemeClr val="tx1"/>
              </a:solidFill>
              <a:latin typeface="ＭＳ Ｐゴシック" panose="020B0600070205080204" pitchFamily="50" charset="-128"/>
              <a:ea typeface="ＭＳ Ｐゴシック" panose="020B0600070205080204" pitchFamily="50" charset="-128"/>
            </a:rPr>
            <a:t>令和</a:t>
          </a:r>
          <a:r>
            <a:rPr kumimoji="1" lang="en-US" altLang="ja-JP" sz="1400">
              <a:solidFill>
                <a:schemeClr val="tx1"/>
              </a:solidFill>
              <a:latin typeface="ＭＳ Ｐゴシック" panose="020B0600070205080204" pitchFamily="50" charset="-128"/>
              <a:ea typeface="ＭＳ Ｐゴシック" panose="020B0600070205080204" pitchFamily="50" charset="-128"/>
            </a:rPr>
            <a:t>6</a:t>
          </a:r>
          <a:r>
            <a:rPr kumimoji="1" lang="ja-JP" altLang="en-US" sz="1400">
              <a:solidFill>
                <a:schemeClr val="tx1"/>
              </a:solidFill>
              <a:latin typeface="ＭＳ Ｐゴシック" panose="020B0600070205080204" pitchFamily="50" charset="-128"/>
              <a:ea typeface="ＭＳ Ｐゴシック" panose="020B0600070205080204" pitchFamily="50" charset="-128"/>
            </a:rPr>
            <a:t>年度の連結実質赤字比率では、国民健康保険特別会計をはじめ、他の会計も黒字となったこと等から、比率は</a:t>
          </a:r>
          <a:r>
            <a:rPr kumimoji="1" lang="en-US" altLang="ja-JP" sz="1400">
              <a:solidFill>
                <a:schemeClr val="tx1"/>
              </a:solidFill>
              <a:latin typeface="ＭＳ Ｐゴシック" panose="020B0600070205080204" pitchFamily="50" charset="-128"/>
              <a:ea typeface="ＭＳ Ｐゴシック" panose="020B0600070205080204" pitchFamily="50" charset="-128"/>
            </a:rPr>
            <a:t>0</a:t>
          </a:r>
          <a:r>
            <a:rPr kumimoji="1" lang="ja-JP" altLang="en-US" sz="1400">
              <a:solidFill>
                <a:schemeClr val="tx1"/>
              </a:solidFill>
              <a:latin typeface="ＭＳ Ｐゴシック" panose="020B0600070205080204" pitchFamily="50" charset="-128"/>
              <a:ea typeface="ＭＳ Ｐゴシック" panose="020B0600070205080204" pitchFamily="50" charset="-128"/>
            </a:rPr>
            <a:t>％を下回った（△</a:t>
          </a:r>
          <a:r>
            <a:rPr kumimoji="1" lang="en-US" altLang="ja-JP" sz="1400">
              <a:solidFill>
                <a:schemeClr val="tx1"/>
              </a:solidFill>
              <a:latin typeface="ＭＳ Ｐゴシック" panose="020B0600070205080204" pitchFamily="50" charset="-128"/>
              <a:ea typeface="ＭＳ Ｐゴシック" panose="020B0600070205080204" pitchFamily="50" charset="-128"/>
            </a:rPr>
            <a:t>19.36</a:t>
          </a:r>
          <a:r>
            <a:rPr kumimoji="1" lang="ja-JP" altLang="en-US" sz="1400">
              <a:solidFill>
                <a:schemeClr val="tx1"/>
              </a:solidFill>
              <a:latin typeface="ＭＳ Ｐゴシック" panose="020B0600070205080204" pitchFamily="50" charset="-128"/>
              <a:ea typeface="ＭＳ Ｐゴシック" panose="020B0600070205080204" pitchFamily="50" charset="-128"/>
            </a:rPr>
            <a:t>％）。</a:t>
          </a:r>
        </a:p>
        <a:p>
          <a:r>
            <a:rPr kumimoji="1" lang="ja-JP" altLang="en-US" sz="1400">
              <a:solidFill>
                <a:schemeClr val="tx1"/>
              </a:solidFill>
              <a:latin typeface="ＭＳ Ｐゴシック" panose="020B0600070205080204" pitchFamily="50" charset="-128"/>
              <a:ea typeface="ＭＳ Ｐゴシック" panose="020B0600070205080204" pitchFamily="50" charset="-128"/>
            </a:rPr>
            <a:t>　連結実質赤字比率の早期健全化基準（</a:t>
          </a:r>
          <a:r>
            <a:rPr kumimoji="1" lang="en-US" altLang="ja-JP" sz="1400">
              <a:solidFill>
                <a:schemeClr val="tx1"/>
              </a:solidFill>
              <a:latin typeface="ＭＳ Ｐゴシック" panose="020B0600070205080204" pitchFamily="50" charset="-128"/>
              <a:ea typeface="ＭＳ Ｐゴシック" panose="020B0600070205080204" pitchFamily="50" charset="-128"/>
            </a:rPr>
            <a:t>17.41</a:t>
          </a:r>
          <a:r>
            <a:rPr kumimoji="1" lang="ja-JP" altLang="en-US" sz="1400">
              <a:solidFill>
                <a:schemeClr val="tx1"/>
              </a:solidFill>
              <a:latin typeface="ＭＳ Ｐゴシック" panose="020B0600070205080204" pitchFamily="50" charset="-128"/>
              <a:ea typeface="ＭＳ Ｐゴシック" panose="020B0600070205080204" pitchFamily="50" charset="-128"/>
            </a:rPr>
            <a:t>％）は下回っているものの、基金や市債に過度に依存することなく、継続的な財政改革を図り、健全な財政運営に努めていく必要がある。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68" customWidth="1"/>
    <col min="12" max="12" width="2.21875" style="168" customWidth="1"/>
    <col min="13" max="17" width="2.33203125" style="168" customWidth="1"/>
    <col min="18" max="119" width="2.109375" style="168" customWidth="1"/>
    <col min="120" max="16384" width="0" style="168"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 thickBot="1" x14ac:dyDescent="0.25">
      <c r="B2" s="170" t="s">
        <v>77</v>
      </c>
      <c r="C2" s="170"/>
      <c r="D2" s="171"/>
    </row>
    <row r="3" spans="1:119" ht="18.75" customHeight="1" thickBot="1" x14ac:dyDescent="0.25">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44189265</v>
      </c>
      <c r="BO4" s="371"/>
      <c r="BP4" s="371"/>
      <c r="BQ4" s="371"/>
      <c r="BR4" s="371"/>
      <c r="BS4" s="371"/>
      <c r="BT4" s="371"/>
      <c r="BU4" s="372"/>
      <c r="BV4" s="370">
        <v>45251885</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1.4</v>
      </c>
      <c r="CU4" s="377"/>
      <c r="CV4" s="377"/>
      <c r="CW4" s="377"/>
      <c r="CX4" s="377"/>
      <c r="CY4" s="377"/>
      <c r="CZ4" s="377"/>
      <c r="DA4" s="378"/>
      <c r="DB4" s="376">
        <v>2.9</v>
      </c>
      <c r="DC4" s="377"/>
      <c r="DD4" s="377"/>
      <c r="DE4" s="377"/>
      <c r="DF4" s="377"/>
      <c r="DG4" s="377"/>
      <c r="DH4" s="377"/>
      <c r="DI4" s="378"/>
    </row>
    <row r="5" spans="1:119" ht="18.75" customHeight="1" x14ac:dyDescent="0.2">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43767043</v>
      </c>
      <c r="BO5" s="408"/>
      <c r="BP5" s="408"/>
      <c r="BQ5" s="408"/>
      <c r="BR5" s="408"/>
      <c r="BS5" s="408"/>
      <c r="BT5" s="408"/>
      <c r="BU5" s="409"/>
      <c r="BV5" s="407">
        <v>44186031</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101</v>
      </c>
      <c r="CU5" s="405"/>
      <c r="CV5" s="405"/>
      <c r="CW5" s="405"/>
      <c r="CX5" s="405"/>
      <c r="CY5" s="405"/>
      <c r="CZ5" s="405"/>
      <c r="DA5" s="406"/>
      <c r="DB5" s="404">
        <v>98.5</v>
      </c>
      <c r="DC5" s="405"/>
      <c r="DD5" s="405"/>
      <c r="DE5" s="405"/>
      <c r="DF5" s="405"/>
      <c r="DG5" s="405"/>
      <c r="DH5" s="405"/>
      <c r="DI5" s="406"/>
    </row>
    <row r="6" spans="1:119" ht="18.75" customHeight="1" x14ac:dyDescent="0.2">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422222</v>
      </c>
      <c r="BO6" s="408"/>
      <c r="BP6" s="408"/>
      <c r="BQ6" s="408"/>
      <c r="BR6" s="408"/>
      <c r="BS6" s="408"/>
      <c r="BT6" s="408"/>
      <c r="BU6" s="409"/>
      <c r="BV6" s="407">
        <v>1065854</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101.1</v>
      </c>
      <c r="CU6" s="445"/>
      <c r="CV6" s="445"/>
      <c r="CW6" s="445"/>
      <c r="CX6" s="445"/>
      <c r="CY6" s="445"/>
      <c r="CZ6" s="445"/>
      <c r="DA6" s="446"/>
      <c r="DB6" s="444">
        <v>98.9</v>
      </c>
      <c r="DC6" s="445"/>
      <c r="DD6" s="445"/>
      <c r="DE6" s="445"/>
      <c r="DF6" s="445"/>
      <c r="DG6" s="445"/>
      <c r="DH6" s="445"/>
      <c r="DI6" s="446"/>
    </row>
    <row r="7" spans="1:119" ht="18.75" customHeight="1" x14ac:dyDescent="0.2">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125804</v>
      </c>
      <c r="BO7" s="408"/>
      <c r="BP7" s="408"/>
      <c r="BQ7" s="408"/>
      <c r="BR7" s="408"/>
      <c r="BS7" s="408"/>
      <c r="BT7" s="408"/>
      <c r="BU7" s="409"/>
      <c r="BV7" s="407">
        <v>467046</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20865450</v>
      </c>
      <c r="CU7" s="408"/>
      <c r="CV7" s="408"/>
      <c r="CW7" s="408"/>
      <c r="CX7" s="408"/>
      <c r="CY7" s="408"/>
      <c r="CZ7" s="408"/>
      <c r="DA7" s="409"/>
      <c r="DB7" s="407">
        <v>20684627</v>
      </c>
      <c r="DC7" s="408"/>
      <c r="DD7" s="408"/>
      <c r="DE7" s="408"/>
      <c r="DF7" s="408"/>
      <c r="DG7" s="408"/>
      <c r="DH7" s="408"/>
      <c r="DI7" s="409"/>
    </row>
    <row r="8" spans="1:119" ht="18.75" customHeight="1" thickBot="1" x14ac:dyDescent="0.25">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296418</v>
      </c>
      <c r="BO8" s="408"/>
      <c r="BP8" s="408"/>
      <c r="BQ8" s="408"/>
      <c r="BR8" s="408"/>
      <c r="BS8" s="408"/>
      <c r="BT8" s="408"/>
      <c r="BU8" s="409"/>
      <c r="BV8" s="407">
        <v>598808</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0.94</v>
      </c>
      <c r="CU8" s="448"/>
      <c r="CV8" s="448"/>
      <c r="CW8" s="448"/>
      <c r="CX8" s="448"/>
      <c r="CY8" s="448"/>
      <c r="CZ8" s="448"/>
      <c r="DA8" s="449"/>
      <c r="DB8" s="447">
        <v>0.93</v>
      </c>
      <c r="DC8" s="448"/>
      <c r="DD8" s="448"/>
      <c r="DE8" s="448"/>
      <c r="DF8" s="448"/>
      <c r="DG8" s="448"/>
      <c r="DH8" s="448"/>
      <c r="DI8" s="449"/>
    </row>
    <row r="9" spans="1:119" ht="18.75" customHeight="1" thickBot="1" x14ac:dyDescent="0.25">
      <c r="A9" s="169"/>
      <c r="B9" s="401" t="s">
        <v>107</v>
      </c>
      <c r="C9" s="402"/>
      <c r="D9" s="402"/>
      <c r="E9" s="402"/>
      <c r="F9" s="402"/>
      <c r="G9" s="402"/>
      <c r="H9" s="402"/>
      <c r="I9" s="402"/>
      <c r="J9" s="402"/>
      <c r="K9" s="450"/>
      <c r="L9" s="451" t="s">
        <v>108</v>
      </c>
      <c r="M9" s="452"/>
      <c r="N9" s="452"/>
      <c r="O9" s="452"/>
      <c r="P9" s="452"/>
      <c r="Q9" s="453"/>
      <c r="R9" s="454">
        <v>87456</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-302390</v>
      </c>
      <c r="BO9" s="408"/>
      <c r="BP9" s="408"/>
      <c r="BQ9" s="408"/>
      <c r="BR9" s="408"/>
      <c r="BS9" s="408"/>
      <c r="BT9" s="408"/>
      <c r="BU9" s="409"/>
      <c r="BV9" s="407">
        <v>628466</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6.6</v>
      </c>
      <c r="CU9" s="405"/>
      <c r="CV9" s="405"/>
      <c r="CW9" s="405"/>
      <c r="CX9" s="405"/>
      <c r="CY9" s="405"/>
      <c r="CZ9" s="405"/>
      <c r="DA9" s="406"/>
      <c r="DB9" s="404">
        <v>6.5</v>
      </c>
      <c r="DC9" s="405"/>
      <c r="DD9" s="405"/>
      <c r="DE9" s="405"/>
      <c r="DF9" s="405"/>
      <c r="DG9" s="405"/>
      <c r="DH9" s="405"/>
      <c r="DI9" s="406"/>
    </row>
    <row r="10" spans="1:119" ht="18.75" customHeight="1" thickBot="1" x14ac:dyDescent="0.25">
      <c r="A10" s="169"/>
      <c r="B10" s="401"/>
      <c r="C10" s="402"/>
      <c r="D10" s="402"/>
      <c r="E10" s="402"/>
      <c r="F10" s="402"/>
      <c r="G10" s="402"/>
      <c r="H10" s="402"/>
      <c r="I10" s="402"/>
      <c r="J10" s="402"/>
      <c r="K10" s="450"/>
      <c r="L10" s="457" t="s">
        <v>113</v>
      </c>
      <c r="M10" s="437"/>
      <c r="N10" s="437"/>
      <c r="O10" s="437"/>
      <c r="P10" s="437"/>
      <c r="Q10" s="438"/>
      <c r="R10" s="458">
        <v>85007</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580610</v>
      </c>
      <c r="BO10" s="408"/>
      <c r="BP10" s="408"/>
      <c r="BQ10" s="408"/>
      <c r="BR10" s="408"/>
      <c r="BS10" s="408"/>
      <c r="BT10" s="408"/>
      <c r="BU10" s="409"/>
      <c r="BV10" s="407">
        <v>1644622</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69"/>
      <c r="B12" s="467" t="s">
        <v>123</v>
      </c>
      <c r="C12" s="468"/>
      <c r="D12" s="468"/>
      <c r="E12" s="468"/>
      <c r="F12" s="468"/>
      <c r="G12" s="468"/>
      <c r="H12" s="468"/>
      <c r="I12" s="468"/>
      <c r="J12" s="468"/>
      <c r="K12" s="469"/>
      <c r="L12" s="476" t="s">
        <v>124</v>
      </c>
      <c r="M12" s="477"/>
      <c r="N12" s="477"/>
      <c r="O12" s="477"/>
      <c r="P12" s="477"/>
      <c r="Q12" s="478"/>
      <c r="R12" s="479">
        <v>86344</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0</v>
      </c>
      <c r="BO12" s="408"/>
      <c r="BP12" s="408"/>
      <c r="BQ12" s="408"/>
      <c r="BR12" s="408"/>
      <c r="BS12" s="408"/>
      <c r="BT12" s="408"/>
      <c r="BU12" s="409"/>
      <c r="BV12" s="407">
        <v>1300000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69"/>
      <c r="B13" s="470"/>
      <c r="C13" s="471"/>
      <c r="D13" s="471"/>
      <c r="E13" s="471"/>
      <c r="F13" s="471"/>
      <c r="G13" s="471"/>
      <c r="H13" s="471"/>
      <c r="I13" s="471"/>
      <c r="J13" s="471"/>
      <c r="K13" s="472"/>
      <c r="L13" s="178"/>
      <c r="M13" s="498" t="s">
        <v>130</v>
      </c>
      <c r="N13" s="499"/>
      <c r="O13" s="499"/>
      <c r="P13" s="499"/>
      <c r="Q13" s="500"/>
      <c r="R13" s="491">
        <v>84229</v>
      </c>
      <c r="S13" s="492"/>
      <c r="T13" s="492"/>
      <c r="U13" s="492"/>
      <c r="V13" s="493"/>
      <c r="W13" s="423" t="s">
        <v>131</v>
      </c>
      <c r="X13" s="424"/>
      <c r="Y13" s="424"/>
      <c r="Z13" s="424"/>
      <c r="AA13" s="424"/>
      <c r="AB13" s="414"/>
      <c r="AC13" s="458">
        <v>106</v>
      </c>
      <c r="AD13" s="459"/>
      <c r="AE13" s="459"/>
      <c r="AF13" s="459"/>
      <c r="AG13" s="501"/>
      <c r="AH13" s="458">
        <v>113</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278220</v>
      </c>
      <c r="BO13" s="408"/>
      <c r="BP13" s="408"/>
      <c r="BQ13" s="408"/>
      <c r="BR13" s="408"/>
      <c r="BS13" s="408"/>
      <c r="BT13" s="408"/>
      <c r="BU13" s="409"/>
      <c r="BV13" s="407">
        <v>973088</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-0.5</v>
      </c>
      <c r="CU13" s="405"/>
      <c r="CV13" s="405"/>
      <c r="CW13" s="405"/>
      <c r="CX13" s="405"/>
      <c r="CY13" s="405"/>
      <c r="CZ13" s="405"/>
      <c r="DA13" s="406"/>
      <c r="DB13" s="404">
        <v>-0.4</v>
      </c>
      <c r="DC13" s="405"/>
      <c r="DD13" s="405"/>
      <c r="DE13" s="405"/>
      <c r="DF13" s="405"/>
      <c r="DG13" s="405"/>
      <c r="DH13" s="405"/>
      <c r="DI13" s="406"/>
    </row>
    <row r="14" spans="1:119" ht="18.75" customHeight="1" thickBot="1" x14ac:dyDescent="0.25">
      <c r="A14" s="169"/>
      <c r="B14" s="470"/>
      <c r="C14" s="471"/>
      <c r="D14" s="471"/>
      <c r="E14" s="471"/>
      <c r="F14" s="471"/>
      <c r="G14" s="471"/>
      <c r="H14" s="471"/>
      <c r="I14" s="471"/>
      <c r="J14" s="471"/>
      <c r="K14" s="472"/>
      <c r="L14" s="488" t="s">
        <v>135</v>
      </c>
      <c r="M14" s="489"/>
      <c r="N14" s="489"/>
      <c r="O14" s="489"/>
      <c r="P14" s="489"/>
      <c r="Q14" s="490"/>
      <c r="R14" s="491">
        <v>86351</v>
      </c>
      <c r="S14" s="492"/>
      <c r="T14" s="492"/>
      <c r="U14" s="492"/>
      <c r="V14" s="493"/>
      <c r="W14" s="397"/>
      <c r="X14" s="398"/>
      <c r="Y14" s="398"/>
      <c r="Z14" s="398"/>
      <c r="AA14" s="398"/>
      <c r="AB14" s="387"/>
      <c r="AC14" s="494">
        <v>0.3</v>
      </c>
      <c r="AD14" s="495"/>
      <c r="AE14" s="495"/>
      <c r="AF14" s="495"/>
      <c r="AG14" s="496"/>
      <c r="AH14" s="494">
        <v>0.3</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t="s">
        <v>122</v>
      </c>
      <c r="CU14" s="506"/>
      <c r="CV14" s="506"/>
      <c r="CW14" s="506"/>
      <c r="CX14" s="506"/>
      <c r="CY14" s="506"/>
      <c r="CZ14" s="506"/>
      <c r="DA14" s="507"/>
      <c r="DB14" s="505" t="s">
        <v>122</v>
      </c>
      <c r="DC14" s="506"/>
      <c r="DD14" s="506"/>
      <c r="DE14" s="506"/>
      <c r="DF14" s="506"/>
      <c r="DG14" s="506"/>
      <c r="DH14" s="506"/>
      <c r="DI14" s="507"/>
    </row>
    <row r="15" spans="1:119" ht="18.75" customHeight="1" x14ac:dyDescent="0.2">
      <c r="A15" s="169"/>
      <c r="B15" s="470"/>
      <c r="C15" s="471"/>
      <c r="D15" s="471"/>
      <c r="E15" s="471"/>
      <c r="F15" s="471"/>
      <c r="G15" s="471"/>
      <c r="H15" s="471"/>
      <c r="I15" s="471"/>
      <c r="J15" s="471"/>
      <c r="K15" s="472"/>
      <c r="L15" s="178"/>
      <c r="M15" s="498" t="s">
        <v>130</v>
      </c>
      <c r="N15" s="499"/>
      <c r="O15" s="499"/>
      <c r="P15" s="499"/>
      <c r="Q15" s="500"/>
      <c r="R15" s="491">
        <v>84421</v>
      </c>
      <c r="S15" s="492"/>
      <c r="T15" s="492"/>
      <c r="U15" s="492"/>
      <c r="V15" s="493"/>
      <c r="W15" s="423" t="s">
        <v>137</v>
      </c>
      <c r="X15" s="424"/>
      <c r="Y15" s="424"/>
      <c r="Z15" s="424"/>
      <c r="AA15" s="424"/>
      <c r="AB15" s="414"/>
      <c r="AC15" s="458">
        <v>9780</v>
      </c>
      <c r="AD15" s="459"/>
      <c r="AE15" s="459"/>
      <c r="AF15" s="459"/>
      <c r="AG15" s="501"/>
      <c r="AH15" s="458">
        <v>10551</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15644710</v>
      </c>
      <c r="BO15" s="371"/>
      <c r="BP15" s="371"/>
      <c r="BQ15" s="371"/>
      <c r="BR15" s="371"/>
      <c r="BS15" s="371"/>
      <c r="BT15" s="371"/>
      <c r="BU15" s="372"/>
      <c r="BV15" s="370">
        <v>15221728</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26.2</v>
      </c>
      <c r="AD16" s="495"/>
      <c r="AE16" s="495"/>
      <c r="AF16" s="495"/>
      <c r="AG16" s="496"/>
      <c r="AH16" s="494">
        <v>28.5</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16375368</v>
      </c>
      <c r="BO16" s="408"/>
      <c r="BP16" s="408"/>
      <c r="BQ16" s="408"/>
      <c r="BR16" s="408"/>
      <c r="BS16" s="408"/>
      <c r="BT16" s="408"/>
      <c r="BU16" s="409"/>
      <c r="BV16" s="407">
        <v>16232207</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27407</v>
      </c>
      <c r="AD17" s="459"/>
      <c r="AE17" s="459"/>
      <c r="AF17" s="459"/>
      <c r="AG17" s="501"/>
      <c r="AH17" s="458">
        <v>26296</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20118550</v>
      </c>
      <c r="BO17" s="408"/>
      <c r="BP17" s="408"/>
      <c r="BQ17" s="408"/>
      <c r="BR17" s="408"/>
      <c r="BS17" s="408"/>
      <c r="BT17" s="408"/>
      <c r="BU17" s="409"/>
      <c r="BV17" s="407">
        <v>19551838</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69"/>
      <c r="B18" s="529" t="s">
        <v>147</v>
      </c>
      <c r="C18" s="450"/>
      <c r="D18" s="450"/>
      <c r="E18" s="530"/>
      <c r="F18" s="530"/>
      <c r="G18" s="530"/>
      <c r="H18" s="530"/>
      <c r="I18" s="530"/>
      <c r="J18" s="530"/>
      <c r="K18" s="530"/>
      <c r="L18" s="531">
        <v>14.87</v>
      </c>
      <c r="M18" s="531"/>
      <c r="N18" s="531"/>
      <c r="O18" s="531"/>
      <c r="P18" s="531"/>
      <c r="Q18" s="531"/>
      <c r="R18" s="532"/>
      <c r="S18" s="532"/>
      <c r="T18" s="532"/>
      <c r="U18" s="532"/>
      <c r="V18" s="533"/>
      <c r="W18" s="425"/>
      <c r="X18" s="426"/>
      <c r="Y18" s="426"/>
      <c r="Z18" s="426"/>
      <c r="AA18" s="426"/>
      <c r="AB18" s="417"/>
      <c r="AC18" s="534">
        <v>73.5</v>
      </c>
      <c r="AD18" s="535"/>
      <c r="AE18" s="535"/>
      <c r="AF18" s="535"/>
      <c r="AG18" s="536"/>
      <c r="AH18" s="534">
        <v>71.099999999999994</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22241050</v>
      </c>
      <c r="BO18" s="408"/>
      <c r="BP18" s="408"/>
      <c r="BQ18" s="408"/>
      <c r="BR18" s="408"/>
      <c r="BS18" s="408"/>
      <c r="BT18" s="408"/>
      <c r="BU18" s="409"/>
      <c r="BV18" s="407">
        <v>21162182</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69"/>
      <c r="B19" s="529" t="s">
        <v>149</v>
      </c>
      <c r="C19" s="450"/>
      <c r="D19" s="450"/>
      <c r="E19" s="530"/>
      <c r="F19" s="530"/>
      <c r="G19" s="530"/>
      <c r="H19" s="530"/>
      <c r="I19" s="530"/>
      <c r="J19" s="530"/>
      <c r="K19" s="530"/>
      <c r="L19" s="538">
        <v>5881</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26251600</v>
      </c>
      <c r="BO19" s="408"/>
      <c r="BP19" s="408"/>
      <c r="BQ19" s="408"/>
      <c r="BR19" s="408"/>
      <c r="BS19" s="408"/>
      <c r="BT19" s="408"/>
      <c r="BU19" s="409"/>
      <c r="BV19" s="407">
        <v>28231618</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69"/>
      <c r="B20" s="529" t="s">
        <v>151</v>
      </c>
      <c r="C20" s="450"/>
      <c r="D20" s="450"/>
      <c r="E20" s="530"/>
      <c r="F20" s="530"/>
      <c r="G20" s="530"/>
      <c r="H20" s="530"/>
      <c r="I20" s="530"/>
      <c r="J20" s="530"/>
      <c r="K20" s="530"/>
      <c r="L20" s="538">
        <v>40243</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21436184</v>
      </c>
      <c r="BO22" s="371"/>
      <c r="BP22" s="371"/>
      <c r="BQ22" s="371"/>
      <c r="BR22" s="371"/>
      <c r="BS22" s="371"/>
      <c r="BT22" s="371"/>
      <c r="BU22" s="372"/>
      <c r="BV22" s="370">
        <v>20921901</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13433957</v>
      </c>
      <c r="BO23" s="408"/>
      <c r="BP23" s="408"/>
      <c r="BQ23" s="408"/>
      <c r="BR23" s="408"/>
      <c r="BS23" s="408"/>
      <c r="BT23" s="408"/>
      <c r="BU23" s="409"/>
      <c r="BV23" s="407">
        <v>13515316</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69"/>
      <c r="B24" s="578"/>
      <c r="C24" s="554"/>
      <c r="D24" s="555"/>
      <c r="E24" s="457" t="s">
        <v>161</v>
      </c>
      <c r="F24" s="437"/>
      <c r="G24" s="437"/>
      <c r="H24" s="437"/>
      <c r="I24" s="437"/>
      <c r="J24" s="437"/>
      <c r="K24" s="438"/>
      <c r="L24" s="458">
        <v>1</v>
      </c>
      <c r="M24" s="459"/>
      <c r="N24" s="459"/>
      <c r="O24" s="459"/>
      <c r="P24" s="501"/>
      <c r="Q24" s="458">
        <v>9000</v>
      </c>
      <c r="R24" s="459"/>
      <c r="S24" s="459"/>
      <c r="T24" s="459"/>
      <c r="U24" s="459"/>
      <c r="V24" s="501"/>
      <c r="W24" s="553"/>
      <c r="X24" s="554"/>
      <c r="Y24" s="555"/>
      <c r="Z24" s="457" t="s">
        <v>162</v>
      </c>
      <c r="AA24" s="437"/>
      <c r="AB24" s="437"/>
      <c r="AC24" s="437"/>
      <c r="AD24" s="437"/>
      <c r="AE24" s="437"/>
      <c r="AF24" s="437"/>
      <c r="AG24" s="438"/>
      <c r="AH24" s="458">
        <v>568</v>
      </c>
      <c r="AI24" s="459"/>
      <c r="AJ24" s="459"/>
      <c r="AK24" s="459"/>
      <c r="AL24" s="501"/>
      <c r="AM24" s="458">
        <v>1749440</v>
      </c>
      <c r="AN24" s="459"/>
      <c r="AO24" s="459"/>
      <c r="AP24" s="459"/>
      <c r="AQ24" s="459"/>
      <c r="AR24" s="501"/>
      <c r="AS24" s="458">
        <v>3080</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15586248</v>
      </c>
      <c r="BO24" s="408"/>
      <c r="BP24" s="408"/>
      <c r="BQ24" s="408"/>
      <c r="BR24" s="408"/>
      <c r="BS24" s="408"/>
      <c r="BT24" s="408"/>
      <c r="BU24" s="409"/>
      <c r="BV24" s="407">
        <v>14394859</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69"/>
      <c r="B25" s="578"/>
      <c r="C25" s="554"/>
      <c r="D25" s="555"/>
      <c r="E25" s="457" t="s">
        <v>164</v>
      </c>
      <c r="F25" s="437"/>
      <c r="G25" s="437"/>
      <c r="H25" s="437"/>
      <c r="I25" s="437"/>
      <c r="J25" s="437"/>
      <c r="K25" s="438"/>
      <c r="L25" s="458">
        <v>2</v>
      </c>
      <c r="M25" s="459"/>
      <c r="N25" s="459"/>
      <c r="O25" s="459"/>
      <c r="P25" s="501"/>
      <c r="Q25" s="458">
        <v>7700</v>
      </c>
      <c r="R25" s="459"/>
      <c r="S25" s="459"/>
      <c r="T25" s="459"/>
      <c r="U25" s="459"/>
      <c r="V25" s="501"/>
      <c r="W25" s="553"/>
      <c r="X25" s="554"/>
      <c r="Y25" s="555"/>
      <c r="Z25" s="457" t="s">
        <v>165</v>
      </c>
      <c r="AA25" s="437"/>
      <c r="AB25" s="437"/>
      <c r="AC25" s="437"/>
      <c r="AD25" s="437"/>
      <c r="AE25" s="437"/>
      <c r="AF25" s="437"/>
      <c r="AG25" s="438"/>
      <c r="AH25" s="458">
        <v>102</v>
      </c>
      <c r="AI25" s="459"/>
      <c r="AJ25" s="459"/>
      <c r="AK25" s="459"/>
      <c r="AL25" s="501"/>
      <c r="AM25" s="458">
        <v>301716</v>
      </c>
      <c r="AN25" s="459"/>
      <c r="AO25" s="459"/>
      <c r="AP25" s="459"/>
      <c r="AQ25" s="459"/>
      <c r="AR25" s="501"/>
      <c r="AS25" s="458">
        <v>2958</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12698016</v>
      </c>
      <c r="BO25" s="371"/>
      <c r="BP25" s="371"/>
      <c r="BQ25" s="371"/>
      <c r="BR25" s="371"/>
      <c r="BS25" s="371"/>
      <c r="BT25" s="371"/>
      <c r="BU25" s="372"/>
      <c r="BV25" s="370">
        <v>5583214</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69"/>
      <c r="B26" s="578"/>
      <c r="C26" s="554"/>
      <c r="D26" s="555"/>
      <c r="E26" s="457" t="s">
        <v>167</v>
      </c>
      <c r="F26" s="437"/>
      <c r="G26" s="437"/>
      <c r="H26" s="437"/>
      <c r="I26" s="437"/>
      <c r="J26" s="437"/>
      <c r="K26" s="438"/>
      <c r="L26" s="458">
        <v>1</v>
      </c>
      <c r="M26" s="459"/>
      <c r="N26" s="459"/>
      <c r="O26" s="459"/>
      <c r="P26" s="501"/>
      <c r="Q26" s="458">
        <v>7000</v>
      </c>
      <c r="R26" s="459"/>
      <c r="S26" s="459"/>
      <c r="T26" s="459"/>
      <c r="U26" s="459"/>
      <c r="V26" s="501"/>
      <c r="W26" s="553"/>
      <c r="X26" s="554"/>
      <c r="Y26" s="555"/>
      <c r="Z26" s="457" t="s">
        <v>168</v>
      </c>
      <c r="AA26" s="559"/>
      <c r="AB26" s="559"/>
      <c r="AC26" s="559"/>
      <c r="AD26" s="559"/>
      <c r="AE26" s="559"/>
      <c r="AF26" s="559"/>
      <c r="AG26" s="560"/>
      <c r="AH26" s="458">
        <v>40</v>
      </c>
      <c r="AI26" s="459"/>
      <c r="AJ26" s="459"/>
      <c r="AK26" s="459"/>
      <c r="AL26" s="501"/>
      <c r="AM26" s="458">
        <v>138880</v>
      </c>
      <c r="AN26" s="459"/>
      <c r="AO26" s="459"/>
      <c r="AP26" s="459"/>
      <c r="AQ26" s="459"/>
      <c r="AR26" s="501"/>
      <c r="AS26" s="458">
        <v>3472</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69"/>
      <c r="B27" s="578"/>
      <c r="C27" s="554"/>
      <c r="D27" s="555"/>
      <c r="E27" s="457" t="s">
        <v>170</v>
      </c>
      <c r="F27" s="437"/>
      <c r="G27" s="437"/>
      <c r="H27" s="437"/>
      <c r="I27" s="437"/>
      <c r="J27" s="437"/>
      <c r="K27" s="438"/>
      <c r="L27" s="458">
        <v>1</v>
      </c>
      <c r="M27" s="459"/>
      <c r="N27" s="459"/>
      <c r="O27" s="459"/>
      <c r="P27" s="501"/>
      <c r="Q27" s="458">
        <v>6200</v>
      </c>
      <c r="R27" s="459"/>
      <c r="S27" s="459"/>
      <c r="T27" s="459"/>
      <c r="U27" s="459"/>
      <c r="V27" s="501"/>
      <c r="W27" s="553"/>
      <c r="X27" s="554"/>
      <c r="Y27" s="555"/>
      <c r="Z27" s="457" t="s">
        <v>171</v>
      </c>
      <c r="AA27" s="437"/>
      <c r="AB27" s="437"/>
      <c r="AC27" s="437"/>
      <c r="AD27" s="437"/>
      <c r="AE27" s="437"/>
      <c r="AF27" s="437"/>
      <c r="AG27" s="438"/>
      <c r="AH27" s="458">
        <v>14</v>
      </c>
      <c r="AI27" s="459"/>
      <c r="AJ27" s="459"/>
      <c r="AK27" s="459"/>
      <c r="AL27" s="501"/>
      <c r="AM27" s="458">
        <v>56630</v>
      </c>
      <c r="AN27" s="459"/>
      <c r="AO27" s="459"/>
      <c r="AP27" s="459"/>
      <c r="AQ27" s="459"/>
      <c r="AR27" s="501"/>
      <c r="AS27" s="458">
        <v>4045</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v>2594471</v>
      </c>
      <c r="BO27" s="527"/>
      <c r="BP27" s="527"/>
      <c r="BQ27" s="527"/>
      <c r="BR27" s="527"/>
      <c r="BS27" s="527"/>
      <c r="BT27" s="527"/>
      <c r="BU27" s="528"/>
      <c r="BV27" s="526">
        <v>2594471</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69"/>
      <c r="B28" s="578"/>
      <c r="C28" s="554"/>
      <c r="D28" s="555"/>
      <c r="E28" s="457" t="s">
        <v>173</v>
      </c>
      <c r="F28" s="437"/>
      <c r="G28" s="437"/>
      <c r="H28" s="437"/>
      <c r="I28" s="437"/>
      <c r="J28" s="437"/>
      <c r="K28" s="438"/>
      <c r="L28" s="458">
        <v>1</v>
      </c>
      <c r="M28" s="459"/>
      <c r="N28" s="459"/>
      <c r="O28" s="459"/>
      <c r="P28" s="501"/>
      <c r="Q28" s="458">
        <v>5700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8322349</v>
      </c>
      <c r="BO28" s="371"/>
      <c r="BP28" s="371"/>
      <c r="BQ28" s="371"/>
      <c r="BR28" s="371"/>
      <c r="BS28" s="371"/>
      <c r="BT28" s="371"/>
      <c r="BU28" s="372"/>
      <c r="BV28" s="370">
        <v>7741739</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69"/>
      <c r="B29" s="578"/>
      <c r="C29" s="554"/>
      <c r="D29" s="555"/>
      <c r="E29" s="457" t="s">
        <v>176</v>
      </c>
      <c r="F29" s="437"/>
      <c r="G29" s="437"/>
      <c r="H29" s="437"/>
      <c r="I29" s="437"/>
      <c r="J29" s="437"/>
      <c r="K29" s="438"/>
      <c r="L29" s="458">
        <v>17</v>
      </c>
      <c r="M29" s="459"/>
      <c r="N29" s="459"/>
      <c r="O29" s="459"/>
      <c r="P29" s="501"/>
      <c r="Q29" s="458">
        <v>5350</v>
      </c>
      <c r="R29" s="459"/>
      <c r="S29" s="459"/>
      <c r="T29" s="459"/>
      <c r="U29" s="459"/>
      <c r="V29" s="501"/>
      <c r="W29" s="556"/>
      <c r="X29" s="557"/>
      <c r="Y29" s="558"/>
      <c r="Z29" s="457" t="s">
        <v>177</v>
      </c>
      <c r="AA29" s="437"/>
      <c r="AB29" s="437"/>
      <c r="AC29" s="437"/>
      <c r="AD29" s="437"/>
      <c r="AE29" s="437"/>
      <c r="AF29" s="437"/>
      <c r="AG29" s="438"/>
      <c r="AH29" s="458">
        <v>582</v>
      </c>
      <c r="AI29" s="459"/>
      <c r="AJ29" s="459"/>
      <c r="AK29" s="459"/>
      <c r="AL29" s="501"/>
      <c r="AM29" s="458">
        <v>1806070</v>
      </c>
      <c r="AN29" s="459"/>
      <c r="AO29" s="459"/>
      <c r="AP29" s="459"/>
      <c r="AQ29" s="459"/>
      <c r="AR29" s="501"/>
      <c r="AS29" s="458">
        <v>3103</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t="s">
        <v>122</v>
      </c>
      <c r="BO29" s="408"/>
      <c r="BP29" s="408"/>
      <c r="BQ29" s="408"/>
      <c r="BR29" s="408"/>
      <c r="BS29" s="408"/>
      <c r="BT29" s="408"/>
      <c r="BU29" s="409"/>
      <c r="BV29" s="407" t="s">
        <v>122</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99.4</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5017423</v>
      </c>
      <c r="BO30" s="527"/>
      <c r="BP30" s="527"/>
      <c r="BQ30" s="527"/>
      <c r="BR30" s="527"/>
      <c r="BS30" s="527"/>
      <c r="BT30" s="527"/>
      <c r="BU30" s="528"/>
      <c r="BV30" s="526">
        <v>5153864</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2">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2">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3</v>
      </c>
      <c r="V34" s="597"/>
      <c r="W34" s="598" t="str">
        <f>IF('各会計、関係団体の財政状況及び健全化判断比率'!B28="","",'各会計、関係団体の財政状況及び健全化判断比率'!B28)</f>
        <v>国民健康保険特別会計</v>
      </c>
      <c r="X34" s="598"/>
      <c r="Y34" s="598"/>
      <c r="Z34" s="598"/>
      <c r="AA34" s="598"/>
      <c r="AB34" s="598"/>
      <c r="AC34" s="598"/>
      <c r="AD34" s="598"/>
      <c r="AE34" s="598"/>
      <c r="AF34" s="598"/>
      <c r="AG34" s="598"/>
      <c r="AH34" s="598"/>
      <c r="AI34" s="598"/>
      <c r="AJ34" s="598"/>
      <c r="AK34" s="598"/>
      <c r="AL34" s="169"/>
      <c r="AM34" s="597">
        <f>IF(AO34="","",MAX(C34:D43,U34:V43)+1)</f>
        <v>6</v>
      </c>
      <c r="AN34" s="597"/>
      <c r="AO34" s="598" t="str">
        <f>IF('各会計、関係団体の財政状況及び健全化判断比率'!B31="","",'各会計、関係団体の財政状況及び健全化判断比率'!B31)</f>
        <v>摂津市水道事業会計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8</v>
      </c>
      <c r="BX34" s="597"/>
      <c r="BY34" s="598" t="str">
        <f>IF('各会計、関係団体の財政状況及び健全化判断比率'!B68="","",'各会計、関係団体の財政状況及び健全化判断比率'!B68)</f>
        <v>淀川右岸水防事務組合</v>
      </c>
      <c r="BZ34" s="598"/>
      <c r="CA34" s="598"/>
      <c r="CB34" s="598"/>
      <c r="CC34" s="598"/>
      <c r="CD34" s="598"/>
      <c r="CE34" s="598"/>
      <c r="CF34" s="598"/>
      <c r="CG34" s="598"/>
      <c r="CH34" s="598"/>
      <c r="CI34" s="598"/>
      <c r="CJ34" s="598"/>
      <c r="CK34" s="598"/>
      <c r="CL34" s="598"/>
      <c r="CM34" s="598"/>
      <c r="CN34" s="169"/>
      <c r="CO34" s="597">
        <f>IF(CQ34="","",MAX(C34:D43,U34:V43,AM34:AN43,BE34:BF43,BW34:BX43)+1)</f>
        <v>13</v>
      </c>
      <c r="CP34" s="597"/>
      <c r="CQ34" s="598" t="str">
        <f>IF('各会計、関係団体の財政状況及び健全化判断比率'!BS7="","",'各会計、関係団体の財政状況及び健全化判断比率'!BS7)</f>
        <v>摂津市施設管理公社</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2">
      <c r="A35" s="169"/>
      <c r="B35" s="193"/>
      <c r="C35" s="597">
        <f>IF(E35="","",C34+1)</f>
        <v>2</v>
      </c>
      <c r="D35" s="597"/>
      <c r="E35" s="598" t="str">
        <f>IF('各会計、関係団体の財政状況及び健全化判断比率'!B8="","",'各会計、関係団体の財政状況及び健全化判断比率'!B8)</f>
        <v>パートタイマー等退職金共済特別会計</v>
      </c>
      <c r="F35" s="598"/>
      <c r="G35" s="598"/>
      <c r="H35" s="598"/>
      <c r="I35" s="598"/>
      <c r="J35" s="598"/>
      <c r="K35" s="598"/>
      <c r="L35" s="598"/>
      <c r="M35" s="598"/>
      <c r="N35" s="598"/>
      <c r="O35" s="598"/>
      <c r="P35" s="598"/>
      <c r="Q35" s="598"/>
      <c r="R35" s="598"/>
      <c r="S35" s="598"/>
      <c r="T35" s="169"/>
      <c r="U35" s="597">
        <f>IF(W35="","",U34+1)</f>
        <v>4</v>
      </c>
      <c r="V35" s="597"/>
      <c r="W35" s="598" t="str">
        <f>IF('各会計、関係団体の財政状況及び健全化判断比率'!B29="","",'各会計、関係団体の財政状況及び健全化判断比率'!B29)</f>
        <v>介護保険特別会計</v>
      </c>
      <c r="X35" s="598"/>
      <c r="Y35" s="598"/>
      <c r="Z35" s="598"/>
      <c r="AA35" s="598"/>
      <c r="AB35" s="598"/>
      <c r="AC35" s="598"/>
      <c r="AD35" s="598"/>
      <c r="AE35" s="598"/>
      <c r="AF35" s="598"/>
      <c r="AG35" s="598"/>
      <c r="AH35" s="598"/>
      <c r="AI35" s="598"/>
      <c r="AJ35" s="598"/>
      <c r="AK35" s="598"/>
      <c r="AL35" s="169"/>
      <c r="AM35" s="597">
        <f t="shared" ref="AM35:AM43" si="0">IF(AO35="","",AM34+1)</f>
        <v>7</v>
      </c>
      <c r="AN35" s="597"/>
      <c r="AO35" s="598" t="str">
        <f>IF('各会計、関係団体の財政状況及び健全化判断比率'!B32="","",'各会計、関係団体の財政状況及び健全化判断比率'!B32)</f>
        <v>摂津市下水道事業会計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9</v>
      </c>
      <c r="BX35" s="597"/>
      <c r="BY35" s="598" t="str">
        <f>IF('各会計、関係団体の財政状況及び健全化判断比率'!B69="","",'各会計、関係団体の財政状況及び健全化判断比率'!B69)</f>
        <v>大阪府後期高齢者医療広域連合（一般会計）</v>
      </c>
      <c r="BZ35" s="598"/>
      <c r="CA35" s="598"/>
      <c r="CB35" s="598"/>
      <c r="CC35" s="598"/>
      <c r="CD35" s="598"/>
      <c r="CE35" s="598"/>
      <c r="CF35" s="598"/>
      <c r="CG35" s="598"/>
      <c r="CH35" s="598"/>
      <c r="CI35" s="598"/>
      <c r="CJ35" s="598"/>
      <c r="CK35" s="598"/>
      <c r="CL35" s="598"/>
      <c r="CM35" s="598"/>
      <c r="CN35" s="169"/>
      <c r="CO35" s="597">
        <f t="shared" ref="CO35:CO43" si="3">IF(CQ35="","",CO34+1)</f>
        <v>14</v>
      </c>
      <c r="CP35" s="597"/>
      <c r="CQ35" s="598" t="str">
        <f>IF('各会計、関係団体の財政状況及び健全化判断比率'!BS8="","",'各会計、関係団体の財政状況及び健全化判断比率'!BS8)</f>
        <v>摂津都市開発</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2">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5</v>
      </c>
      <c r="V36" s="597"/>
      <c r="W36" s="598" t="str">
        <f>IF('各会計、関係団体の財政状況及び健全化判断比率'!B30="","",'各会計、関係団体の財政状況及び健全化判断比率'!B30)</f>
        <v>後期高齢者医療特別会計</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10</v>
      </c>
      <c r="BX36" s="597"/>
      <c r="BY36" s="598" t="str">
        <f>IF('各会計、関係団体の財政状況及び健全化判断比率'!B70="","",'各会計、関係団体の財政状況及び健全化判断比率'!B70)</f>
        <v>大阪府後期高齢者医療広域連合（後期高齢者医療特別会計）</v>
      </c>
      <c r="BZ36" s="598"/>
      <c r="CA36" s="598"/>
      <c r="CB36" s="598"/>
      <c r="CC36" s="598"/>
      <c r="CD36" s="598"/>
      <c r="CE36" s="598"/>
      <c r="CF36" s="598"/>
      <c r="CG36" s="598"/>
      <c r="CH36" s="598"/>
      <c r="CI36" s="598"/>
      <c r="CJ36" s="598"/>
      <c r="CK36" s="598"/>
      <c r="CL36" s="598"/>
      <c r="CM36" s="598"/>
      <c r="CN36" s="169"/>
      <c r="CO36" s="597">
        <f t="shared" si="3"/>
        <v>15</v>
      </c>
      <c r="CP36" s="597"/>
      <c r="CQ36" s="598" t="str">
        <f>IF('各会計、関係団体の財政状況及び健全化判断比率'!BS9="","",'各会計、関係団体の財政状況及び健全化判断比率'!BS9)</f>
        <v>摂津市保健センター</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2">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11</v>
      </c>
      <c r="BX37" s="597"/>
      <c r="BY37" s="598" t="str">
        <f>IF('各会計、関係団体の財政状況及び健全化判断比率'!B71="","",'各会計、関係団体の財政状況及び健全化判断比率'!B71)</f>
        <v>大阪広域水道企業団水道事業会計（水道用水供給事業）</v>
      </c>
      <c r="BZ37" s="598"/>
      <c r="CA37" s="598"/>
      <c r="CB37" s="598"/>
      <c r="CC37" s="598"/>
      <c r="CD37" s="598"/>
      <c r="CE37" s="598"/>
      <c r="CF37" s="598"/>
      <c r="CG37" s="598"/>
      <c r="CH37" s="598"/>
      <c r="CI37" s="598"/>
      <c r="CJ37" s="598"/>
      <c r="CK37" s="598"/>
      <c r="CL37" s="598"/>
      <c r="CM37" s="598"/>
      <c r="CN37" s="169"/>
      <c r="CO37" s="597">
        <f t="shared" si="3"/>
        <v>16</v>
      </c>
      <c r="CP37" s="597"/>
      <c r="CQ37" s="598" t="str">
        <f>IF('各会計、関係団体の財政状況及び健全化判断比率'!BS10="","",'各会計、関係団体の財政状況及び健全化判断比率'!BS10)</f>
        <v>摂津市土地開発公社</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2">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12</v>
      </c>
      <c r="BX38" s="597"/>
      <c r="BY38" s="598" t="str">
        <f>IF('各会計、関係団体の財政状況及び健全化判断比率'!B72="","",'各会計、関係団体の財政状況及び健全化判断比率'!B72)</f>
        <v>大阪広域水道企業団（工業用水道事業会計）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2">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t="str">
        <f t="shared" si="2"/>
        <v/>
      </c>
      <c r="BX39" s="597"/>
      <c r="BY39" s="598" t="str">
        <f>IF('各会計、関係団体の財政状況及び健全化判断比率'!B73="","",'各会計、関係団体の財政状況及び健全化判断比率'!B73)</f>
        <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2">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2">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2">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2">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RrPKY0MowScRb7bIxwymbXG6LL2usWAXz2IJj3FVs+uATT1/0TIORIdP0UxQE9wWaJQQRwHOFMUgs/3t5ZDzkw==" saltValue="ho/i+nggz8TU0v3XkfVot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2">
      <c r="A34" s="22"/>
      <c r="B34" s="31"/>
      <c r="C34" s="1151" t="s">
        <v>532</v>
      </c>
      <c r="D34" s="1151"/>
      <c r="E34" s="1152"/>
      <c r="F34" s="32">
        <v>17.829999999999998</v>
      </c>
      <c r="G34" s="33">
        <v>15.66</v>
      </c>
      <c r="H34" s="33">
        <v>14.98</v>
      </c>
      <c r="I34" s="33">
        <v>14.22</v>
      </c>
      <c r="J34" s="34">
        <v>13.22</v>
      </c>
      <c r="K34" s="22"/>
      <c r="L34" s="22"/>
      <c r="M34" s="22"/>
      <c r="N34" s="22"/>
      <c r="O34" s="22"/>
      <c r="P34" s="22"/>
    </row>
    <row r="35" spans="1:16" ht="39" customHeight="1" x14ac:dyDescent="0.2">
      <c r="A35" s="22"/>
      <c r="B35" s="35"/>
      <c r="C35" s="1145" t="s">
        <v>533</v>
      </c>
      <c r="D35" s="1146"/>
      <c r="E35" s="1147"/>
      <c r="F35" s="36">
        <v>3.31</v>
      </c>
      <c r="G35" s="37">
        <v>3.29</v>
      </c>
      <c r="H35" s="37">
        <v>3.23</v>
      </c>
      <c r="I35" s="37">
        <v>2.91</v>
      </c>
      <c r="J35" s="38">
        <v>4.05</v>
      </c>
      <c r="K35" s="22"/>
      <c r="L35" s="22"/>
      <c r="M35" s="22"/>
      <c r="N35" s="22"/>
      <c r="O35" s="22"/>
      <c r="P35" s="22"/>
    </row>
    <row r="36" spans="1:16" ht="39" customHeight="1" x14ac:dyDescent="0.2">
      <c r="A36" s="22"/>
      <c r="B36" s="35"/>
      <c r="C36" s="1145" t="s">
        <v>534</v>
      </c>
      <c r="D36" s="1146"/>
      <c r="E36" s="1147"/>
      <c r="F36" s="36">
        <v>1.62</v>
      </c>
      <c r="G36" s="37">
        <v>2.59</v>
      </c>
      <c r="H36" s="37" t="s">
        <v>535</v>
      </c>
      <c r="I36" s="37">
        <v>2.89</v>
      </c>
      <c r="J36" s="38">
        <v>1.42</v>
      </c>
      <c r="K36" s="22"/>
      <c r="L36" s="22"/>
      <c r="M36" s="22"/>
      <c r="N36" s="22"/>
      <c r="O36" s="22"/>
      <c r="P36" s="22"/>
    </row>
    <row r="37" spans="1:16" ht="39" customHeight="1" x14ac:dyDescent="0.2">
      <c r="A37" s="22"/>
      <c r="B37" s="35"/>
      <c r="C37" s="1145" t="s">
        <v>536</v>
      </c>
      <c r="D37" s="1146"/>
      <c r="E37" s="1147"/>
      <c r="F37" s="36">
        <v>0.26</v>
      </c>
      <c r="G37" s="37">
        <v>0.27</v>
      </c>
      <c r="H37" s="37">
        <v>0.32</v>
      </c>
      <c r="I37" s="37">
        <v>0.34</v>
      </c>
      <c r="J37" s="38">
        <v>0.4</v>
      </c>
      <c r="K37" s="22"/>
      <c r="L37" s="22"/>
      <c r="M37" s="22"/>
      <c r="N37" s="22"/>
      <c r="O37" s="22"/>
      <c r="P37" s="22"/>
    </row>
    <row r="38" spans="1:16" ht="39" customHeight="1" x14ac:dyDescent="0.2">
      <c r="A38" s="22"/>
      <c r="B38" s="35"/>
      <c r="C38" s="1145" t="s">
        <v>537</v>
      </c>
      <c r="D38" s="1146"/>
      <c r="E38" s="1147"/>
      <c r="F38" s="36">
        <v>0.65</v>
      </c>
      <c r="G38" s="37">
        <v>0.67</v>
      </c>
      <c r="H38" s="37">
        <v>0.68</v>
      </c>
      <c r="I38" s="37">
        <v>0.7</v>
      </c>
      <c r="J38" s="38">
        <v>0.2</v>
      </c>
      <c r="K38" s="22"/>
      <c r="L38" s="22"/>
      <c r="M38" s="22"/>
      <c r="N38" s="22"/>
      <c r="O38" s="22"/>
      <c r="P38" s="22"/>
    </row>
    <row r="39" spans="1:16" ht="39" customHeight="1" x14ac:dyDescent="0.2">
      <c r="A39" s="22"/>
      <c r="B39" s="35"/>
      <c r="C39" s="1145" t="s">
        <v>538</v>
      </c>
      <c r="D39" s="1146"/>
      <c r="E39" s="1147"/>
      <c r="F39" s="36">
        <v>0.32</v>
      </c>
      <c r="G39" s="37">
        <v>0.09</v>
      </c>
      <c r="H39" s="37">
        <v>0.02</v>
      </c>
      <c r="I39" s="37">
        <v>0.35</v>
      </c>
      <c r="J39" s="38">
        <v>0.04</v>
      </c>
      <c r="K39" s="22"/>
      <c r="L39" s="22"/>
      <c r="M39" s="22"/>
      <c r="N39" s="22"/>
      <c r="O39" s="22"/>
      <c r="P39" s="22"/>
    </row>
    <row r="40" spans="1:16" ht="39" customHeight="1" x14ac:dyDescent="0.2">
      <c r="A40" s="22"/>
      <c r="B40" s="35"/>
      <c r="C40" s="1145" t="s">
        <v>539</v>
      </c>
      <c r="D40" s="1146"/>
      <c r="E40" s="1147"/>
      <c r="F40" s="36">
        <v>0</v>
      </c>
      <c r="G40" s="37">
        <v>0</v>
      </c>
      <c r="H40" s="37">
        <v>0</v>
      </c>
      <c r="I40" s="37">
        <v>0</v>
      </c>
      <c r="J40" s="38">
        <v>0</v>
      </c>
      <c r="K40" s="22"/>
      <c r="L40" s="22"/>
      <c r="M40" s="22"/>
      <c r="N40" s="22"/>
      <c r="O40" s="22"/>
      <c r="P40" s="22"/>
    </row>
    <row r="41" spans="1:16" ht="39" customHeight="1" x14ac:dyDescent="0.2">
      <c r="A41" s="22"/>
      <c r="B41" s="35"/>
      <c r="C41" s="1145"/>
      <c r="D41" s="1146"/>
      <c r="E41" s="1147"/>
      <c r="F41" s="36"/>
      <c r="G41" s="37"/>
      <c r="H41" s="37"/>
      <c r="I41" s="37"/>
      <c r="J41" s="38"/>
      <c r="K41" s="22"/>
      <c r="L41" s="22"/>
      <c r="M41" s="22"/>
      <c r="N41" s="22"/>
      <c r="O41" s="22"/>
      <c r="P41" s="22"/>
    </row>
    <row r="42" spans="1:16" ht="39" customHeight="1" x14ac:dyDescent="0.2">
      <c r="A42" s="22"/>
      <c r="B42" s="39"/>
      <c r="C42" s="1145" t="s">
        <v>540</v>
      </c>
      <c r="D42" s="1146"/>
      <c r="E42" s="1147"/>
      <c r="F42" s="36" t="s">
        <v>487</v>
      </c>
      <c r="G42" s="37" t="s">
        <v>487</v>
      </c>
      <c r="H42" s="37" t="s">
        <v>487</v>
      </c>
      <c r="I42" s="37" t="s">
        <v>487</v>
      </c>
      <c r="J42" s="38" t="s">
        <v>487</v>
      </c>
      <c r="K42" s="22"/>
      <c r="L42" s="22"/>
      <c r="M42" s="22"/>
      <c r="N42" s="22"/>
      <c r="O42" s="22"/>
      <c r="P42" s="22"/>
    </row>
    <row r="43" spans="1:16" ht="39" customHeight="1" thickBot="1" x14ac:dyDescent="0.25">
      <c r="A43" s="22"/>
      <c r="B43" s="40"/>
      <c r="C43" s="1148" t="s">
        <v>541</v>
      </c>
      <c r="D43" s="1149"/>
      <c r="E43" s="1150"/>
      <c r="F43" s="41" t="s">
        <v>487</v>
      </c>
      <c r="G43" s="42" t="s">
        <v>487</v>
      </c>
      <c r="H43" s="42" t="s">
        <v>487</v>
      </c>
      <c r="I43" s="42" t="s">
        <v>487</v>
      </c>
      <c r="J43" s="43" t="s">
        <v>487</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IAtC5Wr1QRVtkzgwOcBvHex+zQ3ql1bsYrndiKqfI3rb7+bw57UzB/emAEfCM2BMkrDi0YUNxIdWX+bPjG/wMg==" saltValue="RcVKIibUtCmYCWXumwFqK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70"/>
  <sheetViews>
    <sheetView showGridLines="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525</v>
      </c>
      <c r="L44" s="56" t="s">
        <v>526</v>
      </c>
      <c r="M44" s="56" t="s">
        <v>527</v>
      </c>
      <c r="N44" s="56" t="s">
        <v>528</v>
      </c>
      <c r="O44" s="57" t="s">
        <v>529</v>
      </c>
      <c r="P44" s="48"/>
      <c r="Q44" s="48"/>
      <c r="R44" s="48"/>
      <c r="S44" s="48"/>
      <c r="T44" s="48"/>
      <c r="U44" s="48"/>
    </row>
    <row r="45" spans="1:21" ht="30.75" customHeight="1" x14ac:dyDescent="0.2">
      <c r="A45" s="48"/>
      <c r="B45" s="1153" t="s">
        <v>9</v>
      </c>
      <c r="C45" s="1154"/>
      <c r="D45" s="58"/>
      <c r="E45" s="1159" t="s">
        <v>10</v>
      </c>
      <c r="F45" s="1159"/>
      <c r="G45" s="1159"/>
      <c r="H45" s="1159"/>
      <c r="I45" s="1159"/>
      <c r="J45" s="1160"/>
      <c r="K45" s="59">
        <v>1964</v>
      </c>
      <c r="L45" s="60">
        <v>2005</v>
      </c>
      <c r="M45" s="60">
        <v>1975</v>
      </c>
      <c r="N45" s="60">
        <v>1891</v>
      </c>
      <c r="O45" s="61">
        <v>1789</v>
      </c>
      <c r="P45" s="48"/>
      <c r="Q45" s="48"/>
      <c r="R45" s="48"/>
      <c r="S45" s="48"/>
      <c r="T45" s="48"/>
      <c r="U45" s="48"/>
    </row>
    <row r="46" spans="1:21" ht="30.75" customHeight="1" x14ac:dyDescent="0.2">
      <c r="A46" s="48"/>
      <c r="B46" s="1155"/>
      <c r="C46" s="1156"/>
      <c r="D46" s="62"/>
      <c r="E46" s="1161" t="s">
        <v>11</v>
      </c>
      <c r="F46" s="1161"/>
      <c r="G46" s="1161"/>
      <c r="H46" s="1161"/>
      <c r="I46" s="1161"/>
      <c r="J46" s="1162"/>
      <c r="K46" s="63" t="s">
        <v>487</v>
      </c>
      <c r="L46" s="64" t="s">
        <v>487</v>
      </c>
      <c r="M46" s="64" t="s">
        <v>487</v>
      </c>
      <c r="N46" s="64" t="s">
        <v>487</v>
      </c>
      <c r="O46" s="65" t="s">
        <v>487</v>
      </c>
      <c r="P46" s="48"/>
      <c r="Q46" s="48"/>
      <c r="R46" s="48"/>
      <c r="S46" s="48"/>
      <c r="T46" s="48"/>
      <c r="U46" s="48"/>
    </row>
    <row r="47" spans="1:21" ht="30.75" customHeight="1" x14ac:dyDescent="0.2">
      <c r="A47" s="48"/>
      <c r="B47" s="1155"/>
      <c r="C47" s="1156"/>
      <c r="D47" s="62"/>
      <c r="E47" s="1161" t="s">
        <v>12</v>
      </c>
      <c r="F47" s="1161"/>
      <c r="G47" s="1161"/>
      <c r="H47" s="1161"/>
      <c r="I47" s="1161"/>
      <c r="J47" s="1162"/>
      <c r="K47" s="63" t="s">
        <v>487</v>
      </c>
      <c r="L47" s="64" t="s">
        <v>487</v>
      </c>
      <c r="M47" s="64" t="s">
        <v>487</v>
      </c>
      <c r="N47" s="64" t="s">
        <v>487</v>
      </c>
      <c r="O47" s="65" t="s">
        <v>487</v>
      </c>
      <c r="P47" s="48"/>
      <c r="Q47" s="48"/>
      <c r="R47" s="48"/>
      <c r="S47" s="48"/>
      <c r="T47" s="48"/>
      <c r="U47" s="48"/>
    </row>
    <row r="48" spans="1:21" ht="30.75" customHeight="1" x14ac:dyDescent="0.2">
      <c r="A48" s="48"/>
      <c r="B48" s="1155"/>
      <c r="C48" s="1156"/>
      <c r="D48" s="62"/>
      <c r="E48" s="1161" t="s">
        <v>13</v>
      </c>
      <c r="F48" s="1161"/>
      <c r="G48" s="1161"/>
      <c r="H48" s="1161"/>
      <c r="I48" s="1161"/>
      <c r="J48" s="1162"/>
      <c r="K48" s="63">
        <v>1711</v>
      </c>
      <c r="L48" s="64">
        <v>1668</v>
      </c>
      <c r="M48" s="64">
        <v>1651</v>
      </c>
      <c r="N48" s="64">
        <v>1620</v>
      </c>
      <c r="O48" s="65">
        <v>1170</v>
      </c>
      <c r="P48" s="48"/>
      <c r="Q48" s="48"/>
      <c r="R48" s="48"/>
      <c r="S48" s="48"/>
      <c r="T48" s="48"/>
      <c r="U48" s="48"/>
    </row>
    <row r="49" spans="1:21" ht="30.75" customHeight="1" x14ac:dyDescent="0.2">
      <c r="A49" s="48"/>
      <c r="B49" s="1155"/>
      <c r="C49" s="1156"/>
      <c r="D49" s="62"/>
      <c r="E49" s="1161" t="s">
        <v>14</v>
      </c>
      <c r="F49" s="1161"/>
      <c r="G49" s="1161"/>
      <c r="H49" s="1161"/>
      <c r="I49" s="1161"/>
      <c r="J49" s="1162"/>
      <c r="K49" s="63" t="s">
        <v>487</v>
      </c>
      <c r="L49" s="64" t="s">
        <v>487</v>
      </c>
      <c r="M49" s="64" t="s">
        <v>487</v>
      </c>
      <c r="N49" s="64" t="s">
        <v>487</v>
      </c>
      <c r="O49" s="65" t="s">
        <v>487</v>
      </c>
      <c r="P49" s="48"/>
      <c r="Q49" s="48"/>
      <c r="R49" s="48"/>
      <c r="S49" s="48"/>
      <c r="T49" s="48"/>
      <c r="U49" s="48"/>
    </row>
    <row r="50" spans="1:21" ht="30.75" customHeight="1" x14ac:dyDescent="0.2">
      <c r="A50" s="48"/>
      <c r="B50" s="1155"/>
      <c r="C50" s="1156"/>
      <c r="D50" s="62"/>
      <c r="E50" s="1161" t="s">
        <v>15</v>
      </c>
      <c r="F50" s="1161"/>
      <c r="G50" s="1161"/>
      <c r="H50" s="1161"/>
      <c r="I50" s="1161"/>
      <c r="J50" s="1162"/>
      <c r="K50" s="63">
        <v>60</v>
      </c>
      <c r="L50" s="64">
        <v>60</v>
      </c>
      <c r="M50" s="64">
        <v>59</v>
      </c>
      <c r="N50" s="64">
        <v>59</v>
      </c>
      <c r="O50" s="65">
        <v>59</v>
      </c>
      <c r="P50" s="48"/>
      <c r="Q50" s="48"/>
      <c r="R50" s="48"/>
      <c r="S50" s="48"/>
      <c r="T50" s="48"/>
      <c r="U50" s="48"/>
    </row>
    <row r="51" spans="1:21" ht="30.75" customHeight="1" x14ac:dyDescent="0.2">
      <c r="A51" s="48"/>
      <c r="B51" s="1157"/>
      <c r="C51" s="1158"/>
      <c r="D51" s="66"/>
      <c r="E51" s="1161" t="s">
        <v>16</v>
      </c>
      <c r="F51" s="1161"/>
      <c r="G51" s="1161"/>
      <c r="H51" s="1161"/>
      <c r="I51" s="1161"/>
      <c r="J51" s="1162"/>
      <c r="K51" s="63" t="s">
        <v>487</v>
      </c>
      <c r="L51" s="64" t="s">
        <v>487</v>
      </c>
      <c r="M51" s="64" t="s">
        <v>487</v>
      </c>
      <c r="N51" s="64" t="s">
        <v>487</v>
      </c>
      <c r="O51" s="65" t="s">
        <v>487</v>
      </c>
      <c r="P51" s="48"/>
      <c r="Q51" s="48"/>
      <c r="R51" s="48"/>
      <c r="S51" s="48"/>
      <c r="T51" s="48"/>
      <c r="U51" s="48"/>
    </row>
    <row r="52" spans="1:21" ht="30.75" customHeight="1" x14ac:dyDescent="0.2">
      <c r="A52" s="48"/>
      <c r="B52" s="1163" t="s">
        <v>17</v>
      </c>
      <c r="C52" s="1164"/>
      <c r="D52" s="66"/>
      <c r="E52" s="1161" t="s">
        <v>18</v>
      </c>
      <c r="F52" s="1161"/>
      <c r="G52" s="1161"/>
      <c r="H52" s="1161"/>
      <c r="I52" s="1161"/>
      <c r="J52" s="1162"/>
      <c r="K52" s="63">
        <v>3979</v>
      </c>
      <c r="L52" s="64">
        <v>3880</v>
      </c>
      <c r="M52" s="64">
        <v>3700</v>
      </c>
      <c r="N52" s="64">
        <v>3670</v>
      </c>
      <c r="O52" s="65">
        <v>3188</v>
      </c>
      <c r="P52" s="48"/>
      <c r="Q52" s="48"/>
      <c r="R52" s="48"/>
      <c r="S52" s="48"/>
      <c r="T52" s="48"/>
      <c r="U52" s="48"/>
    </row>
    <row r="53" spans="1:21" ht="30.75" customHeight="1" thickBot="1" x14ac:dyDescent="0.25">
      <c r="A53" s="48"/>
      <c r="B53" s="1165" t="s">
        <v>19</v>
      </c>
      <c r="C53" s="1166"/>
      <c r="D53" s="67"/>
      <c r="E53" s="1167" t="s">
        <v>20</v>
      </c>
      <c r="F53" s="1167"/>
      <c r="G53" s="1167"/>
      <c r="H53" s="1167"/>
      <c r="I53" s="1167"/>
      <c r="J53" s="1168"/>
      <c r="K53" s="68">
        <v>-244</v>
      </c>
      <c r="L53" s="69">
        <v>-147</v>
      </c>
      <c r="M53" s="69">
        <v>-15</v>
      </c>
      <c r="N53" s="69">
        <v>-100</v>
      </c>
      <c r="O53" s="70">
        <v>-170</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542</v>
      </c>
      <c r="L57" s="81" t="s">
        <v>543</v>
      </c>
      <c r="M57" s="81" t="s">
        <v>544</v>
      </c>
      <c r="N57" s="81" t="s">
        <v>545</v>
      </c>
      <c r="O57" s="82" t="s">
        <v>546</v>
      </c>
      <c r="P57" s="48"/>
      <c r="Q57" s="48"/>
      <c r="R57" s="48"/>
      <c r="S57" s="48"/>
      <c r="T57" s="48"/>
      <c r="U57" s="48"/>
    </row>
    <row r="58" spans="1:21" ht="31.5" customHeight="1" x14ac:dyDescent="0.2">
      <c r="B58" s="1169" t="s">
        <v>24</v>
      </c>
      <c r="C58" s="1170"/>
      <c r="D58" s="1175" t="s">
        <v>25</v>
      </c>
      <c r="E58" s="1176"/>
      <c r="F58" s="1176"/>
      <c r="G58" s="1176"/>
      <c r="H58" s="1176"/>
      <c r="I58" s="1176"/>
      <c r="J58" s="1177"/>
      <c r="K58" s="83"/>
      <c r="L58" s="84"/>
      <c r="M58" s="84"/>
      <c r="N58" s="84"/>
      <c r="O58" s="85"/>
    </row>
    <row r="59" spans="1:21" ht="31.5" customHeight="1" x14ac:dyDescent="0.2">
      <c r="B59" s="1171"/>
      <c r="C59" s="1172"/>
      <c r="D59" s="1178" t="s">
        <v>26</v>
      </c>
      <c r="E59" s="1179"/>
      <c r="F59" s="1179"/>
      <c r="G59" s="1179"/>
      <c r="H59" s="1179"/>
      <c r="I59" s="1179"/>
      <c r="J59" s="1180"/>
      <c r="K59" s="86"/>
      <c r="L59" s="87"/>
      <c r="M59" s="87"/>
      <c r="N59" s="87"/>
      <c r="O59" s="88"/>
    </row>
    <row r="60" spans="1:21" ht="31.5" customHeight="1" thickBot="1" x14ac:dyDescent="0.25">
      <c r="B60" s="1173"/>
      <c r="C60" s="1174"/>
      <c r="D60" s="1181" t="s">
        <v>27</v>
      </c>
      <c r="E60" s="1182"/>
      <c r="F60" s="1182"/>
      <c r="G60" s="1182"/>
      <c r="H60" s="1182"/>
      <c r="I60" s="1182"/>
      <c r="J60" s="1183"/>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row r="65" s="49" customFormat="1" ht="12.6" hidden="1" customHeight="1" x14ac:dyDescent="0.2"/>
    <row r="66" s="49" customFormat="1" ht="12.6" hidden="1" customHeight="1" x14ac:dyDescent="0.2"/>
    <row r="67" s="49" customFormat="1" ht="12.6" hidden="1" customHeight="1" x14ac:dyDescent="0.2"/>
    <row r="68" s="49" customFormat="1" ht="12.6" hidden="1" customHeight="1" x14ac:dyDescent="0.2"/>
    <row r="69" s="49" customFormat="1" ht="12.6" hidden="1" customHeight="1" x14ac:dyDescent="0.2"/>
    <row r="70" s="49" customFormat="1" ht="12.6" hidden="1" customHeight="1" x14ac:dyDescent="0.2"/>
  </sheetData>
  <sheetProtection algorithmName="SHA-512" hashValue="JxxcW0ueAal4fZF7RSIKMAju09IoncuMPIjY/dazxYu4rCkMJqrQTNhD2na68qNSjKueZ0CmCYqPBe/eVw+4DA==" saltValue="SKa4JBLd8dF9yrRfGrz9N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3" orientation="landscape"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525</v>
      </c>
      <c r="J40" s="103" t="s">
        <v>526</v>
      </c>
      <c r="K40" s="103" t="s">
        <v>527</v>
      </c>
      <c r="L40" s="103" t="s">
        <v>528</v>
      </c>
      <c r="M40" s="104" t="s">
        <v>529</v>
      </c>
    </row>
    <row r="41" spans="2:13" ht="27.75" customHeight="1" x14ac:dyDescent="0.2">
      <c r="B41" s="1184" t="s">
        <v>30</v>
      </c>
      <c r="C41" s="1185"/>
      <c r="D41" s="105"/>
      <c r="E41" s="1190" t="s">
        <v>31</v>
      </c>
      <c r="F41" s="1190"/>
      <c r="G41" s="1190"/>
      <c r="H41" s="1191"/>
      <c r="I41" s="343">
        <v>17715</v>
      </c>
      <c r="J41" s="344">
        <v>19791</v>
      </c>
      <c r="K41" s="344">
        <v>20420</v>
      </c>
      <c r="L41" s="344">
        <v>20922</v>
      </c>
      <c r="M41" s="345">
        <v>21436</v>
      </c>
    </row>
    <row r="42" spans="2:13" ht="27.75" customHeight="1" x14ac:dyDescent="0.2">
      <c r="B42" s="1186"/>
      <c r="C42" s="1187"/>
      <c r="D42" s="106"/>
      <c r="E42" s="1192" t="s">
        <v>32</v>
      </c>
      <c r="F42" s="1192"/>
      <c r="G42" s="1192"/>
      <c r="H42" s="1193"/>
      <c r="I42" s="346">
        <v>407</v>
      </c>
      <c r="J42" s="347">
        <v>346</v>
      </c>
      <c r="K42" s="347">
        <v>286</v>
      </c>
      <c r="L42" s="347">
        <v>227</v>
      </c>
      <c r="M42" s="348">
        <v>168</v>
      </c>
    </row>
    <row r="43" spans="2:13" ht="27.75" customHeight="1" x14ac:dyDescent="0.2">
      <c r="B43" s="1186"/>
      <c r="C43" s="1187"/>
      <c r="D43" s="106"/>
      <c r="E43" s="1192" t="s">
        <v>33</v>
      </c>
      <c r="F43" s="1192"/>
      <c r="G43" s="1192"/>
      <c r="H43" s="1193"/>
      <c r="I43" s="346">
        <v>15625</v>
      </c>
      <c r="J43" s="347">
        <v>14644</v>
      </c>
      <c r="K43" s="347">
        <v>13118</v>
      </c>
      <c r="L43" s="347">
        <v>12188</v>
      </c>
      <c r="M43" s="348">
        <v>11405</v>
      </c>
    </row>
    <row r="44" spans="2:13" ht="27.75" customHeight="1" x14ac:dyDescent="0.2">
      <c r="B44" s="1186"/>
      <c r="C44" s="1187"/>
      <c r="D44" s="106"/>
      <c r="E44" s="1192" t="s">
        <v>34</v>
      </c>
      <c r="F44" s="1192"/>
      <c r="G44" s="1192"/>
      <c r="H44" s="1193"/>
      <c r="I44" s="346" t="s">
        <v>487</v>
      </c>
      <c r="J44" s="347" t="s">
        <v>487</v>
      </c>
      <c r="K44" s="347" t="s">
        <v>487</v>
      </c>
      <c r="L44" s="347" t="s">
        <v>487</v>
      </c>
      <c r="M44" s="348" t="s">
        <v>487</v>
      </c>
    </row>
    <row r="45" spans="2:13" ht="27.75" customHeight="1" x14ac:dyDescent="0.2">
      <c r="B45" s="1186"/>
      <c r="C45" s="1187"/>
      <c r="D45" s="106"/>
      <c r="E45" s="1192" t="s">
        <v>35</v>
      </c>
      <c r="F45" s="1192"/>
      <c r="G45" s="1192"/>
      <c r="H45" s="1193"/>
      <c r="I45" s="346">
        <v>4445</v>
      </c>
      <c r="J45" s="347">
        <v>4300</v>
      </c>
      <c r="K45" s="347">
        <v>4296</v>
      </c>
      <c r="L45" s="347">
        <v>4488</v>
      </c>
      <c r="M45" s="348">
        <v>4751</v>
      </c>
    </row>
    <row r="46" spans="2:13" ht="27.75" customHeight="1" x14ac:dyDescent="0.2">
      <c r="B46" s="1186"/>
      <c r="C46" s="1187"/>
      <c r="D46" s="107"/>
      <c r="E46" s="1192" t="s">
        <v>36</v>
      </c>
      <c r="F46" s="1192"/>
      <c r="G46" s="1192"/>
      <c r="H46" s="1193"/>
      <c r="I46" s="346">
        <v>20</v>
      </c>
      <c r="J46" s="347" t="s">
        <v>487</v>
      </c>
      <c r="K46" s="347" t="s">
        <v>487</v>
      </c>
      <c r="L46" s="347" t="s">
        <v>487</v>
      </c>
      <c r="M46" s="348" t="s">
        <v>487</v>
      </c>
    </row>
    <row r="47" spans="2:13" ht="27.75" customHeight="1" x14ac:dyDescent="0.2">
      <c r="B47" s="1186"/>
      <c r="C47" s="1187"/>
      <c r="D47" s="108"/>
      <c r="E47" s="1194" t="s">
        <v>37</v>
      </c>
      <c r="F47" s="1195"/>
      <c r="G47" s="1195"/>
      <c r="H47" s="1196"/>
      <c r="I47" s="346" t="s">
        <v>487</v>
      </c>
      <c r="J47" s="347" t="s">
        <v>487</v>
      </c>
      <c r="K47" s="347" t="s">
        <v>487</v>
      </c>
      <c r="L47" s="347" t="s">
        <v>487</v>
      </c>
      <c r="M47" s="348" t="s">
        <v>487</v>
      </c>
    </row>
    <row r="48" spans="2:13" ht="27.75" customHeight="1" x14ac:dyDescent="0.2">
      <c r="B48" s="1186"/>
      <c r="C48" s="1187"/>
      <c r="D48" s="106"/>
      <c r="E48" s="1192" t="s">
        <v>38</v>
      </c>
      <c r="F48" s="1192"/>
      <c r="G48" s="1192"/>
      <c r="H48" s="1193"/>
      <c r="I48" s="346" t="s">
        <v>487</v>
      </c>
      <c r="J48" s="347" t="s">
        <v>487</v>
      </c>
      <c r="K48" s="347" t="s">
        <v>487</v>
      </c>
      <c r="L48" s="347" t="s">
        <v>487</v>
      </c>
      <c r="M48" s="348" t="s">
        <v>487</v>
      </c>
    </row>
    <row r="49" spans="2:13" ht="27.75" customHeight="1" x14ac:dyDescent="0.2">
      <c r="B49" s="1188"/>
      <c r="C49" s="1189"/>
      <c r="D49" s="106"/>
      <c r="E49" s="1192" t="s">
        <v>39</v>
      </c>
      <c r="F49" s="1192"/>
      <c r="G49" s="1192"/>
      <c r="H49" s="1193"/>
      <c r="I49" s="346" t="s">
        <v>487</v>
      </c>
      <c r="J49" s="347" t="s">
        <v>487</v>
      </c>
      <c r="K49" s="347" t="s">
        <v>487</v>
      </c>
      <c r="L49" s="347" t="s">
        <v>487</v>
      </c>
      <c r="M49" s="348" t="s">
        <v>487</v>
      </c>
    </row>
    <row r="50" spans="2:13" ht="27.75" customHeight="1" x14ac:dyDescent="0.2">
      <c r="B50" s="1197" t="s">
        <v>40</v>
      </c>
      <c r="C50" s="1198"/>
      <c r="D50" s="109"/>
      <c r="E50" s="1192" t="s">
        <v>41</v>
      </c>
      <c r="F50" s="1192"/>
      <c r="G50" s="1192"/>
      <c r="H50" s="1193"/>
      <c r="I50" s="346">
        <v>16445</v>
      </c>
      <c r="J50" s="347">
        <v>18000</v>
      </c>
      <c r="K50" s="347">
        <v>16499</v>
      </c>
      <c r="L50" s="347">
        <v>14850</v>
      </c>
      <c r="M50" s="348">
        <v>15262</v>
      </c>
    </row>
    <row r="51" spans="2:13" ht="27.75" customHeight="1" x14ac:dyDescent="0.2">
      <c r="B51" s="1186"/>
      <c r="C51" s="1187"/>
      <c r="D51" s="106"/>
      <c r="E51" s="1192" t="s">
        <v>42</v>
      </c>
      <c r="F51" s="1192"/>
      <c r="G51" s="1192"/>
      <c r="H51" s="1193"/>
      <c r="I51" s="346">
        <v>13804</v>
      </c>
      <c r="J51" s="347">
        <v>12028</v>
      </c>
      <c r="K51" s="347">
        <v>8910</v>
      </c>
      <c r="L51" s="347">
        <v>7647</v>
      </c>
      <c r="M51" s="348">
        <v>6818</v>
      </c>
    </row>
    <row r="52" spans="2:13" ht="27.75" customHeight="1" x14ac:dyDescent="0.2">
      <c r="B52" s="1188"/>
      <c r="C52" s="1189"/>
      <c r="D52" s="106"/>
      <c r="E52" s="1192" t="s">
        <v>43</v>
      </c>
      <c r="F52" s="1192"/>
      <c r="G52" s="1192"/>
      <c r="H52" s="1193"/>
      <c r="I52" s="346">
        <v>25575</v>
      </c>
      <c r="J52" s="347">
        <v>25383</v>
      </c>
      <c r="K52" s="347">
        <v>24213</v>
      </c>
      <c r="L52" s="347">
        <v>22760</v>
      </c>
      <c r="M52" s="348">
        <v>21791</v>
      </c>
    </row>
    <row r="53" spans="2:13" ht="27.75" customHeight="1" thickBot="1" x14ac:dyDescent="0.25">
      <c r="B53" s="1199" t="s">
        <v>19</v>
      </c>
      <c r="C53" s="1200"/>
      <c r="D53" s="110"/>
      <c r="E53" s="1201" t="s">
        <v>44</v>
      </c>
      <c r="F53" s="1201"/>
      <c r="G53" s="1201"/>
      <c r="H53" s="1202"/>
      <c r="I53" s="349">
        <v>-17612</v>
      </c>
      <c r="J53" s="350">
        <v>-16331</v>
      </c>
      <c r="K53" s="350">
        <v>-11501</v>
      </c>
      <c r="L53" s="350">
        <v>-7431</v>
      </c>
      <c r="M53" s="351">
        <v>-6111</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dh58msZgxMwDuhwxVao1HE3ryzdqCyjMR8RIwV5C770Sbez/K1aQEYPBET9nz/SBD3RS55xybksl73Yv33wSdw==" saltValue="dr5cHaK6XqGAF0floEdIs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70"/>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s="1" customFormat="1" ht="16.5" customHeight="1" x14ac:dyDescent="0.2"/>
    <row r="2" s="1" customFormat="1" ht="16.5" customHeight="1" x14ac:dyDescent="0.2"/>
    <row r="3" s="1" customFormat="1" ht="16.5" customHeight="1" x14ac:dyDescent="0.2"/>
    <row r="4" s="1" customFormat="1" ht="16.5" customHeight="1" x14ac:dyDescent="0.2"/>
    <row r="5" s="1" customFormat="1" ht="16.5" customHeight="1" x14ac:dyDescent="0.2"/>
    <row r="6" s="1" customFormat="1" ht="16.5" customHeight="1" x14ac:dyDescent="0.2"/>
    <row r="7" s="1" customFormat="1" ht="16.5" customHeight="1" x14ac:dyDescent="0.2"/>
    <row r="8" s="1" customFormat="1" ht="16.5" customHeight="1" x14ac:dyDescent="0.2"/>
    <row r="9" s="1" customFormat="1" ht="16.5" customHeight="1" x14ac:dyDescent="0.2"/>
    <row r="10" s="1" customFormat="1" ht="16.5" customHeight="1" x14ac:dyDescent="0.2"/>
    <row r="11" s="1" customFormat="1" ht="16.5" customHeight="1" x14ac:dyDescent="0.2"/>
    <row r="12" s="1" customFormat="1" ht="16.5" customHeight="1" x14ac:dyDescent="0.2"/>
    <row r="13" s="1" customFormat="1" ht="16.5" customHeight="1" x14ac:dyDescent="0.2"/>
    <row r="14" s="1" customFormat="1" ht="16.5" customHeight="1" x14ac:dyDescent="0.2"/>
    <row r="15" s="1" customFormat="1"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1" customFormat="1" ht="16.5" customHeight="1" x14ac:dyDescent="0.2"/>
    <row r="34" s="1" customFormat="1" ht="16.5" customHeight="1" x14ac:dyDescent="0.2"/>
    <row r="35" s="1" customFormat="1" ht="16.5" customHeight="1" x14ac:dyDescent="0.2"/>
    <row r="36" s="1" customFormat="1" ht="16.5" customHeight="1" x14ac:dyDescent="0.2"/>
    <row r="37" s="1" customFormat="1" ht="16.5" customHeight="1" x14ac:dyDescent="0.2"/>
    <row r="38" s="1" customFormat="1" ht="16.5" customHeight="1" x14ac:dyDescent="0.2"/>
    <row r="39" s="1" customFormat="1" ht="16.5" customHeight="1" x14ac:dyDescent="0.2"/>
    <row r="40" s="1" customFormat="1" ht="16.5" customHeight="1" x14ac:dyDescent="0.2"/>
    <row r="41" s="1" customFormat="1" ht="16.5" customHeight="1" x14ac:dyDescent="0.2"/>
    <row r="42" s="1" customFormat="1" ht="16.5" customHeight="1" x14ac:dyDescent="0.2"/>
    <row r="43" s="1" customFormat="1" ht="16.5" customHeight="1" x14ac:dyDescent="0.2"/>
    <row r="44" s="1" customFormat="1" ht="16.5" customHeight="1" x14ac:dyDescent="0.2"/>
    <row r="45" s="1" customFormat="1" ht="16.5" customHeight="1" x14ac:dyDescent="0.2"/>
    <row r="46" s="1" customFormat="1" ht="16.5" customHeight="1" x14ac:dyDescent="0.2"/>
    <row r="47" s="1" customFormat="1" ht="16.5" customHeight="1" x14ac:dyDescent="0.2"/>
    <row r="48" s="1" customFormat="1"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527</v>
      </c>
      <c r="G54" s="119" t="s">
        <v>528</v>
      </c>
      <c r="H54" s="120" t="s">
        <v>529</v>
      </c>
    </row>
    <row r="55" spans="2:8" ht="52.5" customHeight="1" x14ac:dyDescent="0.2">
      <c r="B55" s="121"/>
      <c r="C55" s="1211" t="s">
        <v>46</v>
      </c>
      <c r="D55" s="1211"/>
      <c r="E55" s="1212"/>
      <c r="F55" s="352">
        <v>7397</v>
      </c>
      <c r="G55" s="352">
        <v>7742</v>
      </c>
      <c r="H55" s="353">
        <v>8322</v>
      </c>
    </row>
    <row r="56" spans="2:8" ht="52.5" customHeight="1" x14ac:dyDescent="0.2">
      <c r="B56" s="122"/>
      <c r="C56" s="1213" t="s">
        <v>47</v>
      </c>
      <c r="D56" s="1213"/>
      <c r="E56" s="1214"/>
      <c r="F56" s="354">
        <v>1637</v>
      </c>
      <c r="G56" s="354" t="s">
        <v>487</v>
      </c>
      <c r="H56" s="355" t="s">
        <v>487</v>
      </c>
    </row>
    <row r="57" spans="2:8" ht="53.25" customHeight="1" x14ac:dyDescent="0.2">
      <c r="B57" s="122"/>
      <c r="C57" s="1215" t="s">
        <v>48</v>
      </c>
      <c r="D57" s="1215"/>
      <c r="E57" s="1216"/>
      <c r="F57" s="356">
        <v>5292</v>
      </c>
      <c r="G57" s="356">
        <v>5154</v>
      </c>
      <c r="H57" s="357">
        <v>5017</v>
      </c>
    </row>
    <row r="58" spans="2:8" ht="45.75" customHeight="1" x14ac:dyDescent="0.2">
      <c r="B58" s="123"/>
      <c r="C58" s="1203" t="s">
        <v>557</v>
      </c>
      <c r="D58" s="1204"/>
      <c r="E58" s="1205"/>
      <c r="F58" s="358">
        <v>4896</v>
      </c>
      <c r="G58" s="358">
        <v>4757</v>
      </c>
      <c r="H58" s="359">
        <v>4625</v>
      </c>
    </row>
    <row r="59" spans="2:8" ht="45.75" customHeight="1" x14ac:dyDescent="0.2">
      <c r="B59" s="123"/>
      <c r="C59" s="1203" t="s">
        <v>558</v>
      </c>
      <c r="D59" s="1204"/>
      <c r="E59" s="1205"/>
      <c r="F59" s="358">
        <v>117</v>
      </c>
      <c r="G59" s="358">
        <v>119</v>
      </c>
      <c r="H59" s="359">
        <v>121</v>
      </c>
    </row>
    <row r="60" spans="2:8" ht="45.75" customHeight="1" x14ac:dyDescent="0.2">
      <c r="B60" s="123"/>
      <c r="C60" s="1203" t="s">
        <v>559</v>
      </c>
      <c r="D60" s="1204"/>
      <c r="E60" s="1205"/>
      <c r="F60" s="358">
        <v>100</v>
      </c>
      <c r="G60" s="358">
        <v>100</v>
      </c>
      <c r="H60" s="359">
        <v>100</v>
      </c>
    </row>
    <row r="61" spans="2:8" ht="45.75" customHeight="1" x14ac:dyDescent="0.2">
      <c r="B61" s="123"/>
      <c r="C61" s="1203" t="s">
        <v>560</v>
      </c>
      <c r="D61" s="1204"/>
      <c r="E61" s="1205"/>
      <c r="F61" s="358">
        <v>92</v>
      </c>
      <c r="G61" s="358">
        <v>91</v>
      </c>
      <c r="H61" s="359">
        <v>86</v>
      </c>
    </row>
    <row r="62" spans="2:8" ht="45.75" customHeight="1" thickBot="1" x14ac:dyDescent="0.25">
      <c r="B62" s="124"/>
      <c r="C62" s="1206" t="s">
        <v>561</v>
      </c>
      <c r="D62" s="1207"/>
      <c r="E62" s="1208"/>
      <c r="F62" s="360">
        <v>50</v>
      </c>
      <c r="G62" s="360">
        <v>50</v>
      </c>
      <c r="H62" s="361">
        <v>50</v>
      </c>
    </row>
    <row r="63" spans="2:8" ht="52.5" customHeight="1" thickBot="1" x14ac:dyDescent="0.25">
      <c r="B63" s="125"/>
      <c r="C63" s="1209" t="s">
        <v>49</v>
      </c>
      <c r="D63" s="1209"/>
      <c r="E63" s="1210"/>
      <c r="F63" s="362">
        <v>14326</v>
      </c>
      <c r="G63" s="362">
        <v>12896</v>
      </c>
      <c r="H63" s="363">
        <v>13340</v>
      </c>
    </row>
    <row r="64" spans="2:8" ht="13.2" x14ac:dyDescent="0.2"/>
    <row r="65" s="1" customFormat="1" ht="13.5" hidden="1" customHeight="1" x14ac:dyDescent="0.2"/>
    <row r="66" s="1" customFormat="1" ht="13.5" hidden="1" customHeight="1" x14ac:dyDescent="0.2"/>
    <row r="67" s="1" customFormat="1" ht="13.5" hidden="1" customHeight="1" x14ac:dyDescent="0.2"/>
    <row r="68" s="1" customFormat="1" ht="13.5" hidden="1" customHeight="1" x14ac:dyDescent="0.2"/>
    <row r="69" s="1" customFormat="1" ht="13.5" hidden="1" customHeight="1" x14ac:dyDescent="0.2"/>
    <row r="70" s="1" customFormat="1" ht="13.5" hidden="1" customHeight="1" x14ac:dyDescent="0.2"/>
  </sheetData>
  <sheetProtection algorithmName="SHA-512" hashValue="0enLIY32Qmj10otBP0cxj+q5IDpNUKSu5yuqTwcfhwUqyV3k5VTq5Q7NixfvrMVZ5FVEldzGFNMc0Thj5TWkqw==" saltValue="UbKTdN70DsQgj/74GFzM6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2" customWidth="1"/>
    <col min="2" max="8" width="13.33203125" style="132" customWidth="1"/>
    <col min="9" max="16384" width="11.109375" style="132"/>
  </cols>
  <sheetData>
    <row r="1" spans="1:8" x14ac:dyDescent="0.2">
      <c r="A1" s="126"/>
      <c r="B1" s="127"/>
      <c r="C1" s="128"/>
      <c r="D1" s="129"/>
      <c r="E1" s="130"/>
      <c r="F1" s="130"/>
      <c r="G1" s="130"/>
      <c r="H1" s="131"/>
    </row>
    <row r="2" spans="1:8" x14ac:dyDescent="0.2">
      <c r="A2" s="133"/>
      <c r="B2" s="134"/>
      <c r="C2" s="135"/>
      <c r="D2" s="136" t="s">
        <v>50</v>
      </c>
      <c r="E2" s="137"/>
      <c r="F2" s="138" t="s">
        <v>524</v>
      </c>
      <c r="G2" s="139"/>
      <c r="H2" s="140"/>
    </row>
    <row r="3" spans="1:8" x14ac:dyDescent="0.2">
      <c r="A3" s="136" t="s">
        <v>517</v>
      </c>
      <c r="B3" s="141"/>
      <c r="C3" s="142"/>
      <c r="D3" s="143">
        <v>38935</v>
      </c>
      <c r="E3" s="144"/>
      <c r="F3" s="145">
        <v>45483</v>
      </c>
      <c r="G3" s="146"/>
      <c r="H3" s="147"/>
    </row>
    <row r="4" spans="1:8" x14ac:dyDescent="0.2">
      <c r="A4" s="148"/>
      <c r="B4" s="149"/>
      <c r="C4" s="150"/>
      <c r="D4" s="151">
        <v>12716</v>
      </c>
      <c r="E4" s="152"/>
      <c r="F4" s="153">
        <v>24241</v>
      </c>
      <c r="G4" s="154"/>
      <c r="H4" s="155"/>
    </row>
    <row r="5" spans="1:8" x14ac:dyDescent="0.2">
      <c r="A5" s="136" t="s">
        <v>519</v>
      </c>
      <c r="B5" s="141"/>
      <c r="C5" s="142"/>
      <c r="D5" s="143">
        <v>71842</v>
      </c>
      <c r="E5" s="144"/>
      <c r="F5" s="145">
        <v>45945</v>
      </c>
      <c r="G5" s="146"/>
      <c r="H5" s="147"/>
    </row>
    <row r="6" spans="1:8" x14ac:dyDescent="0.2">
      <c r="A6" s="148"/>
      <c r="B6" s="149"/>
      <c r="C6" s="150"/>
      <c r="D6" s="151">
        <v>30815</v>
      </c>
      <c r="E6" s="152"/>
      <c r="F6" s="153">
        <v>25180</v>
      </c>
      <c r="G6" s="154"/>
      <c r="H6" s="155"/>
    </row>
    <row r="7" spans="1:8" x14ac:dyDescent="0.2">
      <c r="A7" s="136" t="s">
        <v>520</v>
      </c>
      <c r="B7" s="141"/>
      <c r="C7" s="142"/>
      <c r="D7" s="143">
        <v>76838</v>
      </c>
      <c r="E7" s="144"/>
      <c r="F7" s="145">
        <v>44475</v>
      </c>
      <c r="G7" s="146"/>
      <c r="H7" s="147"/>
    </row>
    <row r="8" spans="1:8" x14ac:dyDescent="0.2">
      <c r="A8" s="148"/>
      <c r="B8" s="149"/>
      <c r="C8" s="150"/>
      <c r="D8" s="151">
        <v>18077</v>
      </c>
      <c r="E8" s="152"/>
      <c r="F8" s="153">
        <v>24780</v>
      </c>
      <c r="G8" s="154"/>
      <c r="H8" s="155"/>
    </row>
    <row r="9" spans="1:8" x14ac:dyDescent="0.2">
      <c r="A9" s="136" t="s">
        <v>521</v>
      </c>
      <c r="B9" s="141"/>
      <c r="C9" s="142"/>
      <c r="D9" s="143">
        <v>74950</v>
      </c>
      <c r="E9" s="144"/>
      <c r="F9" s="145">
        <v>45982</v>
      </c>
      <c r="G9" s="146"/>
      <c r="H9" s="147"/>
    </row>
    <row r="10" spans="1:8" x14ac:dyDescent="0.2">
      <c r="A10" s="148"/>
      <c r="B10" s="149"/>
      <c r="C10" s="150"/>
      <c r="D10" s="151">
        <v>26335</v>
      </c>
      <c r="E10" s="152"/>
      <c r="F10" s="153">
        <v>25583</v>
      </c>
      <c r="G10" s="154"/>
      <c r="H10" s="155"/>
    </row>
    <row r="11" spans="1:8" x14ac:dyDescent="0.2">
      <c r="A11" s="136" t="s">
        <v>522</v>
      </c>
      <c r="B11" s="141"/>
      <c r="C11" s="142"/>
      <c r="D11" s="143">
        <v>68300</v>
      </c>
      <c r="E11" s="144"/>
      <c r="F11" s="145">
        <v>50538</v>
      </c>
      <c r="G11" s="146"/>
      <c r="H11" s="147"/>
    </row>
    <row r="12" spans="1:8" x14ac:dyDescent="0.2">
      <c r="A12" s="148"/>
      <c r="B12" s="149"/>
      <c r="C12" s="156"/>
      <c r="D12" s="151">
        <v>28564</v>
      </c>
      <c r="E12" s="152"/>
      <c r="F12" s="153">
        <v>29053</v>
      </c>
      <c r="G12" s="154"/>
      <c r="H12" s="155"/>
    </row>
    <row r="13" spans="1:8" x14ac:dyDescent="0.2">
      <c r="A13" s="136"/>
      <c r="B13" s="141"/>
      <c r="C13" s="157"/>
      <c r="D13" s="158">
        <v>66173</v>
      </c>
      <c r="E13" s="159"/>
      <c r="F13" s="160">
        <v>46485</v>
      </c>
      <c r="G13" s="161"/>
      <c r="H13" s="147"/>
    </row>
    <row r="14" spans="1:8" x14ac:dyDescent="0.2">
      <c r="A14" s="148"/>
      <c r="B14" s="149"/>
      <c r="C14" s="150"/>
      <c r="D14" s="151">
        <v>23301</v>
      </c>
      <c r="E14" s="152"/>
      <c r="F14" s="153">
        <v>25767</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1.63</v>
      </c>
      <c r="C19" s="162">
        <f>ROUND(VALUE(SUBSTITUTE(実質収支比率等に係る経年分析!G$48,"▲","-")),2)</f>
        <v>2.59</v>
      </c>
      <c r="D19" s="162">
        <f>ROUND(VALUE(SUBSTITUTE(実質収支比率等に係る経年分析!H$48,"▲","-")),2)</f>
        <v>-0.15</v>
      </c>
      <c r="E19" s="162">
        <f>ROUND(VALUE(SUBSTITUTE(実質収支比率等に係る経年分析!I$48,"▲","-")),2)</f>
        <v>2.89</v>
      </c>
      <c r="F19" s="162">
        <f>ROUND(VALUE(SUBSTITUTE(実質収支比率等に係る経年分析!J$48,"▲","-")),2)</f>
        <v>1.42</v>
      </c>
    </row>
    <row r="20" spans="1:11" x14ac:dyDescent="0.2">
      <c r="A20" s="162" t="s">
        <v>53</v>
      </c>
      <c r="B20" s="162">
        <f>ROUND(VALUE(SUBSTITUTE(実質収支比率等に係る経年分析!F$47,"▲","-")),2)</f>
        <v>30.98</v>
      </c>
      <c r="C20" s="162">
        <f>ROUND(VALUE(SUBSTITUTE(実質収支比率等に係る経年分析!G$47,"▲","-")),2)</f>
        <v>36.47</v>
      </c>
      <c r="D20" s="162">
        <f>ROUND(VALUE(SUBSTITUTE(実質収支比率等に係る経年分析!H$47,"▲","-")),2)</f>
        <v>36.54</v>
      </c>
      <c r="E20" s="162">
        <f>ROUND(VALUE(SUBSTITUTE(実質収支比率等に係る経年分析!I$47,"▲","-")),2)</f>
        <v>37.43</v>
      </c>
      <c r="F20" s="162">
        <f>ROUND(VALUE(SUBSTITUTE(実質収支比率等に係る経年分析!J$47,"▲","-")),2)</f>
        <v>39.89</v>
      </c>
    </row>
    <row r="21" spans="1:11" x14ac:dyDescent="0.2">
      <c r="A21" s="162" t="s">
        <v>54</v>
      </c>
      <c r="B21" s="162">
        <f>IF(ISNUMBER(VALUE(SUBSTITUTE(実質収支比率等に係る経年分析!F$49,"▲","-"))),ROUND(VALUE(SUBSTITUTE(実質収支比率等に係る経年分析!F$49,"▲","-")),2),NA())</f>
        <v>5.31</v>
      </c>
      <c r="C21" s="162">
        <f>IF(ISNUMBER(VALUE(SUBSTITUTE(実質収支比率等に係る経年分析!G$49,"▲","-"))),ROUND(VALUE(SUBSTITUTE(実質収支比率等に係る経年分析!G$49,"▲","-")),2),NA())</f>
        <v>8.09</v>
      </c>
      <c r="D21" s="162">
        <f>IF(ISNUMBER(VALUE(SUBSTITUTE(実質収支比率等に係る経年分析!H$49,"▲","-"))),ROUND(VALUE(SUBSTITUTE(実質収支比率等に係る経年分析!H$49,"▲","-")),2),NA())</f>
        <v>-3.4</v>
      </c>
      <c r="E21" s="162">
        <f>IF(ISNUMBER(VALUE(SUBSTITUTE(実質収支比率等に係る経年分析!I$49,"▲","-"))),ROUND(VALUE(SUBSTITUTE(実質収支比率等に係る経年分析!I$49,"▲","-")),2),NA())</f>
        <v>4.7</v>
      </c>
      <c r="F21" s="162">
        <f>IF(ISNUMBER(VALUE(SUBSTITUTE(実質収支比率等に係る経年分析!J$49,"▲","-"))),ROUND(VALUE(SUBSTITUTE(実質収支比率等に係る経年分析!J$49,"▲","-")),2),NA())</f>
        <v>1.33</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#VALUE!</v>
      </c>
      <c r="C27" s="163" t="e">
        <f>IF(ROUND(VALUE(SUBSTITUTE(連結実質赤字比率に係る赤字・黒字の構成分析!F$43,"▲", "-")), 2) &gt;= 0, ABS(ROUND(VALUE(SUBSTITUTE(連結実質赤字比率に係る赤字・黒字の構成分析!F$43,"▲", "-")), 2)), NA())</f>
        <v>#VALUE!</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2">
      <c r="A30" s="163" t="str">
        <f>IF(連結実質赤字比率に係る赤字・黒字の構成分析!C$40="",NA(),連結実質赤字比率に係る赤字・黒字の構成分析!C$40)</f>
        <v>パートタイマー等退職金共済特別会計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v>
      </c>
    </row>
    <row r="31" spans="1:11" x14ac:dyDescent="0.2">
      <c r="A31" s="163" t="str">
        <f>IF(連結実質赤字比率に係る赤字・黒字の構成分析!C$39="",NA(),連結実質赤字比率に係る赤字・黒字の構成分析!C$39)</f>
        <v>国民健康保険特別会計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0.32</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0.09</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0.02</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0.35</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0.04</v>
      </c>
    </row>
    <row r="32" spans="1:11" x14ac:dyDescent="0.2">
      <c r="A32" s="163" t="str">
        <f>IF(連結実質赤字比率に係る赤字・黒字の構成分析!C$38="",NA(),連結実質赤字比率に係る赤字・黒字の構成分析!C$38)</f>
        <v>介護保険特別会計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0.65</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0.67</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0.68</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0.7</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0.2</v>
      </c>
    </row>
    <row r="33" spans="1:16" x14ac:dyDescent="0.2">
      <c r="A33" s="163" t="str">
        <f>IF(連結実質赤字比率に係る赤字・黒字の構成分析!C$37="",NA(),連結実質赤字比率に係る赤字・黒字の構成分析!C$37)</f>
        <v>後期高齢者医療特別会計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0.26</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0.27</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0.32</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0.34</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0.4</v>
      </c>
    </row>
    <row r="34" spans="1:16" x14ac:dyDescent="0.2">
      <c r="A34" s="163" t="str">
        <f>IF(連結実質赤字比率に係る赤字・黒字の構成分析!C$36="",NA(),連結実質赤字比率に係る赤字・黒字の構成分析!C$36)</f>
        <v>一般会計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1.62</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2.59</v>
      </c>
      <c r="F34" s="163">
        <f>IF(ROUND(VALUE(SUBSTITUTE(連結実質赤字比率に係る赤字・黒字の構成分析!H$36,"▲", "-")), 2) &lt; 0, ABS(ROUND(VALUE(SUBSTITUTE(連結実質赤字比率に係る赤字・黒字の構成分析!H$36,"▲", "-")), 2)), NA())</f>
        <v>0.14000000000000001</v>
      </c>
      <c r="G34" s="163" t="e">
        <f>IF(ROUND(VALUE(SUBSTITUTE(連結実質赤字比率に係る赤字・黒字の構成分析!H$36,"▲", "-")), 2) &gt;= 0, ABS(ROUND(VALUE(SUBSTITUTE(連結実質赤字比率に係る赤字・黒字の構成分析!H$36,"▲", "-")), 2)), NA())</f>
        <v>#N/A</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2.89</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1.42</v>
      </c>
    </row>
    <row r="35" spans="1:16" x14ac:dyDescent="0.2">
      <c r="A35" s="163" t="str">
        <f>IF(連結実質赤字比率に係る赤字・黒字の構成分析!C$35="",NA(),連結実質赤字比率に係る赤字・黒字の構成分析!C$35)</f>
        <v>摂津市下水道事業会計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3.31</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3.29</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3.23</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2.91</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4.05</v>
      </c>
    </row>
    <row r="36" spans="1:16" x14ac:dyDescent="0.2">
      <c r="A36" s="163" t="str">
        <f>IF(連結実質赤字比率に係る赤字・黒字の構成分析!C$34="",NA(),連結実質赤字比率に係る赤字・黒字の構成分析!C$34)</f>
        <v>摂津市水道事業会計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17.829999999999998</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15.66</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14.98</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14.22</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13.22</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3979</v>
      </c>
      <c r="E42" s="164"/>
      <c r="F42" s="164"/>
      <c r="G42" s="164">
        <f>'実質公債費比率（分子）の構造'!L$52</f>
        <v>3880</v>
      </c>
      <c r="H42" s="164"/>
      <c r="I42" s="164"/>
      <c r="J42" s="164">
        <f>'実質公債費比率（分子）の構造'!M$52</f>
        <v>3700</v>
      </c>
      <c r="K42" s="164"/>
      <c r="L42" s="164"/>
      <c r="M42" s="164">
        <f>'実質公債費比率（分子）の構造'!N$52</f>
        <v>3670</v>
      </c>
      <c r="N42" s="164"/>
      <c r="O42" s="164"/>
      <c r="P42" s="164">
        <f>'実質公債費比率（分子）の構造'!O$52</f>
        <v>3188</v>
      </c>
    </row>
    <row r="43" spans="1:16" x14ac:dyDescent="0.2">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2">
      <c r="A44" s="164" t="s">
        <v>62</v>
      </c>
      <c r="B44" s="164">
        <f>'実質公債費比率（分子）の構造'!K$50</f>
        <v>60</v>
      </c>
      <c r="C44" s="164"/>
      <c r="D44" s="164"/>
      <c r="E44" s="164">
        <f>'実質公債費比率（分子）の構造'!L$50</f>
        <v>60</v>
      </c>
      <c r="F44" s="164"/>
      <c r="G44" s="164"/>
      <c r="H44" s="164">
        <f>'実質公債費比率（分子）の構造'!M$50</f>
        <v>59</v>
      </c>
      <c r="I44" s="164"/>
      <c r="J44" s="164"/>
      <c r="K44" s="164">
        <f>'実質公債費比率（分子）の構造'!N$50</f>
        <v>59</v>
      </c>
      <c r="L44" s="164"/>
      <c r="M44" s="164"/>
      <c r="N44" s="164">
        <f>'実質公債費比率（分子）の構造'!O$50</f>
        <v>59</v>
      </c>
      <c r="O44" s="164"/>
      <c r="P44" s="164"/>
    </row>
    <row r="45" spans="1:16" x14ac:dyDescent="0.2">
      <c r="A45" s="164" t="s">
        <v>63</v>
      </c>
      <c r="B45" s="164" t="str">
        <f>'実質公債費比率（分子）の構造'!K$49</f>
        <v>-</v>
      </c>
      <c r="C45" s="164"/>
      <c r="D45" s="164"/>
      <c r="E45" s="164" t="str">
        <f>'実質公債費比率（分子）の構造'!L$49</f>
        <v>-</v>
      </c>
      <c r="F45" s="164"/>
      <c r="G45" s="164"/>
      <c r="H45" s="164" t="str">
        <f>'実質公債費比率（分子）の構造'!M$49</f>
        <v>-</v>
      </c>
      <c r="I45" s="164"/>
      <c r="J45" s="164"/>
      <c r="K45" s="164" t="str">
        <f>'実質公債費比率（分子）の構造'!N$49</f>
        <v>-</v>
      </c>
      <c r="L45" s="164"/>
      <c r="M45" s="164"/>
      <c r="N45" s="164" t="str">
        <f>'実質公債費比率（分子）の構造'!O$49</f>
        <v>-</v>
      </c>
      <c r="O45" s="164"/>
      <c r="P45" s="164"/>
    </row>
    <row r="46" spans="1:16" x14ac:dyDescent="0.2">
      <c r="A46" s="164" t="s">
        <v>64</v>
      </c>
      <c r="B46" s="164">
        <f>'実質公債費比率（分子）の構造'!K$48</f>
        <v>1711</v>
      </c>
      <c r="C46" s="164"/>
      <c r="D46" s="164"/>
      <c r="E46" s="164">
        <f>'実質公債費比率（分子）の構造'!L$48</f>
        <v>1668</v>
      </c>
      <c r="F46" s="164"/>
      <c r="G46" s="164"/>
      <c r="H46" s="164">
        <f>'実質公債費比率（分子）の構造'!M$48</f>
        <v>1651</v>
      </c>
      <c r="I46" s="164"/>
      <c r="J46" s="164"/>
      <c r="K46" s="164">
        <f>'実質公債費比率（分子）の構造'!N$48</f>
        <v>1620</v>
      </c>
      <c r="L46" s="164"/>
      <c r="M46" s="164"/>
      <c r="N46" s="164">
        <f>'実質公債費比率（分子）の構造'!O$48</f>
        <v>1170</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1964</v>
      </c>
      <c r="C49" s="164"/>
      <c r="D49" s="164"/>
      <c r="E49" s="164">
        <f>'実質公債費比率（分子）の構造'!L$45</f>
        <v>2005</v>
      </c>
      <c r="F49" s="164"/>
      <c r="G49" s="164"/>
      <c r="H49" s="164">
        <f>'実質公債費比率（分子）の構造'!M$45</f>
        <v>1975</v>
      </c>
      <c r="I49" s="164"/>
      <c r="J49" s="164"/>
      <c r="K49" s="164">
        <f>'実質公債費比率（分子）の構造'!N$45</f>
        <v>1891</v>
      </c>
      <c r="L49" s="164"/>
      <c r="M49" s="164"/>
      <c r="N49" s="164">
        <f>'実質公債費比率（分子）の構造'!O$45</f>
        <v>1789</v>
      </c>
      <c r="O49" s="164"/>
      <c r="P49" s="164"/>
    </row>
    <row r="50" spans="1:16" x14ac:dyDescent="0.2">
      <c r="A50" s="164" t="s">
        <v>67</v>
      </c>
      <c r="B50" s="164" t="e">
        <f>NA()</f>
        <v>#N/A</v>
      </c>
      <c r="C50" s="164">
        <f>IF(ISNUMBER('実質公債費比率（分子）の構造'!K$53),'実質公債費比率（分子）の構造'!K$53,NA())</f>
        <v>-244</v>
      </c>
      <c r="D50" s="164" t="e">
        <f>NA()</f>
        <v>#N/A</v>
      </c>
      <c r="E50" s="164" t="e">
        <f>NA()</f>
        <v>#N/A</v>
      </c>
      <c r="F50" s="164">
        <f>IF(ISNUMBER('実質公債費比率（分子）の構造'!L$53),'実質公債費比率（分子）の構造'!L$53,NA())</f>
        <v>-147</v>
      </c>
      <c r="G50" s="164" t="e">
        <f>NA()</f>
        <v>#N/A</v>
      </c>
      <c r="H50" s="164" t="e">
        <f>NA()</f>
        <v>#N/A</v>
      </c>
      <c r="I50" s="164">
        <f>IF(ISNUMBER('実質公債費比率（分子）の構造'!M$53),'実質公債費比率（分子）の構造'!M$53,NA())</f>
        <v>-15</v>
      </c>
      <c r="J50" s="164" t="e">
        <f>NA()</f>
        <v>#N/A</v>
      </c>
      <c r="K50" s="164" t="e">
        <f>NA()</f>
        <v>#N/A</v>
      </c>
      <c r="L50" s="164">
        <f>IF(ISNUMBER('実質公債費比率（分子）の構造'!N$53),'実質公債費比率（分子）の構造'!N$53,NA())</f>
        <v>-100</v>
      </c>
      <c r="M50" s="164" t="e">
        <f>NA()</f>
        <v>#N/A</v>
      </c>
      <c r="N50" s="164" t="e">
        <f>NA()</f>
        <v>#N/A</v>
      </c>
      <c r="O50" s="164">
        <f>IF(ISNUMBER('実質公債費比率（分子）の構造'!O$53),'実質公債費比率（分子）の構造'!O$53,NA())</f>
        <v>-170</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25575</v>
      </c>
      <c r="E56" s="163"/>
      <c r="F56" s="163"/>
      <c r="G56" s="163">
        <f>'将来負担比率（分子）の構造'!J$52</f>
        <v>25383</v>
      </c>
      <c r="H56" s="163"/>
      <c r="I56" s="163"/>
      <c r="J56" s="163">
        <f>'将来負担比率（分子）の構造'!K$52</f>
        <v>24213</v>
      </c>
      <c r="K56" s="163"/>
      <c r="L56" s="163"/>
      <c r="M56" s="163">
        <f>'将来負担比率（分子）の構造'!L$52</f>
        <v>22760</v>
      </c>
      <c r="N56" s="163"/>
      <c r="O56" s="163"/>
      <c r="P56" s="163">
        <f>'将来負担比率（分子）の構造'!M$52</f>
        <v>21791</v>
      </c>
    </row>
    <row r="57" spans="1:16" x14ac:dyDescent="0.2">
      <c r="A57" s="163" t="s">
        <v>42</v>
      </c>
      <c r="B57" s="163"/>
      <c r="C57" s="163"/>
      <c r="D57" s="163">
        <f>'将来負担比率（分子）の構造'!I$51</f>
        <v>13804</v>
      </c>
      <c r="E57" s="163"/>
      <c r="F57" s="163"/>
      <c r="G57" s="163">
        <f>'将来負担比率（分子）の構造'!J$51</f>
        <v>12028</v>
      </c>
      <c r="H57" s="163"/>
      <c r="I57" s="163"/>
      <c r="J57" s="163">
        <f>'将来負担比率（分子）の構造'!K$51</f>
        <v>8910</v>
      </c>
      <c r="K57" s="163"/>
      <c r="L57" s="163"/>
      <c r="M57" s="163">
        <f>'将来負担比率（分子）の構造'!L$51</f>
        <v>7647</v>
      </c>
      <c r="N57" s="163"/>
      <c r="O57" s="163"/>
      <c r="P57" s="163">
        <f>'将来負担比率（分子）の構造'!M$51</f>
        <v>6818</v>
      </c>
    </row>
    <row r="58" spans="1:16" x14ac:dyDescent="0.2">
      <c r="A58" s="163" t="s">
        <v>41</v>
      </c>
      <c r="B58" s="163"/>
      <c r="C58" s="163"/>
      <c r="D58" s="163">
        <f>'将来負担比率（分子）の構造'!I$50</f>
        <v>16445</v>
      </c>
      <c r="E58" s="163"/>
      <c r="F58" s="163"/>
      <c r="G58" s="163">
        <f>'将来負担比率（分子）の構造'!J$50</f>
        <v>18000</v>
      </c>
      <c r="H58" s="163"/>
      <c r="I58" s="163"/>
      <c r="J58" s="163">
        <f>'将来負担比率（分子）の構造'!K$50</f>
        <v>16499</v>
      </c>
      <c r="K58" s="163"/>
      <c r="L58" s="163"/>
      <c r="M58" s="163">
        <f>'将来負担比率（分子）の構造'!L$50</f>
        <v>14850</v>
      </c>
      <c r="N58" s="163"/>
      <c r="O58" s="163"/>
      <c r="P58" s="163">
        <f>'将来負担比率（分子）の構造'!M$50</f>
        <v>15262</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f>'将来負担比率（分子）の構造'!I$46</f>
        <v>20</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2">
      <c r="A62" s="163" t="s">
        <v>35</v>
      </c>
      <c r="B62" s="163">
        <f>'将来負担比率（分子）の構造'!I$45</f>
        <v>4445</v>
      </c>
      <c r="C62" s="163"/>
      <c r="D62" s="163"/>
      <c r="E62" s="163">
        <f>'将来負担比率（分子）の構造'!J$45</f>
        <v>4300</v>
      </c>
      <c r="F62" s="163"/>
      <c r="G62" s="163"/>
      <c r="H62" s="163">
        <f>'将来負担比率（分子）の構造'!K$45</f>
        <v>4296</v>
      </c>
      <c r="I62" s="163"/>
      <c r="J62" s="163"/>
      <c r="K62" s="163">
        <f>'将来負担比率（分子）の構造'!L$45</f>
        <v>4488</v>
      </c>
      <c r="L62" s="163"/>
      <c r="M62" s="163"/>
      <c r="N62" s="163">
        <f>'将来負担比率（分子）の構造'!M$45</f>
        <v>4751</v>
      </c>
      <c r="O62" s="163"/>
      <c r="P62" s="163"/>
    </row>
    <row r="63" spans="1:16" x14ac:dyDescent="0.2">
      <c r="A63" s="163" t="s">
        <v>34</v>
      </c>
      <c r="B63" s="163" t="str">
        <f>'将来負担比率（分子）の構造'!I$44</f>
        <v>-</v>
      </c>
      <c r="C63" s="163"/>
      <c r="D63" s="163"/>
      <c r="E63" s="163" t="str">
        <f>'将来負担比率（分子）の構造'!J$44</f>
        <v>-</v>
      </c>
      <c r="F63" s="163"/>
      <c r="G63" s="163"/>
      <c r="H63" s="163" t="str">
        <f>'将来負担比率（分子）の構造'!K$44</f>
        <v>-</v>
      </c>
      <c r="I63" s="163"/>
      <c r="J63" s="163"/>
      <c r="K63" s="163" t="str">
        <f>'将来負担比率（分子）の構造'!L$44</f>
        <v>-</v>
      </c>
      <c r="L63" s="163"/>
      <c r="M63" s="163"/>
      <c r="N63" s="163" t="str">
        <f>'将来負担比率（分子）の構造'!M$44</f>
        <v>-</v>
      </c>
      <c r="O63" s="163"/>
      <c r="P63" s="163"/>
    </row>
    <row r="64" spans="1:16" x14ac:dyDescent="0.2">
      <c r="A64" s="163" t="s">
        <v>33</v>
      </c>
      <c r="B64" s="163">
        <f>'将来負担比率（分子）の構造'!I$43</f>
        <v>15625</v>
      </c>
      <c r="C64" s="163"/>
      <c r="D64" s="163"/>
      <c r="E64" s="163">
        <f>'将来負担比率（分子）の構造'!J$43</f>
        <v>14644</v>
      </c>
      <c r="F64" s="163"/>
      <c r="G64" s="163"/>
      <c r="H64" s="163">
        <f>'将来負担比率（分子）の構造'!K$43</f>
        <v>13118</v>
      </c>
      <c r="I64" s="163"/>
      <c r="J64" s="163"/>
      <c r="K64" s="163">
        <f>'将来負担比率（分子）の構造'!L$43</f>
        <v>12188</v>
      </c>
      <c r="L64" s="163"/>
      <c r="M64" s="163"/>
      <c r="N64" s="163">
        <f>'将来負担比率（分子）の構造'!M$43</f>
        <v>11405</v>
      </c>
      <c r="O64" s="163"/>
      <c r="P64" s="163"/>
    </row>
    <row r="65" spans="1:16" x14ac:dyDescent="0.2">
      <c r="A65" s="163" t="s">
        <v>32</v>
      </c>
      <c r="B65" s="163">
        <f>'将来負担比率（分子）の構造'!I$42</f>
        <v>407</v>
      </c>
      <c r="C65" s="163"/>
      <c r="D65" s="163"/>
      <c r="E65" s="163">
        <f>'将来負担比率（分子）の構造'!J$42</f>
        <v>346</v>
      </c>
      <c r="F65" s="163"/>
      <c r="G65" s="163"/>
      <c r="H65" s="163">
        <f>'将来負担比率（分子）の構造'!K$42</f>
        <v>286</v>
      </c>
      <c r="I65" s="163"/>
      <c r="J65" s="163"/>
      <c r="K65" s="163">
        <f>'将来負担比率（分子）の構造'!L$42</f>
        <v>227</v>
      </c>
      <c r="L65" s="163"/>
      <c r="M65" s="163"/>
      <c r="N65" s="163">
        <f>'将来負担比率（分子）の構造'!M$42</f>
        <v>168</v>
      </c>
      <c r="O65" s="163"/>
      <c r="P65" s="163"/>
    </row>
    <row r="66" spans="1:16" x14ac:dyDescent="0.2">
      <c r="A66" s="163" t="s">
        <v>31</v>
      </c>
      <c r="B66" s="163">
        <f>'将来負担比率（分子）の構造'!I$41</f>
        <v>17715</v>
      </c>
      <c r="C66" s="163"/>
      <c r="D66" s="163"/>
      <c r="E66" s="163">
        <f>'将来負担比率（分子）の構造'!J$41</f>
        <v>19791</v>
      </c>
      <c r="F66" s="163"/>
      <c r="G66" s="163"/>
      <c r="H66" s="163">
        <f>'将来負担比率（分子）の構造'!K$41</f>
        <v>20420</v>
      </c>
      <c r="I66" s="163"/>
      <c r="J66" s="163"/>
      <c r="K66" s="163">
        <f>'将来負担比率（分子）の構造'!L$41</f>
        <v>20922</v>
      </c>
      <c r="L66" s="163"/>
      <c r="M66" s="163"/>
      <c r="N66" s="163">
        <f>'将来負担比率（分子）の構造'!M$41</f>
        <v>21436</v>
      </c>
      <c r="O66" s="163"/>
      <c r="P66" s="163"/>
    </row>
    <row r="67" spans="1:16" x14ac:dyDescent="0.2">
      <c r="A67" s="163" t="s">
        <v>71</v>
      </c>
      <c r="B67" s="163" t="e">
        <f>NA()</f>
        <v>#N/A</v>
      </c>
      <c r="C67" s="163">
        <f>IF(ISNUMBER('将来負担比率（分子）の構造'!I$53), IF('将来負担比率（分子）の構造'!I$53 &lt; 0, 0, '将来負担比率（分子）の構造'!I$53), NA())</f>
        <v>0</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7397</v>
      </c>
      <c r="C72" s="167">
        <f>基金残高に係る経年分析!G55</f>
        <v>7742</v>
      </c>
      <c r="D72" s="167">
        <f>基金残高に係る経年分析!H55</f>
        <v>8322</v>
      </c>
    </row>
    <row r="73" spans="1:16" x14ac:dyDescent="0.2">
      <c r="A73" s="166" t="s">
        <v>74</v>
      </c>
      <c r="B73" s="167">
        <f>基金残高に係る経年分析!F56</f>
        <v>1637</v>
      </c>
      <c r="C73" s="167" t="str">
        <f>基金残高に係る経年分析!G56</f>
        <v>-</v>
      </c>
      <c r="D73" s="167" t="str">
        <f>基金残高に係る経年分析!H56</f>
        <v>-</v>
      </c>
    </row>
    <row r="74" spans="1:16" x14ac:dyDescent="0.2">
      <c r="A74" s="166" t="s">
        <v>75</v>
      </c>
      <c r="B74" s="167">
        <f>基金残高に係る経年分析!F57</f>
        <v>5292</v>
      </c>
      <c r="C74" s="167">
        <f>基金残高に係る経年分析!G57</f>
        <v>5154</v>
      </c>
      <c r="D74" s="167">
        <f>基金残高に係る経年分析!H57</f>
        <v>5017</v>
      </c>
    </row>
  </sheetData>
  <sheetProtection algorithmName="SHA-512" hashValue="LhYRHjKd3kD4dUKJofXvtdHb4pTHRxeX9siAffzD/iKNv2zZhe3ENWLGvCRDTIIXj/xh/UE2du21jFSFEK2zdQ==" saltValue="UJRzr57WqOOVe5q8icz1F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2" customWidth="1"/>
    <col min="2" max="2" width="2.33203125" style="202" customWidth="1"/>
    <col min="3" max="16" width="2.6640625" style="202" customWidth="1"/>
    <col min="17" max="17" width="2.33203125" style="202" customWidth="1"/>
    <col min="18" max="95" width="1.6640625" style="202" customWidth="1"/>
    <col min="96" max="133" width="1.6640625" style="214" customWidth="1"/>
    <col min="134" max="143" width="1.66406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215</v>
      </c>
      <c r="C5" s="610"/>
      <c r="D5" s="610"/>
      <c r="E5" s="610"/>
      <c r="F5" s="610"/>
      <c r="G5" s="610"/>
      <c r="H5" s="610"/>
      <c r="I5" s="610"/>
      <c r="J5" s="610"/>
      <c r="K5" s="610"/>
      <c r="L5" s="610"/>
      <c r="M5" s="610"/>
      <c r="N5" s="610"/>
      <c r="O5" s="610"/>
      <c r="P5" s="610"/>
      <c r="Q5" s="611"/>
      <c r="R5" s="612">
        <v>19052590</v>
      </c>
      <c r="S5" s="613"/>
      <c r="T5" s="613"/>
      <c r="U5" s="613"/>
      <c r="V5" s="613"/>
      <c r="W5" s="613"/>
      <c r="X5" s="613"/>
      <c r="Y5" s="614"/>
      <c r="Z5" s="615">
        <v>43.1</v>
      </c>
      <c r="AA5" s="615"/>
      <c r="AB5" s="615"/>
      <c r="AC5" s="615"/>
      <c r="AD5" s="616">
        <v>17348314</v>
      </c>
      <c r="AE5" s="616"/>
      <c r="AF5" s="616"/>
      <c r="AG5" s="616"/>
      <c r="AH5" s="616"/>
      <c r="AI5" s="616"/>
      <c r="AJ5" s="616"/>
      <c r="AK5" s="616"/>
      <c r="AL5" s="617">
        <v>78.900000000000006</v>
      </c>
      <c r="AM5" s="618"/>
      <c r="AN5" s="618"/>
      <c r="AO5" s="619"/>
      <c r="AP5" s="609" t="s">
        <v>216</v>
      </c>
      <c r="AQ5" s="610"/>
      <c r="AR5" s="610"/>
      <c r="AS5" s="610"/>
      <c r="AT5" s="610"/>
      <c r="AU5" s="610"/>
      <c r="AV5" s="610"/>
      <c r="AW5" s="610"/>
      <c r="AX5" s="610"/>
      <c r="AY5" s="610"/>
      <c r="AZ5" s="610"/>
      <c r="BA5" s="610"/>
      <c r="BB5" s="610"/>
      <c r="BC5" s="610"/>
      <c r="BD5" s="610"/>
      <c r="BE5" s="610"/>
      <c r="BF5" s="611"/>
      <c r="BG5" s="623">
        <v>17348314</v>
      </c>
      <c r="BH5" s="624"/>
      <c r="BI5" s="624"/>
      <c r="BJ5" s="624"/>
      <c r="BK5" s="624"/>
      <c r="BL5" s="624"/>
      <c r="BM5" s="624"/>
      <c r="BN5" s="625"/>
      <c r="BO5" s="626">
        <v>91.1</v>
      </c>
      <c r="BP5" s="626"/>
      <c r="BQ5" s="626"/>
      <c r="BR5" s="626"/>
      <c r="BS5" s="627">
        <v>495155</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2">
      <c r="B6" s="620" t="s">
        <v>220</v>
      </c>
      <c r="C6" s="621"/>
      <c r="D6" s="621"/>
      <c r="E6" s="621"/>
      <c r="F6" s="621"/>
      <c r="G6" s="621"/>
      <c r="H6" s="621"/>
      <c r="I6" s="621"/>
      <c r="J6" s="621"/>
      <c r="K6" s="621"/>
      <c r="L6" s="621"/>
      <c r="M6" s="621"/>
      <c r="N6" s="621"/>
      <c r="O6" s="621"/>
      <c r="P6" s="621"/>
      <c r="Q6" s="622"/>
      <c r="R6" s="623">
        <v>160955</v>
      </c>
      <c r="S6" s="624"/>
      <c r="T6" s="624"/>
      <c r="U6" s="624"/>
      <c r="V6" s="624"/>
      <c r="W6" s="624"/>
      <c r="X6" s="624"/>
      <c r="Y6" s="625"/>
      <c r="Z6" s="626">
        <v>0.4</v>
      </c>
      <c r="AA6" s="626"/>
      <c r="AB6" s="626"/>
      <c r="AC6" s="626"/>
      <c r="AD6" s="627">
        <v>160955</v>
      </c>
      <c r="AE6" s="627"/>
      <c r="AF6" s="627"/>
      <c r="AG6" s="627"/>
      <c r="AH6" s="627"/>
      <c r="AI6" s="627"/>
      <c r="AJ6" s="627"/>
      <c r="AK6" s="627"/>
      <c r="AL6" s="628">
        <v>0.7</v>
      </c>
      <c r="AM6" s="629"/>
      <c r="AN6" s="629"/>
      <c r="AO6" s="630"/>
      <c r="AP6" s="620" t="s">
        <v>221</v>
      </c>
      <c r="AQ6" s="621"/>
      <c r="AR6" s="621"/>
      <c r="AS6" s="621"/>
      <c r="AT6" s="621"/>
      <c r="AU6" s="621"/>
      <c r="AV6" s="621"/>
      <c r="AW6" s="621"/>
      <c r="AX6" s="621"/>
      <c r="AY6" s="621"/>
      <c r="AZ6" s="621"/>
      <c r="BA6" s="621"/>
      <c r="BB6" s="621"/>
      <c r="BC6" s="621"/>
      <c r="BD6" s="621"/>
      <c r="BE6" s="621"/>
      <c r="BF6" s="622"/>
      <c r="BG6" s="623">
        <v>17348314</v>
      </c>
      <c r="BH6" s="624"/>
      <c r="BI6" s="624"/>
      <c r="BJ6" s="624"/>
      <c r="BK6" s="624"/>
      <c r="BL6" s="624"/>
      <c r="BM6" s="624"/>
      <c r="BN6" s="625"/>
      <c r="BO6" s="626">
        <v>91.1</v>
      </c>
      <c r="BP6" s="626"/>
      <c r="BQ6" s="626"/>
      <c r="BR6" s="626"/>
      <c r="BS6" s="627">
        <v>495155</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268336</v>
      </c>
      <c r="CS6" s="624"/>
      <c r="CT6" s="624"/>
      <c r="CU6" s="624"/>
      <c r="CV6" s="624"/>
      <c r="CW6" s="624"/>
      <c r="CX6" s="624"/>
      <c r="CY6" s="625"/>
      <c r="CZ6" s="617">
        <v>0.6</v>
      </c>
      <c r="DA6" s="618"/>
      <c r="DB6" s="618"/>
      <c r="DC6" s="634"/>
      <c r="DD6" s="632" t="s">
        <v>122</v>
      </c>
      <c r="DE6" s="624"/>
      <c r="DF6" s="624"/>
      <c r="DG6" s="624"/>
      <c r="DH6" s="624"/>
      <c r="DI6" s="624"/>
      <c r="DJ6" s="624"/>
      <c r="DK6" s="624"/>
      <c r="DL6" s="624"/>
      <c r="DM6" s="624"/>
      <c r="DN6" s="624"/>
      <c r="DO6" s="624"/>
      <c r="DP6" s="625"/>
      <c r="DQ6" s="632">
        <v>268336</v>
      </c>
      <c r="DR6" s="624"/>
      <c r="DS6" s="624"/>
      <c r="DT6" s="624"/>
      <c r="DU6" s="624"/>
      <c r="DV6" s="624"/>
      <c r="DW6" s="624"/>
      <c r="DX6" s="624"/>
      <c r="DY6" s="624"/>
      <c r="DZ6" s="624"/>
      <c r="EA6" s="624"/>
      <c r="EB6" s="624"/>
      <c r="EC6" s="633"/>
    </row>
    <row r="7" spans="2:143" ht="11.25" customHeight="1" x14ac:dyDescent="0.2">
      <c r="B7" s="620" t="s">
        <v>223</v>
      </c>
      <c r="C7" s="621"/>
      <c r="D7" s="621"/>
      <c r="E7" s="621"/>
      <c r="F7" s="621"/>
      <c r="G7" s="621"/>
      <c r="H7" s="621"/>
      <c r="I7" s="621"/>
      <c r="J7" s="621"/>
      <c r="K7" s="621"/>
      <c r="L7" s="621"/>
      <c r="M7" s="621"/>
      <c r="N7" s="621"/>
      <c r="O7" s="621"/>
      <c r="P7" s="621"/>
      <c r="Q7" s="622"/>
      <c r="R7" s="623">
        <v>14096</v>
      </c>
      <c r="S7" s="624"/>
      <c r="T7" s="624"/>
      <c r="U7" s="624"/>
      <c r="V7" s="624"/>
      <c r="W7" s="624"/>
      <c r="X7" s="624"/>
      <c r="Y7" s="625"/>
      <c r="Z7" s="626">
        <v>0</v>
      </c>
      <c r="AA7" s="626"/>
      <c r="AB7" s="626"/>
      <c r="AC7" s="626"/>
      <c r="AD7" s="627">
        <v>14096</v>
      </c>
      <c r="AE7" s="627"/>
      <c r="AF7" s="627"/>
      <c r="AG7" s="627"/>
      <c r="AH7" s="627"/>
      <c r="AI7" s="627"/>
      <c r="AJ7" s="627"/>
      <c r="AK7" s="627"/>
      <c r="AL7" s="628">
        <v>0.1</v>
      </c>
      <c r="AM7" s="629"/>
      <c r="AN7" s="629"/>
      <c r="AO7" s="630"/>
      <c r="AP7" s="620" t="s">
        <v>224</v>
      </c>
      <c r="AQ7" s="621"/>
      <c r="AR7" s="621"/>
      <c r="AS7" s="621"/>
      <c r="AT7" s="621"/>
      <c r="AU7" s="621"/>
      <c r="AV7" s="621"/>
      <c r="AW7" s="621"/>
      <c r="AX7" s="621"/>
      <c r="AY7" s="621"/>
      <c r="AZ7" s="621"/>
      <c r="BA7" s="621"/>
      <c r="BB7" s="621"/>
      <c r="BC7" s="621"/>
      <c r="BD7" s="621"/>
      <c r="BE7" s="621"/>
      <c r="BF7" s="622"/>
      <c r="BG7" s="623">
        <v>7042135</v>
      </c>
      <c r="BH7" s="624"/>
      <c r="BI7" s="624"/>
      <c r="BJ7" s="624"/>
      <c r="BK7" s="624"/>
      <c r="BL7" s="624"/>
      <c r="BM7" s="624"/>
      <c r="BN7" s="625"/>
      <c r="BO7" s="626">
        <v>37</v>
      </c>
      <c r="BP7" s="626"/>
      <c r="BQ7" s="626"/>
      <c r="BR7" s="626"/>
      <c r="BS7" s="627">
        <v>495155</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4456093</v>
      </c>
      <c r="CS7" s="624"/>
      <c r="CT7" s="624"/>
      <c r="CU7" s="624"/>
      <c r="CV7" s="624"/>
      <c r="CW7" s="624"/>
      <c r="CX7" s="624"/>
      <c r="CY7" s="625"/>
      <c r="CZ7" s="626">
        <v>10.199999999999999</v>
      </c>
      <c r="DA7" s="626"/>
      <c r="DB7" s="626"/>
      <c r="DC7" s="626"/>
      <c r="DD7" s="632">
        <v>431818</v>
      </c>
      <c r="DE7" s="624"/>
      <c r="DF7" s="624"/>
      <c r="DG7" s="624"/>
      <c r="DH7" s="624"/>
      <c r="DI7" s="624"/>
      <c r="DJ7" s="624"/>
      <c r="DK7" s="624"/>
      <c r="DL7" s="624"/>
      <c r="DM7" s="624"/>
      <c r="DN7" s="624"/>
      <c r="DO7" s="624"/>
      <c r="DP7" s="625"/>
      <c r="DQ7" s="632">
        <v>3578853</v>
      </c>
      <c r="DR7" s="624"/>
      <c r="DS7" s="624"/>
      <c r="DT7" s="624"/>
      <c r="DU7" s="624"/>
      <c r="DV7" s="624"/>
      <c r="DW7" s="624"/>
      <c r="DX7" s="624"/>
      <c r="DY7" s="624"/>
      <c r="DZ7" s="624"/>
      <c r="EA7" s="624"/>
      <c r="EB7" s="624"/>
      <c r="EC7" s="633"/>
    </row>
    <row r="8" spans="2:143" ht="11.25" customHeight="1" x14ac:dyDescent="0.2">
      <c r="B8" s="620" t="s">
        <v>226</v>
      </c>
      <c r="C8" s="621"/>
      <c r="D8" s="621"/>
      <c r="E8" s="621"/>
      <c r="F8" s="621"/>
      <c r="G8" s="621"/>
      <c r="H8" s="621"/>
      <c r="I8" s="621"/>
      <c r="J8" s="621"/>
      <c r="K8" s="621"/>
      <c r="L8" s="621"/>
      <c r="M8" s="621"/>
      <c r="N8" s="621"/>
      <c r="O8" s="621"/>
      <c r="P8" s="621"/>
      <c r="Q8" s="622"/>
      <c r="R8" s="623">
        <v>156420</v>
      </c>
      <c r="S8" s="624"/>
      <c r="T8" s="624"/>
      <c r="U8" s="624"/>
      <c r="V8" s="624"/>
      <c r="W8" s="624"/>
      <c r="X8" s="624"/>
      <c r="Y8" s="625"/>
      <c r="Z8" s="626">
        <v>0.4</v>
      </c>
      <c r="AA8" s="626"/>
      <c r="AB8" s="626"/>
      <c r="AC8" s="626"/>
      <c r="AD8" s="627">
        <v>156420</v>
      </c>
      <c r="AE8" s="627"/>
      <c r="AF8" s="627"/>
      <c r="AG8" s="627"/>
      <c r="AH8" s="627"/>
      <c r="AI8" s="627"/>
      <c r="AJ8" s="627"/>
      <c r="AK8" s="627"/>
      <c r="AL8" s="628">
        <v>0.7</v>
      </c>
      <c r="AM8" s="629"/>
      <c r="AN8" s="629"/>
      <c r="AO8" s="630"/>
      <c r="AP8" s="620" t="s">
        <v>227</v>
      </c>
      <c r="AQ8" s="621"/>
      <c r="AR8" s="621"/>
      <c r="AS8" s="621"/>
      <c r="AT8" s="621"/>
      <c r="AU8" s="621"/>
      <c r="AV8" s="621"/>
      <c r="AW8" s="621"/>
      <c r="AX8" s="621"/>
      <c r="AY8" s="621"/>
      <c r="AZ8" s="621"/>
      <c r="BA8" s="621"/>
      <c r="BB8" s="621"/>
      <c r="BC8" s="621"/>
      <c r="BD8" s="621"/>
      <c r="BE8" s="621"/>
      <c r="BF8" s="622"/>
      <c r="BG8" s="623">
        <v>133912</v>
      </c>
      <c r="BH8" s="624"/>
      <c r="BI8" s="624"/>
      <c r="BJ8" s="624"/>
      <c r="BK8" s="624"/>
      <c r="BL8" s="624"/>
      <c r="BM8" s="624"/>
      <c r="BN8" s="625"/>
      <c r="BO8" s="626">
        <v>0.7</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21459118</v>
      </c>
      <c r="CS8" s="624"/>
      <c r="CT8" s="624"/>
      <c r="CU8" s="624"/>
      <c r="CV8" s="624"/>
      <c r="CW8" s="624"/>
      <c r="CX8" s="624"/>
      <c r="CY8" s="625"/>
      <c r="CZ8" s="626">
        <v>49</v>
      </c>
      <c r="DA8" s="626"/>
      <c r="DB8" s="626"/>
      <c r="DC8" s="626"/>
      <c r="DD8" s="632">
        <v>728648</v>
      </c>
      <c r="DE8" s="624"/>
      <c r="DF8" s="624"/>
      <c r="DG8" s="624"/>
      <c r="DH8" s="624"/>
      <c r="DI8" s="624"/>
      <c r="DJ8" s="624"/>
      <c r="DK8" s="624"/>
      <c r="DL8" s="624"/>
      <c r="DM8" s="624"/>
      <c r="DN8" s="624"/>
      <c r="DO8" s="624"/>
      <c r="DP8" s="625"/>
      <c r="DQ8" s="632">
        <v>9880497</v>
      </c>
      <c r="DR8" s="624"/>
      <c r="DS8" s="624"/>
      <c r="DT8" s="624"/>
      <c r="DU8" s="624"/>
      <c r="DV8" s="624"/>
      <c r="DW8" s="624"/>
      <c r="DX8" s="624"/>
      <c r="DY8" s="624"/>
      <c r="DZ8" s="624"/>
      <c r="EA8" s="624"/>
      <c r="EB8" s="624"/>
      <c r="EC8" s="633"/>
    </row>
    <row r="9" spans="2:143" ht="11.25" customHeight="1" x14ac:dyDescent="0.2">
      <c r="B9" s="620" t="s">
        <v>229</v>
      </c>
      <c r="C9" s="621"/>
      <c r="D9" s="621"/>
      <c r="E9" s="621"/>
      <c r="F9" s="621"/>
      <c r="G9" s="621"/>
      <c r="H9" s="621"/>
      <c r="I9" s="621"/>
      <c r="J9" s="621"/>
      <c r="K9" s="621"/>
      <c r="L9" s="621"/>
      <c r="M9" s="621"/>
      <c r="N9" s="621"/>
      <c r="O9" s="621"/>
      <c r="P9" s="621"/>
      <c r="Q9" s="622"/>
      <c r="R9" s="623">
        <v>205939</v>
      </c>
      <c r="S9" s="624"/>
      <c r="T9" s="624"/>
      <c r="U9" s="624"/>
      <c r="V9" s="624"/>
      <c r="W9" s="624"/>
      <c r="X9" s="624"/>
      <c r="Y9" s="625"/>
      <c r="Z9" s="626">
        <v>0.5</v>
      </c>
      <c r="AA9" s="626"/>
      <c r="AB9" s="626"/>
      <c r="AC9" s="626"/>
      <c r="AD9" s="627">
        <v>205939</v>
      </c>
      <c r="AE9" s="627"/>
      <c r="AF9" s="627"/>
      <c r="AG9" s="627"/>
      <c r="AH9" s="627"/>
      <c r="AI9" s="627"/>
      <c r="AJ9" s="627"/>
      <c r="AK9" s="627"/>
      <c r="AL9" s="628">
        <v>0.9</v>
      </c>
      <c r="AM9" s="629"/>
      <c r="AN9" s="629"/>
      <c r="AO9" s="630"/>
      <c r="AP9" s="620" t="s">
        <v>230</v>
      </c>
      <c r="AQ9" s="621"/>
      <c r="AR9" s="621"/>
      <c r="AS9" s="621"/>
      <c r="AT9" s="621"/>
      <c r="AU9" s="621"/>
      <c r="AV9" s="621"/>
      <c r="AW9" s="621"/>
      <c r="AX9" s="621"/>
      <c r="AY9" s="621"/>
      <c r="AZ9" s="621"/>
      <c r="BA9" s="621"/>
      <c r="BB9" s="621"/>
      <c r="BC9" s="621"/>
      <c r="BD9" s="621"/>
      <c r="BE9" s="621"/>
      <c r="BF9" s="622"/>
      <c r="BG9" s="623">
        <v>4787143</v>
      </c>
      <c r="BH9" s="624"/>
      <c r="BI9" s="624"/>
      <c r="BJ9" s="624"/>
      <c r="BK9" s="624"/>
      <c r="BL9" s="624"/>
      <c r="BM9" s="624"/>
      <c r="BN9" s="625"/>
      <c r="BO9" s="626">
        <v>25.1</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3277961</v>
      </c>
      <c r="CS9" s="624"/>
      <c r="CT9" s="624"/>
      <c r="CU9" s="624"/>
      <c r="CV9" s="624"/>
      <c r="CW9" s="624"/>
      <c r="CX9" s="624"/>
      <c r="CY9" s="625"/>
      <c r="CZ9" s="626">
        <v>7.5</v>
      </c>
      <c r="DA9" s="626"/>
      <c r="DB9" s="626"/>
      <c r="DC9" s="626"/>
      <c r="DD9" s="632">
        <v>91787</v>
      </c>
      <c r="DE9" s="624"/>
      <c r="DF9" s="624"/>
      <c r="DG9" s="624"/>
      <c r="DH9" s="624"/>
      <c r="DI9" s="624"/>
      <c r="DJ9" s="624"/>
      <c r="DK9" s="624"/>
      <c r="DL9" s="624"/>
      <c r="DM9" s="624"/>
      <c r="DN9" s="624"/>
      <c r="DO9" s="624"/>
      <c r="DP9" s="625"/>
      <c r="DQ9" s="632">
        <v>2946294</v>
      </c>
      <c r="DR9" s="624"/>
      <c r="DS9" s="624"/>
      <c r="DT9" s="624"/>
      <c r="DU9" s="624"/>
      <c r="DV9" s="624"/>
      <c r="DW9" s="624"/>
      <c r="DX9" s="624"/>
      <c r="DY9" s="624"/>
      <c r="DZ9" s="624"/>
      <c r="EA9" s="624"/>
      <c r="EB9" s="624"/>
      <c r="EC9" s="633"/>
    </row>
    <row r="10" spans="2:143" ht="11.25" customHeight="1" x14ac:dyDescent="0.2">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381761</v>
      </c>
      <c r="BH10" s="624"/>
      <c r="BI10" s="624"/>
      <c r="BJ10" s="624"/>
      <c r="BK10" s="624"/>
      <c r="BL10" s="624"/>
      <c r="BM10" s="624"/>
      <c r="BN10" s="625"/>
      <c r="BO10" s="626">
        <v>2</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45418</v>
      </c>
      <c r="CS10" s="624"/>
      <c r="CT10" s="624"/>
      <c r="CU10" s="624"/>
      <c r="CV10" s="624"/>
      <c r="CW10" s="624"/>
      <c r="CX10" s="624"/>
      <c r="CY10" s="625"/>
      <c r="CZ10" s="626">
        <v>0.1</v>
      </c>
      <c r="DA10" s="626"/>
      <c r="DB10" s="626"/>
      <c r="DC10" s="626"/>
      <c r="DD10" s="632" t="s">
        <v>122</v>
      </c>
      <c r="DE10" s="624"/>
      <c r="DF10" s="624"/>
      <c r="DG10" s="624"/>
      <c r="DH10" s="624"/>
      <c r="DI10" s="624"/>
      <c r="DJ10" s="624"/>
      <c r="DK10" s="624"/>
      <c r="DL10" s="624"/>
      <c r="DM10" s="624"/>
      <c r="DN10" s="624"/>
      <c r="DO10" s="624"/>
      <c r="DP10" s="625"/>
      <c r="DQ10" s="632">
        <v>45139</v>
      </c>
      <c r="DR10" s="624"/>
      <c r="DS10" s="624"/>
      <c r="DT10" s="624"/>
      <c r="DU10" s="624"/>
      <c r="DV10" s="624"/>
      <c r="DW10" s="624"/>
      <c r="DX10" s="624"/>
      <c r="DY10" s="624"/>
      <c r="DZ10" s="624"/>
      <c r="EA10" s="624"/>
      <c r="EB10" s="624"/>
      <c r="EC10" s="633"/>
    </row>
    <row r="11" spans="2:143" ht="11.25" customHeight="1" x14ac:dyDescent="0.2">
      <c r="B11" s="620" t="s">
        <v>235</v>
      </c>
      <c r="C11" s="621"/>
      <c r="D11" s="621"/>
      <c r="E11" s="621"/>
      <c r="F11" s="621"/>
      <c r="G11" s="621"/>
      <c r="H11" s="621"/>
      <c r="I11" s="621"/>
      <c r="J11" s="621"/>
      <c r="K11" s="621"/>
      <c r="L11" s="621"/>
      <c r="M11" s="621"/>
      <c r="N11" s="621"/>
      <c r="O11" s="621"/>
      <c r="P11" s="621"/>
      <c r="Q11" s="622"/>
      <c r="R11" s="623">
        <v>2299425</v>
      </c>
      <c r="S11" s="624"/>
      <c r="T11" s="624"/>
      <c r="U11" s="624"/>
      <c r="V11" s="624"/>
      <c r="W11" s="624"/>
      <c r="X11" s="624"/>
      <c r="Y11" s="625"/>
      <c r="Z11" s="628">
        <v>5.2</v>
      </c>
      <c r="AA11" s="629"/>
      <c r="AB11" s="629"/>
      <c r="AC11" s="635"/>
      <c r="AD11" s="632">
        <v>2299425</v>
      </c>
      <c r="AE11" s="624"/>
      <c r="AF11" s="624"/>
      <c r="AG11" s="624"/>
      <c r="AH11" s="624"/>
      <c r="AI11" s="624"/>
      <c r="AJ11" s="624"/>
      <c r="AK11" s="625"/>
      <c r="AL11" s="628">
        <v>10.5</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1739319</v>
      </c>
      <c r="BH11" s="624"/>
      <c r="BI11" s="624"/>
      <c r="BJ11" s="624"/>
      <c r="BK11" s="624"/>
      <c r="BL11" s="624"/>
      <c r="BM11" s="624"/>
      <c r="BN11" s="625"/>
      <c r="BO11" s="626">
        <v>9.1</v>
      </c>
      <c r="BP11" s="626"/>
      <c r="BQ11" s="626"/>
      <c r="BR11" s="626"/>
      <c r="BS11" s="627">
        <v>495155</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143531</v>
      </c>
      <c r="CS11" s="624"/>
      <c r="CT11" s="624"/>
      <c r="CU11" s="624"/>
      <c r="CV11" s="624"/>
      <c r="CW11" s="624"/>
      <c r="CX11" s="624"/>
      <c r="CY11" s="625"/>
      <c r="CZ11" s="626">
        <v>0.3</v>
      </c>
      <c r="DA11" s="626"/>
      <c r="DB11" s="626"/>
      <c r="DC11" s="626"/>
      <c r="DD11" s="632">
        <v>2330</v>
      </c>
      <c r="DE11" s="624"/>
      <c r="DF11" s="624"/>
      <c r="DG11" s="624"/>
      <c r="DH11" s="624"/>
      <c r="DI11" s="624"/>
      <c r="DJ11" s="624"/>
      <c r="DK11" s="624"/>
      <c r="DL11" s="624"/>
      <c r="DM11" s="624"/>
      <c r="DN11" s="624"/>
      <c r="DO11" s="624"/>
      <c r="DP11" s="625"/>
      <c r="DQ11" s="632">
        <v>139273</v>
      </c>
      <c r="DR11" s="624"/>
      <c r="DS11" s="624"/>
      <c r="DT11" s="624"/>
      <c r="DU11" s="624"/>
      <c r="DV11" s="624"/>
      <c r="DW11" s="624"/>
      <c r="DX11" s="624"/>
      <c r="DY11" s="624"/>
      <c r="DZ11" s="624"/>
      <c r="EA11" s="624"/>
      <c r="EB11" s="624"/>
      <c r="EC11" s="633"/>
    </row>
    <row r="12" spans="2:143" ht="11.25" customHeight="1" x14ac:dyDescent="0.2">
      <c r="B12" s="620" t="s">
        <v>238</v>
      </c>
      <c r="C12" s="621"/>
      <c r="D12" s="621"/>
      <c r="E12" s="621"/>
      <c r="F12" s="621"/>
      <c r="G12" s="621"/>
      <c r="H12" s="621"/>
      <c r="I12" s="621"/>
      <c r="J12" s="621"/>
      <c r="K12" s="621"/>
      <c r="L12" s="621"/>
      <c r="M12" s="621"/>
      <c r="N12" s="621"/>
      <c r="O12" s="621"/>
      <c r="P12" s="621"/>
      <c r="Q12" s="622"/>
      <c r="R12" s="623">
        <v>1644</v>
      </c>
      <c r="S12" s="624"/>
      <c r="T12" s="624"/>
      <c r="U12" s="624"/>
      <c r="V12" s="624"/>
      <c r="W12" s="624"/>
      <c r="X12" s="624"/>
      <c r="Y12" s="625"/>
      <c r="Z12" s="626">
        <v>0</v>
      </c>
      <c r="AA12" s="626"/>
      <c r="AB12" s="626"/>
      <c r="AC12" s="626"/>
      <c r="AD12" s="627">
        <v>1644</v>
      </c>
      <c r="AE12" s="627"/>
      <c r="AF12" s="627"/>
      <c r="AG12" s="627"/>
      <c r="AH12" s="627"/>
      <c r="AI12" s="627"/>
      <c r="AJ12" s="627"/>
      <c r="AK12" s="627"/>
      <c r="AL12" s="628">
        <v>0</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9378964</v>
      </c>
      <c r="BH12" s="624"/>
      <c r="BI12" s="624"/>
      <c r="BJ12" s="624"/>
      <c r="BK12" s="624"/>
      <c r="BL12" s="624"/>
      <c r="BM12" s="624"/>
      <c r="BN12" s="625"/>
      <c r="BO12" s="626">
        <v>49.2</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651162</v>
      </c>
      <c r="CS12" s="624"/>
      <c r="CT12" s="624"/>
      <c r="CU12" s="624"/>
      <c r="CV12" s="624"/>
      <c r="CW12" s="624"/>
      <c r="CX12" s="624"/>
      <c r="CY12" s="625"/>
      <c r="CZ12" s="626">
        <v>1.5</v>
      </c>
      <c r="DA12" s="626"/>
      <c r="DB12" s="626"/>
      <c r="DC12" s="626"/>
      <c r="DD12" s="632" t="s">
        <v>122</v>
      </c>
      <c r="DE12" s="624"/>
      <c r="DF12" s="624"/>
      <c r="DG12" s="624"/>
      <c r="DH12" s="624"/>
      <c r="DI12" s="624"/>
      <c r="DJ12" s="624"/>
      <c r="DK12" s="624"/>
      <c r="DL12" s="624"/>
      <c r="DM12" s="624"/>
      <c r="DN12" s="624"/>
      <c r="DO12" s="624"/>
      <c r="DP12" s="625"/>
      <c r="DQ12" s="632">
        <v>346964</v>
      </c>
      <c r="DR12" s="624"/>
      <c r="DS12" s="624"/>
      <c r="DT12" s="624"/>
      <c r="DU12" s="624"/>
      <c r="DV12" s="624"/>
      <c r="DW12" s="624"/>
      <c r="DX12" s="624"/>
      <c r="DY12" s="624"/>
      <c r="DZ12" s="624"/>
      <c r="EA12" s="624"/>
      <c r="EB12" s="624"/>
      <c r="EC12" s="633"/>
    </row>
    <row r="13" spans="2:143" ht="11.25" customHeight="1" x14ac:dyDescent="0.2">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9313002</v>
      </c>
      <c r="BH13" s="624"/>
      <c r="BI13" s="624"/>
      <c r="BJ13" s="624"/>
      <c r="BK13" s="624"/>
      <c r="BL13" s="624"/>
      <c r="BM13" s="624"/>
      <c r="BN13" s="625"/>
      <c r="BO13" s="626">
        <v>48.9</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6218460</v>
      </c>
      <c r="CS13" s="624"/>
      <c r="CT13" s="624"/>
      <c r="CU13" s="624"/>
      <c r="CV13" s="624"/>
      <c r="CW13" s="624"/>
      <c r="CX13" s="624"/>
      <c r="CY13" s="625"/>
      <c r="CZ13" s="626">
        <v>14.2</v>
      </c>
      <c r="DA13" s="626"/>
      <c r="DB13" s="626"/>
      <c r="DC13" s="626"/>
      <c r="DD13" s="632">
        <v>3415079</v>
      </c>
      <c r="DE13" s="624"/>
      <c r="DF13" s="624"/>
      <c r="DG13" s="624"/>
      <c r="DH13" s="624"/>
      <c r="DI13" s="624"/>
      <c r="DJ13" s="624"/>
      <c r="DK13" s="624"/>
      <c r="DL13" s="624"/>
      <c r="DM13" s="624"/>
      <c r="DN13" s="624"/>
      <c r="DO13" s="624"/>
      <c r="DP13" s="625"/>
      <c r="DQ13" s="632">
        <v>2918574</v>
      </c>
      <c r="DR13" s="624"/>
      <c r="DS13" s="624"/>
      <c r="DT13" s="624"/>
      <c r="DU13" s="624"/>
      <c r="DV13" s="624"/>
      <c r="DW13" s="624"/>
      <c r="DX13" s="624"/>
      <c r="DY13" s="624"/>
      <c r="DZ13" s="624"/>
      <c r="EA13" s="624"/>
      <c r="EB13" s="624"/>
      <c r="EC13" s="633"/>
    </row>
    <row r="14" spans="2:143" ht="11.25" customHeight="1" x14ac:dyDescent="0.2">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155548</v>
      </c>
      <c r="BH14" s="624"/>
      <c r="BI14" s="624"/>
      <c r="BJ14" s="624"/>
      <c r="BK14" s="624"/>
      <c r="BL14" s="624"/>
      <c r="BM14" s="624"/>
      <c r="BN14" s="625"/>
      <c r="BO14" s="626">
        <v>0.8</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1572710</v>
      </c>
      <c r="CS14" s="624"/>
      <c r="CT14" s="624"/>
      <c r="CU14" s="624"/>
      <c r="CV14" s="624"/>
      <c r="CW14" s="624"/>
      <c r="CX14" s="624"/>
      <c r="CY14" s="625"/>
      <c r="CZ14" s="626">
        <v>3.6</v>
      </c>
      <c r="DA14" s="626"/>
      <c r="DB14" s="626"/>
      <c r="DC14" s="626"/>
      <c r="DD14" s="632">
        <v>519235</v>
      </c>
      <c r="DE14" s="624"/>
      <c r="DF14" s="624"/>
      <c r="DG14" s="624"/>
      <c r="DH14" s="624"/>
      <c r="DI14" s="624"/>
      <c r="DJ14" s="624"/>
      <c r="DK14" s="624"/>
      <c r="DL14" s="624"/>
      <c r="DM14" s="624"/>
      <c r="DN14" s="624"/>
      <c r="DO14" s="624"/>
      <c r="DP14" s="625"/>
      <c r="DQ14" s="632">
        <v>1078578</v>
      </c>
      <c r="DR14" s="624"/>
      <c r="DS14" s="624"/>
      <c r="DT14" s="624"/>
      <c r="DU14" s="624"/>
      <c r="DV14" s="624"/>
      <c r="DW14" s="624"/>
      <c r="DX14" s="624"/>
      <c r="DY14" s="624"/>
      <c r="DZ14" s="624"/>
      <c r="EA14" s="624"/>
      <c r="EB14" s="624"/>
      <c r="EC14" s="633"/>
    </row>
    <row r="15" spans="2:143" ht="11.25" customHeight="1" x14ac:dyDescent="0.2">
      <c r="B15" s="620" t="s">
        <v>247</v>
      </c>
      <c r="C15" s="621"/>
      <c r="D15" s="621"/>
      <c r="E15" s="621"/>
      <c r="F15" s="621"/>
      <c r="G15" s="621"/>
      <c r="H15" s="621"/>
      <c r="I15" s="621"/>
      <c r="J15" s="621"/>
      <c r="K15" s="621"/>
      <c r="L15" s="621"/>
      <c r="M15" s="621"/>
      <c r="N15" s="621"/>
      <c r="O15" s="621"/>
      <c r="P15" s="621"/>
      <c r="Q15" s="622"/>
      <c r="R15" s="623">
        <v>44044</v>
      </c>
      <c r="S15" s="624"/>
      <c r="T15" s="624"/>
      <c r="U15" s="624"/>
      <c r="V15" s="624"/>
      <c r="W15" s="624"/>
      <c r="X15" s="624"/>
      <c r="Y15" s="625"/>
      <c r="Z15" s="626">
        <v>0.1</v>
      </c>
      <c r="AA15" s="626"/>
      <c r="AB15" s="626"/>
      <c r="AC15" s="626"/>
      <c r="AD15" s="627">
        <v>44044</v>
      </c>
      <c r="AE15" s="627"/>
      <c r="AF15" s="627"/>
      <c r="AG15" s="627"/>
      <c r="AH15" s="627"/>
      <c r="AI15" s="627"/>
      <c r="AJ15" s="627"/>
      <c r="AK15" s="627"/>
      <c r="AL15" s="628">
        <v>0.2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771667</v>
      </c>
      <c r="BH15" s="624"/>
      <c r="BI15" s="624"/>
      <c r="BJ15" s="624"/>
      <c r="BK15" s="624"/>
      <c r="BL15" s="624"/>
      <c r="BM15" s="624"/>
      <c r="BN15" s="625"/>
      <c r="BO15" s="626">
        <v>4.0999999999999996</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3884866</v>
      </c>
      <c r="CS15" s="624"/>
      <c r="CT15" s="624"/>
      <c r="CU15" s="624"/>
      <c r="CV15" s="624"/>
      <c r="CW15" s="624"/>
      <c r="CX15" s="624"/>
      <c r="CY15" s="625"/>
      <c r="CZ15" s="626">
        <v>8.9</v>
      </c>
      <c r="DA15" s="626"/>
      <c r="DB15" s="626"/>
      <c r="DC15" s="626"/>
      <c r="DD15" s="632">
        <v>708372</v>
      </c>
      <c r="DE15" s="624"/>
      <c r="DF15" s="624"/>
      <c r="DG15" s="624"/>
      <c r="DH15" s="624"/>
      <c r="DI15" s="624"/>
      <c r="DJ15" s="624"/>
      <c r="DK15" s="624"/>
      <c r="DL15" s="624"/>
      <c r="DM15" s="624"/>
      <c r="DN15" s="624"/>
      <c r="DO15" s="624"/>
      <c r="DP15" s="625"/>
      <c r="DQ15" s="632">
        <v>2883994</v>
      </c>
      <c r="DR15" s="624"/>
      <c r="DS15" s="624"/>
      <c r="DT15" s="624"/>
      <c r="DU15" s="624"/>
      <c r="DV15" s="624"/>
      <c r="DW15" s="624"/>
      <c r="DX15" s="624"/>
      <c r="DY15" s="624"/>
      <c r="DZ15" s="624"/>
      <c r="EA15" s="624"/>
      <c r="EB15" s="624"/>
      <c r="EC15" s="633"/>
    </row>
    <row r="16" spans="2:143" ht="11.25" customHeight="1" x14ac:dyDescent="0.2">
      <c r="B16" s="620" t="s">
        <v>250</v>
      </c>
      <c r="C16" s="621"/>
      <c r="D16" s="621"/>
      <c r="E16" s="621"/>
      <c r="F16" s="621"/>
      <c r="G16" s="621"/>
      <c r="H16" s="621"/>
      <c r="I16" s="621"/>
      <c r="J16" s="621"/>
      <c r="K16" s="621"/>
      <c r="L16" s="621"/>
      <c r="M16" s="621"/>
      <c r="N16" s="621"/>
      <c r="O16" s="621"/>
      <c r="P16" s="621"/>
      <c r="Q16" s="622"/>
      <c r="R16" s="623">
        <v>382556</v>
      </c>
      <c r="S16" s="624"/>
      <c r="T16" s="624"/>
      <c r="U16" s="624"/>
      <c r="V16" s="624"/>
      <c r="W16" s="624"/>
      <c r="X16" s="624"/>
      <c r="Y16" s="625"/>
      <c r="Z16" s="626">
        <v>0.9</v>
      </c>
      <c r="AA16" s="626"/>
      <c r="AB16" s="626"/>
      <c r="AC16" s="626"/>
      <c r="AD16" s="627">
        <v>382556</v>
      </c>
      <c r="AE16" s="627"/>
      <c r="AF16" s="627"/>
      <c r="AG16" s="627"/>
      <c r="AH16" s="627"/>
      <c r="AI16" s="627"/>
      <c r="AJ16" s="627"/>
      <c r="AK16" s="627"/>
      <c r="AL16" s="628">
        <v>1.7</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t="s">
        <v>122</v>
      </c>
      <c r="CS16" s="624"/>
      <c r="CT16" s="624"/>
      <c r="CU16" s="624"/>
      <c r="CV16" s="624"/>
      <c r="CW16" s="624"/>
      <c r="CX16" s="624"/>
      <c r="CY16" s="625"/>
      <c r="CZ16" s="626" t="s">
        <v>122</v>
      </c>
      <c r="DA16" s="626"/>
      <c r="DB16" s="626"/>
      <c r="DC16" s="626"/>
      <c r="DD16" s="632" t="s">
        <v>122</v>
      </c>
      <c r="DE16" s="624"/>
      <c r="DF16" s="624"/>
      <c r="DG16" s="624"/>
      <c r="DH16" s="624"/>
      <c r="DI16" s="624"/>
      <c r="DJ16" s="624"/>
      <c r="DK16" s="624"/>
      <c r="DL16" s="624"/>
      <c r="DM16" s="624"/>
      <c r="DN16" s="624"/>
      <c r="DO16" s="624"/>
      <c r="DP16" s="625"/>
      <c r="DQ16" s="632" t="s">
        <v>122</v>
      </c>
      <c r="DR16" s="624"/>
      <c r="DS16" s="624"/>
      <c r="DT16" s="624"/>
      <c r="DU16" s="624"/>
      <c r="DV16" s="624"/>
      <c r="DW16" s="624"/>
      <c r="DX16" s="624"/>
      <c r="DY16" s="624"/>
      <c r="DZ16" s="624"/>
      <c r="EA16" s="624"/>
      <c r="EB16" s="624"/>
      <c r="EC16" s="633"/>
    </row>
    <row r="17" spans="2:133" ht="11.25" customHeight="1" x14ac:dyDescent="0.2">
      <c r="B17" s="620" t="s">
        <v>253</v>
      </c>
      <c r="C17" s="621"/>
      <c r="D17" s="621"/>
      <c r="E17" s="621"/>
      <c r="F17" s="621"/>
      <c r="G17" s="621"/>
      <c r="H17" s="621"/>
      <c r="I17" s="621"/>
      <c r="J17" s="621"/>
      <c r="K17" s="621"/>
      <c r="L17" s="621"/>
      <c r="M17" s="621"/>
      <c r="N17" s="621"/>
      <c r="O17" s="621"/>
      <c r="P17" s="621"/>
      <c r="Q17" s="622"/>
      <c r="R17" s="623">
        <v>502262</v>
      </c>
      <c r="S17" s="624"/>
      <c r="T17" s="624"/>
      <c r="U17" s="624"/>
      <c r="V17" s="624"/>
      <c r="W17" s="624"/>
      <c r="X17" s="624"/>
      <c r="Y17" s="625"/>
      <c r="Z17" s="626">
        <v>1.1000000000000001</v>
      </c>
      <c r="AA17" s="626"/>
      <c r="AB17" s="626"/>
      <c r="AC17" s="626"/>
      <c r="AD17" s="627">
        <v>502262</v>
      </c>
      <c r="AE17" s="627"/>
      <c r="AF17" s="627"/>
      <c r="AG17" s="627"/>
      <c r="AH17" s="627"/>
      <c r="AI17" s="627"/>
      <c r="AJ17" s="627"/>
      <c r="AK17" s="627"/>
      <c r="AL17" s="628">
        <v>2.2999999999999998</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1789388</v>
      </c>
      <c r="CS17" s="624"/>
      <c r="CT17" s="624"/>
      <c r="CU17" s="624"/>
      <c r="CV17" s="624"/>
      <c r="CW17" s="624"/>
      <c r="CX17" s="624"/>
      <c r="CY17" s="625"/>
      <c r="CZ17" s="626">
        <v>4.0999999999999996</v>
      </c>
      <c r="DA17" s="626"/>
      <c r="DB17" s="626"/>
      <c r="DC17" s="626"/>
      <c r="DD17" s="632" t="s">
        <v>122</v>
      </c>
      <c r="DE17" s="624"/>
      <c r="DF17" s="624"/>
      <c r="DG17" s="624"/>
      <c r="DH17" s="624"/>
      <c r="DI17" s="624"/>
      <c r="DJ17" s="624"/>
      <c r="DK17" s="624"/>
      <c r="DL17" s="624"/>
      <c r="DM17" s="624"/>
      <c r="DN17" s="624"/>
      <c r="DO17" s="624"/>
      <c r="DP17" s="625"/>
      <c r="DQ17" s="632">
        <v>1742876</v>
      </c>
      <c r="DR17" s="624"/>
      <c r="DS17" s="624"/>
      <c r="DT17" s="624"/>
      <c r="DU17" s="624"/>
      <c r="DV17" s="624"/>
      <c r="DW17" s="624"/>
      <c r="DX17" s="624"/>
      <c r="DY17" s="624"/>
      <c r="DZ17" s="624"/>
      <c r="EA17" s="624"/>
      <c r="EB17" s="624"/>
      <c r="EC17" s="633"/>
    </row>
    <row r="18" spans="2:133" ht="11.25" customHeight="1" x14ac:dyDescent="0.2">
      <c r="B18" s="620" t="s">
        <v>256</v>
      </c>
      <c r="C18" s="621"/>
      <c r="D18" s="621"/>
      <c r="E18" s="621"/>
      <c r="F18" s="621"/>
      <c r="G18" s="621"/>
      <c r="H18" s="621"/>
      <c r="I18" s="621"/>
      <c r="J18" s="621"/>
      <c r="K18" s="621"/>
      <c r="L18" s="621"/>
      <c r="M18" s="621"/>
      <c r="N18" s="621"/>
      <c r="O18" s="621"/>
      <c r="P18" s="621"/>
      <c r="Q18" s="622"/>
      <c r="R18" s="623">
        <v>107726</v>
      </c>
      <c r="S18" s="624"/>
      <c r="T18" s="624"/>
      <c r="U18" s="624"/>
      <c r="V18" s="624"/>
      <c r="W18" s="624"/>
      <c r="X18" s="624"/>
      <c r="Y18" s="625"/>
      <c r="Z18" s="626">
        <v>0.2</v>
      </c>
      <c r="AA18" s="626"/>
      <c r="AB18" s="626"/>
      <c r="AC18" s="626"/>
      <c r="AD18" s="627">
        <v>107726</v>
      </c>
      <c r="AE18" s="627"/>
      <c r="AF18" s="627"/>
      <c r="AG18" s="627"/>
      <c r="AH18" s="627"/>
      <c r="AI18" s="627"/>
      <c r="AJ18" s="627"/>
      <c r="AK18" s="627"/>
      <c r="AL18" s="628">
        <v>0.5</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2">
      <c r="B19" s="620" t="s">
        <v>259</v>
      </c>
      <c r="C19" s="621"/>
      <c r="D19" s="621"/>
      <c r="E19" s="621"/>
      <c r="F19" s="621"/>
      <c r="G19" s="621"/>
      <c r="H19" s="621"/>
      <c r="I19" s="621"/>
      <c r="J19" s="621"/>
      <c r="K19" s="621"/>
      <c r="L19" s="621"/>
      <c r="M19" s="621"/>
      <c r="N19" s="621"/>
      <c r="O19" s="621"/>
      <c r="P19" s="621"/>
      <c r="Q19" s="622"/>
      <c r="R19" s="623">
        <v>386730</v>
      </c>
      <c r="S19" s="624"/>
      <c r="T19" s="624"/>
      <c r="U19" s="624"/>
      <c r="V19" s="624"/>
      <c r="W19" s="624"/>
      <c r="X19" s="624"/>
      <c r="Y19" s="625"/>
      <c r="Z19" s="626">
        <v>0.9</v>
      </c>
      <c r="AA19" s="626"/>
      <c r="AB19" s="626"/>
      <c r="AC19" s="626"/>
      <c r="AD19" s="627">
        <v>386730</v>
      </c>
      <c r="AE19" s="627"/>
      <c r="AF19" s="627"/>
      <c r="AG19" s="627"/>
      <c r="AH19" s="627"/>
      <c r="AI19" s="627"/>
      <c r="AJ19" s="627"/>
      <c r="AK19" s="627"/>
      <c r="AL19" s="628">
        <v>1.8</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1704276</v>
      </c>
      <c r="BH19" s="624"/>
      <c r="BI19" s="624"/>
      <c r="BJ19" s="624"/>
      <c r="BK19" s="624"/>
      <c r="BL19" s="624"/>
      <c r="BM19" s="624"/>
      <c r="BN19" s="625"/>
      <c r="BO19" s="626">
        <v>8.9</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262</v>
      </c>
      <c r="C20" s="637"/>
      <c r="D20" s="637"/>
      <c r="E20" s="637"/>
      <c r="F20" s="637"/>
      <c r="G20" s="637"/>
      <c r="H20" s="637"/>
      <c r="I20" s="637"/>
      <c r="J20" s="637"/>
      <c r="K20" s="637"/>
      <c r="L20" s="637"/>
      <c r="M20" s="637"/>
      <c r="N20" s="637"/>
      <c r="O20" s="637"/>
      <c r="P20" s="637"/>
      <c r="Q20" s="638"/>
      <c r="R20" s="623">
        <v>7806</v>
      </c>
      <c r="S20" s="624"/>
      <c r="T20" s="624"/>
      <c r="U20" s="624"/>
      <c r="V20" s="624"/>
      <c r="W20" s="624"/>
      <c r="X20" s="624"/>
      <c r="Y20" s="625"/>
      <c r="Z20" s="626">
        <v>0</v>
      </c>
      <c r="AA20" s="626"/>
      <c r="AB20" s="626"/>
      <c r="AC20" s="626"/>
      <c r="AD20" s="627">
        <v>7806</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1704276</v>
      </c>
      <c r="BH20" s="624"/>
      <c r="BI20" s="624"/>
      <c r="BJ20" s="624"/>
      <c r="BK20" s="624"/>
      <c r="BL20" s="624"/>
      <c r="BM20" s="624"/>
      <c r="BN20" s="625"/>
      <c r="BO20" s="626">
        <v>8.9</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43767043</v>
      </c>
      <c r="CS20" s="624"/>
      <c r="CT20" s="624"/>
      <c r="CU20" s="624"/>
      <c r="CV20" s="624"/>
      <c r="CW20" s="624"/>
      <c r="CX20" s="624"/>
      <c r="CY20" s="625"/>
      <c r="CZ20" s="626">
        <v>100</v>
      </c>
      <c r="DA20" s="626"/>
      <c r="DB20" s="626"/>
      <c r="DC20" s="626"/>
      <c r="DD20" s="632">
        <v>5897269</v>
      </c>
      <c r="DE20" s="624"/>
      <c r="DF20" s="624"/>
      <c r="DG20" s="624"/>
      <c r="DH20" s="624"/>
      <c r="DI20" s="624"/>
      <c r="DJ20" s="624"/>
      <c r="DK20" s="624"/>
      <c r="DL20" s="624"/>
      <c r="DM20" s="624"/>
      <c r="DN20" s="624"/>
      <c r="DO20" s="624"/>
      <c r="DP20" s="625"/>
      <c r="DQ20" s="632">
        <v>25829378</v>
      </c>
      <c r="DR20" s="624"/>
      <c r="DS20" s="624"/>
      <c r="DT20" s="624"/>
      <c r="DU20" s="624"/>
      <c r="DV20" s="624"/>
      <c r="DW20" s="624"/>
      <c r="DX20" s="624"/>
      <c r="DY20" s="624"/>
      <c r="DZ20" s="624"/>
      <c r="EA20" s="624"/>
      <c r="EB20" s="624"/>
      <c r="EC20" s="633"/>
    </row>
    <row r="21" spans="2:133" ht="11.25" customHeight="1" x14ac:dyDescent="0.2">
      <c r="B21" s="620" t="s">
        <v>265</v>
      </c>
      <c r="C21" s="621"/>
      <c r="D21" s="621"/>
      <c r="E21" s="621"/>
      <c r="F21" s="621"/>
      <c r="G21" s="621"/>
      <c r="H21" s="621"/>
      <c r="I21" s="621"/>
      <c r="J21" s="621"/>
      <c r="K21" s="621"/>
      <c r="L21" s="621"/>
      <c r="M21" s="621"/>
      <c r="N21" s="621"/>
      <c r="O21" s="621"/>
      <c r="P21" s="621"/>
      <c r="Q21" s="622"/>
      <c r="R21" s="623">
        <v>934160</v>
      </c>
      <c r="S21" s="624"/>
      <c r="T21" s="624"/>
      <c r="U21" s="624"/>
      <c r="V21" s="624"/>
      <c r="W21" s="624"/>
      <c r="X21" s="624"/>
      <c r="Y21" s="625"/>
      <c r="Z21" s="626">
        <v>2.1</v>
      </c>
      <c r="AA21" s="626"/>
      <c r="AB21" s="626"/>
      <c r="AC21" s="626"/>
      <c r="AD21" s="627">
        <v>724640</v>
      </c>
      <c r="AE21" s="627"/>
      <c r="AF21" s="627"/>
      <c r="AG21" s="627"/>
      <c r="AH21" s="627"/>
      <c r="AI21" s="627"/>
      <c r="AJ21" s="627"/>
      <c r="AK21" s="627"/>
      <c r="AL21" s="628">
        <v>3.3</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t="s">
        <v>122</v>
      </c>
      <c r="BH21" s="624"/>
      <c r="BI21" s="624"/>
      <c r="BJ21" s="624"/>
      <c r="BK21" s="624"/>
      <c r="BL21" s="624"/>
      <c r="BM21" s="624"/>
      <c r="BN21" s="625"/>
      <c r="BO21" s="626" t="s">
        <v>122</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267</v>
      </c>
      <c r="C22" s="621"/>
      <c r="D22" s="621"/>
      <c r="E22" s="621"/>
      <c r="F22" s="621"/>
      <c r="G22" s="621"/>
      <c r="H22" s="621"/>
      <c r="I22" s="621"/>
      <c r="J22" s="621"/>
      <c r="K22" s="621"/>
      <c r="L22" s="621"/>
      <c r="M22" s="621"/>
      <c r="N22" s="621"/>
      <c r="O22" s="621"/>
      <c r="P22" s="621"/>
      <c r="Q22" s="622"/>
      <c r="R22" s="623">
        <v>724640</v>
      </c>
      <c r="S22" s="624"/>
      <c r="T22" s="624"/>
      <c r="U22" s="624"/>
      <c r="V22" s="624"/>
      <c r="W22" s="624"/>
      <c r="X22" s="624"/>
      <c r="Y22" s="625"/>
      <c r="Z22" s="626">
        <v>1.6</v>
      </c>
      <c r="AA22" s="626"/>
      <c r="AB22" s="626"/>
      <c r="AC22" s="626"/>
      <c r="AD22" s="627">
        <v>724640</v>
      </c>
      <c r="AE22" s="627"/>
      <c r="AF22" s="627"/>
      <c r="AG22" s="627"/>
      <c r="AH22" s="627"/>
      <c r="AI22" s="627"/>
      <c r="AJ22" s="627"/>
      <c r="AK22" s="627"/>
      <c r="AL22" s="628">
        <v>3.3</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270</v>
      </c>
      <c r="C23" s="621"/>
      <c r="D23" s="621"/>
      <c r="E23" s="621"/>
      <c r="F23" s="621"/>
      <c r="G23" s="621"/>
      <c r="H23" s="621"/>
      <c r="I23" s="621"/>
      <c r="J23" s="621"/>
      <c r="K23" s="621"/>
      <c r="L23" s="621"/>
      <c r="M23" s="621"/>
      <c r="N23" s="621"/>
      <c r="O23" s="621"/>
      <c r="P23" s="621"/>
      <c r="Q23" s="622"/>
      <c r="R23" s="623">
        <v>209520</v>
      </c>
      <c r="S23" s="624"/>
      <c r="T23" s="624"/>
      <c r="U23" s="624"/>
      <c r="V23" s="624"/>
      <c r="W23" s="624"/>
      <c r="X23" s="624"/>
      <c r="Y23" s="625"/>
      <c r="Z23" s="626">
        <v>0.5</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1704276</v>
      </c>
      <c r="BH23" s="624"/>
      <c r="BI23" s="624"/>
      <c r="BJ23" s="624"/>
      <c r="BK23" s="624"/>
      <c r="BL23" s="624"/>
      <c r="BM23" s="624"/>
      <c r="BN23" s="625"/>
      <c r="BO23" s="626">
        <v>8.9</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2">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23183546</v>
      </c>
      <c r="CS24" s="613"/>
      <c r="CT24" s="613"/>
      <c r="CU24" s="613"/>
      <c r="CV24" s="613"/>
      <c r="CW24" s="613"/>
      <c r="CX24" s="613"/>
      <c r="CY24" s="614"/>
      <c r="CZ24" s="617">
        <v>53</v>
      </c>
      <c r="DA24" s="618"/>
      <c r="DB24" s="618"/>
      <c r="DC24" s="634"/>
      <c r="DD24" s="655">
        <v>12692074</v>
      </c>
      <c r="DE24" s="613"/>
      <c r="DF24" s="613"/>
      <c r="DG24" s="613"/>
      <c r="DH24" s="613"/>
      <c r="DI24" s="613"/>
      <c r="DJ24" s="613"/>
      <c r="DK24" s="614"/>
      <c r="DL24" s="655">
        <v>11533776</v>
      </c>
      <c r="DM24" s="613"/>
      <c r="DN24" s="613"/>
      <c r="DO24" s="613"/>
      <c r="DP24" s="613"/>
      <c r="DQ24" s="613"/>
      <c r="DR24" s="613"/>
      <c r="DS24" s="613"/>
      <c r="DT24" s="613"/>
      <c r="DU24" s="613"/>
      <c r="DV24" s="614"/>
      <c r="DW24" s="617">
        <v>52.4</v>
      </c>
      <c r="DX24" s="618"/>
      <c r="DY24" s="618"/>
      <c r="DZ24" s="618"/>
      <c r="EA24" s="618"/>
      <c r="EB24" s="618"/>
      <c r="EC24" s="619"/>
    </row>
    <row r="25" spans="2:133" ht="11.25" customHeight="1" x14ac:dyDescent="0.2">
      <c r="B25" s="620" t="s">
        <v>280</v>
      </c>
      <c r="C25" s="621"/>
      <c r="D25" s="621"/>
      <c r="E25" s="621"/>
      <c r="F25" s="621"/>
      <c r="G25" s="621"/>
      <c r="H25" s="621"/>
      <c r="I25" s="621"/>
      <c r="J25" s="621"/>
      <c r="K25" s="621"/>
      <c r="L25" s="621"/>
      <c r="M25" s="621"/>
      <c r="N25" s="621"/>
      <c r="O25" s="621"/>
      <c r="P25" s="621"/>
      <c r="Q25" s="622"/>
      <c r="R25" s="623">
        <v>23754091</v>
      </c>
      <c r="S25" s="624"/>
      <c r="T25" s="624"/>
      <c r="U25" s="624"/>
      <c r="V25" s="624"/>
      <c r="W25" s="624"/>
      <c r="X25" s="624"/>
      <c r="Y25" s="625"/>
      <c r="Z25" s="626">
        <v>53.8</v>
      </c>
      <c r="AA25" s="626"/>
      <c r="AB25" s="626"/>
      <c r="AC25" s="626"/>
      <c r="AD25" s="627">
        <v>21840295</v>
      </c>
      <c r="AE25" s="627"/>
      <c r="AF25" s="627"/>
      <c r="AG25" s="627"/>
      <c r="AH25" s="627"/>
      <c r="AI25" s="627"/>
      <c r="AJ25" s="627"/>
      <c r="AK25" s="627"/>
      <c r="AL25" s="628">
        <v>99.3</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7050444</v>
      </c>
      <c r="CS25" s="656"/>
      <c r="CT25" s="656"/>
      <c r="CU25" s="656"/>
      <c r="CV25" s="656"/>
      <c r="CW25" s="656"/>
      <c r="CX25" s="656"/>
      <c r="CY25" s="657"/>
      <c r="CZ25" s="628">
        <v>16.100000000000001</v>
      </c>
      <c r="DA25" s="653"/>
      <c r="DB25" s="653"/>
      <c r="DC25" s="658"/>
      <c r="DD25" s="632">
        <v>6269631</v>
      </c>
      <c r="DE25" s="656"/>
      <c r="DF25" s="656"/>
      <c r="DG25" s="656"/>
      <c r="DH25" s="656"/>
      <c r="DI25" s="656"/>
      <c r="DJ25" s="656"/>
      <c r="DK25" s="657"/>
      <c r="DL25" s="632">
        <v>6243803</v>
      </c>
      <c r="DM25" s="656"/>
      <c r="DN25" s="656"/>
      <c r="DO25" s="656"/>
      <c r="DP25" s="656"/>
      <c r="DQ25" s="656"/>
      <c r="DR25" s="656"/>
      <c r="DS25" s="656"/>
      <c r="DT25" s="656"/>
      <c r="DU25" s="656"/>
      <c r="DV25" s="657"/>
      <c r="DW25" s="628">
        <v>28.4</v>
      </c>
      <c r="DX25" s="653"/>
      <c r="DY25" s="653"/>
      <c r="DZ25" s="653"/>
      <c r="EA25" s="653"/>
      <c r="EB25" s="653"/>
      <c r="EC25" s="654"/>
    </row>
    <row r="26" spans="2:133" ht="11.25" customHeight="1" x14ac:dyDescent="0.2">
      <c r="B26" s="620" t="s">
        <v>283</v>
      </c>
      <c r="C26" s="621"/>
      <c r="D26" s="621"/>
      <c r="E26" s="621"/>
      <c r="F26" s="621"/>
      <c r="G26" s="621"/>
      <c r="H26" s="621"/>
      <c r="I26" s="621"/>
      <c r="J26" s="621"/>
      <c r="K26" s="621"/>
      <c r="L26" s="621"/>
      <c r="M26" s="621"/>
      <c r="N26" s="621"/>
      <c r="O26" s="621"/>
      <c r="P26" s="621"/>
      <c r="Q26" s="622"/>
      <c r="R26" s="623">
        <v>11384</v>
      </c>
      <c r="S26" s="624"/>
      <c r="T26" s="624"/>
      <c r="U26" s="624"/>
      <c r="V26" s="624"/>
      <c r="W26" s="624"/>
      <c r="X26" s="624"/>
      <c r="Y26" s="625"/>
      <c r="Z26" s="626">
        <v>0</v>
      </c>
      <c r="AA26" s="626"/>
      <c r="AB26" s="626"/>
      <c r="AC26" s="626"/>
      <c r="AD26" s="627">
        <v>11384</v>
      </c>
      <c r="AE26" s="627"/>
      <c r="AF26" s="627"/>
      <c r="AG26" s="627"/>
      <c r="AH26" s="627"/>
      <c r="AI26" s="627"/>
      <c r="AJ26" s="627"/>
      <c r="AK26" s="627"/>
      <c r="AL26" s="628">
        <v>0.1</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3996318</v>
      </c>
      <c r="CS26" s="624"/>
      <c r="CT26" s="624"/>
      <c r="CU26" s="624"/>
      <c r="CV26" s="624"/>
      <c r="CW26" s="624"/>
      <c r="CX26" s="624"/>
      <c r="CY26" s="625"/>
      <c r="CZ26" s="628">
        <v>9.1</v>
      </c>
      <c r="DA26" s="653"/>
      <c r="DB26" s="653"/>
      <c r="DC26" s="658"/>
      <c r="DD26" s="632">
        <v>3537166</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3"/>
      <c r="DY26" s="653"/>
      <c r="DZ26" s="653"/>
      <c r="EA26" s="653"/>
      <c r="EB26" s="653"/>
      <c r="EC26" s="654"/>
    </row>
    <row r="27" spans="2:133" ht="11.25" customHeight="1" x14ac:dyDescent="0.2">
      <c r="B27" s="620" t="s">
        <v>286</v>
      </c>
      <c r="C27" s="621"/>
      <c r="D27" s="621"/>
      <c r="E27" s="621"/>
      <c r="F27" s="621"/>
      <c r="G27" s="621"/>
      <c r="H27" s="621"/>
      <c r="I27" s="621"/>
      <c r="J27" s="621"/>
      <c r="K27" s="621"/>
      <c r="L27" s="621"/>
      <c r="M27" s="621"/>
      <c r="N27" s="621"/>
      <c r="O27" s="621"/>
      <c r="P27" s="621"/>
      <c r="Q27" s="622"/>
      <c r="R27" s="623">
        <v>515946</v>
      </c>
      <c r="S27" s="624"/>
      <c r="T27" s="624"/>
      <c r="U27" s="624"/>
      <c r="V27" s="624"/>
      <c r="W27" s="624"/>
      <c r="X27" s="624"/>
      <c r="Y27" s="625"/>
      <c r="Z27" s="626">
        <v>1.2</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19052590</v>
      </c>
      <c r="BH27" s="624"/>
      <c r="BI27" s="624"/>
      <c r="BJ27" s="624"/>
      <c r="BK27" s="624"/>
      <c r="BL27" s="624"/>
      <c r="BM27" s="624"/>
      <c r="BN27" s="625"/>
      <c r="BO27" s="626">
        <v>100</v>
      </c>
      <c r="BP27" s="626"/>
      <c r="BQ27" s="626"/>
      <c r="BR27" s="626"/>
      <c r="BS27" s="627">
        <v>495155</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14343714</v>
      </c>
      <c r="CS27" s="656"/>
      <c r="CT27" s="656"/>
      <c r="CU27" s="656"/>
      <c r="CV27" s="656"/>
      <c r="CW27" s="656"/>
      <c r="CX27" s="656"/>
      <c r="CY27" s="657"/>
      <c r="CZ27" s="628">
        <v>32.799999999999997</v>
      </c>
      <c r="DA27" s="653"/>
      <c r="DB27" s="653"/>
      <c r="DC27" s="658"/>
      <c r="DD27" s="632">
        <v>4679567</v>
      </c>
      <c r="DE27" s="656"/>
      <c r="DF27" s="656"/>
      <c r="DG27" s="656"/>
      <c r="DH27" s="656"/>
      <c r="DI27" s="656"/>
      <c r="DJ27" s="656"/>
      <c r="DK27" s="657"/>
      <c r="DL27" s="632">
        <v>3547097</v>
      </c>
      <c r="DM27" s="656"/>
      <c r="DN27" s="656"/>
      <c r="DO27" s="656"/>
      <c r="DP27" s="656"/>
      <c r="DQ27" s="656"/>
      <c r="DR27" s="656"/>
      <c r="DS27" s="656"/>
      <c r="DT27" s="656"/>
      <c r="DU27" s="656"/>
      <c r="DV27" s="657"/>
      <c r="DW27" s="628">
        <v>16.100000000000001</v>
      </c>
      <c r="DX27" s="653"/>
      <c r="DY27" s="653"/>
      <c r="DZ27" s="653"/>
      <c r="EA27" s="653"/>
      <c r="EB27" s="653"/>
      <c r="EC27" s="654"/>
    </row>
    <row r="28" spans="2:133" ht="11.25" customHeight="1" x14ac:dyDescent="0.2">
      <c r="B28" s="620" t="s">
        <v>289</v>
      </c>
      <c r="C28" s="621"/>
      <c r="D28" s="621"/>
      <c r="E28" s="621"/>
      <c r="F28" s="621"/>
      <c r="G28" s="621"/>
      <c r="H28" s="621"/>
      <c r="I28" s="621"/>
      <c r="J28" s="621"/>
      <c r="K28" s="621"/>
      <c r="L28" s="621"/>
      <c r="M28" s="621"/>
      <c r="N28" s="621"/>
      <c r="O28" s="621"/>
      <c r="P28" s="621"/>
      <c r="Q28" s="622"/>
      <c r="R28" s="623">
        <v>374359</v>
      </c>
      <c r="S28" s="624"/>
      <c r="T28" s="624"/>
      <c r="U28" s="624"/>
      <c r="V28" s="624"/>
      <c r="W28" s="624"/>
      <c r="X28" s="624"/>
      <c r="Y28" s="625"/>
      <c r="Z28" s="626">
        <v>0.8</v>
      </c>
      <c r="AA28" s="626"/>
      <c r="AB28" s="626"/>
      <c r="AC28" s="626"/>
      <c r="AD28" s="627">
        <v>110629</v>
      </c>
      <c r="AE28" s="627"/>
      <c r="AF28" s="627"/>
      <c r="AG28" s="627"/>
      <c r="AH28" s="627"/>
      <c r="AI28" s="627"/>
      <c r="AJ28" s="627"/>
      <c r="AK28" s="627"/>
      <c r="AL28" s="628">
        <v>0.5</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1789388</v>
      </c>
      <c r="CS28" s="624"/>
      <c r="CT28" s="624"/>
      <c r="CU28" s="624"/>
      <c r="CV28" s="624"/>
      <c r="CW28" s="624"/>
      <c r="CX28" s="624"/>
      <c r="CY28" s="625"/>
      <c r="CZ28" s="628">
        <v>4.0999999999999996</v>
      </c>
      <c r="DA28" s="653"/>
      <c r="DB28" s="653"/>
      <c r="DC28" s="658"/>
      <c r="DD28" s="632">
        <v>1742876</v>
      </c>
      <c r="DE28" s="624"/>
      <c r="DF28" s="624"/>
      <c r="DG28" s="624"/>
      <c r="DH28" s="624"/>
      <c r="DI28" s="624"/>
      <c r="DJ28" s="624"/>
      <c r="DK28" s="625"/>
      <c r="DL28" s="632">
        <v>1742876</v>
      </c>
      <c r="DM28" s="624"/>
      <c r="DN28" s="624"/>
      <c r="DO28" s="624"/>
      <c r="DP28" s="624"/>
      <c r="DQ28" s="624"/>
      <c r="DR28" s="624"/>
      <c r="DS28" s="624"/>
      <c r="DT28" s="624"/>
      <c r="DU28" s="624"/>
      <c r="DV28" s="625"/>
      <c r="DW28" s="628">
        <v>7.9</v>
      </c>
      <c r="DX28" s="653"/>
      <c r="DY28" s="653"/>
      <c r="DZ28" s="653"/>
      <c r="EA28" s="653"/>
      <c r="EB28" s="653"/>
      <c r="EC28" s="654"/>
    </row>
    <row r="29" spans="2:133" ht="11.25" customHeight="1" x14ac:dyDescent="0.2">
      <c r="B29" s="620" t="s">
        <v>291</v>
      </c>
      <c r="C29" s="621"/>
      <c r="D29" s="621"/>
      <c r="E29" s="621"/>
      <c r="F29" s="621"/>
      <c r="G29" s="621"/>
      <c r="H29" s="621"/>
      <c r="I29" s="621"/>
      <c r="J29" s="621"/>
      <c r="K29" s="621"/>
      <c r="L29" s="621"/>
      <c r="M29" s="621"/>
      <c r="N29" s="621"/>
      <c r="O29" s="621"/>
      <c r="P29" s="621"/>
      <c r="Q29" s="622"/>
      <c r="R29" s="623">
        <v>47546</v>
      </c>
      <c r="S29" s="624"/>
      <c r="T29" s="624"/>
      <c r="U29" s="624"/>
      <c r="V29" s="624"/>
      <c r="W29" s="624"/>
      <c r="X29" s="624"/>
      <c r="Y29" s="625"/>
      <c r="Z29" s="626">
        <v>0.1</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292</v>
      </c>
      <c r="CE29" s="662"/>
      <c r="CF29" s="620" t="s">
        <v>66</v>
      </c>
      <c r="CG29" s="621"/>
      <c r="CH29" s="621"/>
      <c r="CI29" s="621"/>
      <c r="CJ29" s="621"/>
      <c r="CK29" s="621"/>
      <c r="CL29" s="621"/>
      <c r="CM29" s="621"/>
      <c r="CN29" s="621"/>
      <c r="CO29" s="621"/>
      <c r="CP29" s="621"/>
      <c r="CQ29" s="622"/>
      <c r="CR29" s="623">
        <v>1789388</v>
      </c>
      <c r="CS29" s="656"/>
      <c r="CT29" s="656"/>
      <c r="CU29" s="656"/>
      <c r="CV29" s="656"/>
      <c r="CW29" s="656"/>
      <c r="CX29" s="656"/>
      <c r="CY29" s="657"/>
      <c r="CZ29" s="628">
        <v>4.0999999999999996</v>
      </c>
      <c r="DA29" s="653"/>
      <c r="DB29" s="653"/>
      <c r="DC29" s="658"/>
      <c r="DD29" s="632">
        <v>1742876</v>
      </c>
      <c r="DE29" s="656"/>
      <c r="DF29" s="656"/>
      <c r="DG29" s="656"/>
      <c r="DH29" s="656"/>
      <c r="DI29" s="656"/>
      <c r="DJ29" s="656"/>
      <c r="DK29" s="657"/>
      <c r="DL29" s="632">
        <v>1742876</v>
      </c>
      <c r="DM29" s="656"/>
      <c r="DN29" s="656"/>
      <c r="DO29" s="656"/>
      <c r="DP29" s="656"/>
      <c r="DQ29" s="656"/>
      <c r="DR29" s="656"/>
      <c r="DS29" s="656"/>
      <c r="DT29" s="656"/>
      <c r="DU29" s="656"/>
      <c r="DV29" s="657"/>
      <c r="DW29" s="628">
        <v>7.9</v>
      </c>
      <c r="DX29" s="653"/>
      <c r="DY29" s="653"/>
      <c r="DZ29" s="653"/>
      <c r="EA29" s="653"/>
      <c r="EB29" s="653"/>
      <c r="EC29" s="654"/>
    </row>
    <row r="30" spans="2:133" ht="11.25" customHeight="1" x14ac:dyDescent="0.2">
      <c r="B30" s="620" t="s">
        <v>293</v>
      </c>
      <c r="C30" s="621"/>
      <c r="D30" s="621"/>
      <c r="E30" s="621"/>
      <c r="F30" s="621"/>
      <c r="G30" s="621"/>
      <c r="H30" s="621"/>
      <c r="I30" s="621"/>
      <c r="J30" s="621"/>
      <c r="K30" s="621"/>
      <c r="L30" s="621"/>
      <c r="M30" s="621"/>
      <c r="N30" s="621"/>
      <c r="O30" s="621"/>
      <c r="P30" s="621"/>
      <c r="Q30" s="622"/>
      <c r="R30" s="623">
        <v>10472703</v>
      </c>
      <c r="S30" s="624"/>
      <c r="T30" s="624"/>
      <c r="U30" s="624"/>
      <c r="V30" s="624"/>
      <c r="W30" s="624"/>
      <c r="X30" s="624"/>
      <c r="Y30" s="625"/>
      <c r="Z30" s="626">
        <v>23.7</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59"/>
      <c r="BI30" s="659"/>
      <c r="BJ30" s="659"/>
      <c r="BK30" s="659"/>
      <c r="BL30" s="659"/>
      <c r="BM30" s="659"/>
      <c r="BN30" s="659"/>
      <c r="BO30" s="659"/>
      <c r="BP30" s="659"/>
      <c r="BQ30" s="660"/>
      <c r="BR30" s="605" t="s">
        <v>295</v>
      </c>
      <c r="BS30" s="659"/>
      <c r="BT30" s="659"/>
      <c r="BU30" s="659"/>
      <c r="BV30" s="659"/>
      <c r="BW30" s="659"/>
      <c r="BX30" s="659"/>
      <c r="BY30" s="659"/>
      <c r="BZ30" s="659"/>
      <c r="CA30" s="659"/>
      <c r="CB30" s="660"/>
      <c r="CD30" s="663"/>
      <c r="CE30" s="664"/>
      <c r="CF30" s="620" t="s">
        <v>296</v>
      </c>
      <c r="CG30" s="621"/>
      <c r="CH30" s="621"/>
      <c r="CI30" s="621"/>
      <c r="CJ30" s="621"/>
      <c r="CK30" s="621"/>
      <c r="CL30" s="621"/>
      <c r="CM30" s="621"/>
      <c r="CN30" s="621"/>
      <c r="CO30" s="621"/>
      <c r="CP30" s="621"/>
      <c r="CQ30" s="622"/>
      <c r="CR30" s="623">
        <v>1668978</v>
      </c>
      <c r="CS30" s="624"/>
      <c r="CT30" s="624"/>
      <c r="CU30" s="624"/>
      <c r="CV30" s="624"/>
      <c r="CW30" s="624"/>
      <c r="CX30" s="624"/>
      <c r="CY30" s="625"/>
      <c r="CZ30" s="628">
        <v>3.8</v>
      </c>
      <c r="DA30" s="653"/>
      <c r="DB30" s="653"/>
      <c r="DC30" s="658"/>
      <c r="DD30" s="632">
        <v>1629008</v>
      </c>
      <c r="DE30" s="624"/>
      <c r="DF30" s="624"/>
      <c r="DG30" s="624"/>
      <c r="DH30" s="624"/>
      <c r="DI30" s="624"/>
      <c r="DJ30" s="624"/>
      <c r="DK30" s="625"/>
      <c r="DL30" s="632">
        <v>1629008</v>
      </c>
      <c r="DM30" s="624"/>
      <c r="DN30" s="624"/>
      <c r="DO30" s="624"/>
      <c r="DP30" s="624"/>
      <c r="DQ30" s="624"/>
      <c r="DR30" s="624"/>
      <c r="DS30" s="624"/>
      <c r="DT30" s="624"/>
      <c r="DU30" s="624"/>
      <c r="DV30" s="625"/>
      <c r="DW30" s="628">
        <v>7.4</v>
      </c>
      <c r="DX30" s="653"/>
      <c r="DY30" s="653"/>
      <c r="DZ30" s="653"/>
      <c r="EA30" s="653"/>
      <c r="EB30" s="653"/>
      <c r="EC30" s="654"/>
    </row>
    <row r="31" spans="2:133" ht="11.25" customHeight="1" x14ac:dyDescent="0.2">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71" t="s">
        <v>298</v>
      </c>
      <c r="AQ31" s="672"/>
      <c r="AR31" s="672"/>
      <c r="AS31" s="672"/>
      <c r="AT31" s="677" t="s">
        <v>299</v>
      </c>
      <c r="AU31" s="206"/>
      <c r="AV31" s="206"/>
      <c r="AW31" s="206"/>
      <c r="AX31" s="609" t="s">
        <v>177</v>
      </c>
      <c r="AY31" s="610"/>
      <c r="AZ31" s="610"/>
      <c r="BA31" s="610"/>
      <c r="BB31" s="610"/>
      <c r="BC31" s="610"/>
      <c r="BD31" s="610"/>
      <c r="BE31" s="610"/>
      <c r="BF31" s="611"/>
      <c r="BG31" s="670">
        <v>99.3</v>
      </c>
      <c r="BH31" s="667"/>
      <c r="BI31" s="667"/>
      <c r="BJ31" s="667"/>
      <c r="BK31" s="667"/>
      <c r="BL31" s="667"/>
      <c r="BM31" s="618">
        <v>98.6</v>
      </c>
      <c r="BN31" s="667"/>
      <c r="BO31" s="667"/>
      <c r="BP31" s="667"/>
      <c r="BQ31" s="668"/>
      <c r="BR31" s="670">
        <v>99.3</v>
      </c>
      <c r="BS31" s="667"/>
      <c r="BT31" s="667"/>
      <c r="BU31" s="667"/>
      <c r="BV31" s="667"/>
      <c r="BW31" s="667"/>
      <c r="BX31" s="618">
        <v>98.6</v>
      </c>
      <c r="BY31" s="667"/>
      <c r="BZ31" s="667"/>
      <c r="CA31" s="667"/>
      <c r="CB31" s="668"/>
      <c r="CD31" s="663"/>
      <c r="CE31" s="664"/>
      <c r="CF31" s="620" t="s">
        <v>300</v>
      </c>
      <c r="CG31" s="621"/>
      <c r="CH31" s="621"/>
      <c r="CI31" s="621"/>
      <c r="CJ31" s="621"/>
      <c r="CK31" s="621"/>
      <c r="CL31" s="621"/>
      <c r="CM31" s="621"/>
      <c r="CN31" s="621"/>
      <c r="CO31" s="621"/>
      <c r="CP31" s="621"/>
      <c r="CQ31" s="622"/>
      <c r="CR31" s="623">
        <v>120410</v>
      </c>
      <c r="CS31" s="656"/>
      <c r="CT31" s="656"/>
      <c r="CU31" s="656"/>
      <c r="CV31" s="656"/>
      <c r="CW31" s="656"/>
      <c r="CX31" s="656"/>
      <c r="CY31" s="657"/>
      <c r="CZ31" s="628">
        <v>0.3</v>
      </c>
      <c r="DA31" s="653"/>
      <c r="DB31" s="653"/>
      <c r="DC31" s="658"/>
      <c r="DD31" s="632">
        <v>113868</v>
      </c>
      <c r="DE31" s="656"/>
      <c r="DF31" s="656"/>
      <c r="DG31" s="656"/>
      <c r="DH31" s="656"/>
      <c r="DI31" s="656"/>
      <c r="DJ31" s="656"/>
      <c r="DK31" s="657"/>
      <c r="DL31" s="632">
        <v>113868</v>
      </c>
      <c r="DM31" s="656"/>
      <c r="DN31" s="656"/>
      <c r="DO31" s="656"/>
      <c r="DP31" s="656"/>
      <c r="DQ31" s="656"/>
      <c r="DR31" s="656"/>
      <c r="DS31" s="656"/>
      <c r="DT31" s="656"/>
      <c r="DU31" s="656"/>
      <c r="DV31" s="657"/>
      <c r="DW31" s="628">
        <v>0.5</v>
      </c>
      <c r="DX31" s="653"/>
      <c r="DY31" s="653"/>
      <c r="DZ31" s="653"/>
      <c r="EA31" s="653"/>
      <c r="EB31" s="653"/>
      <c r="EC31" s="654"/>
    </row>
    <row r="32" spans="2:133" ht="11.25" customHeight="1" x14ac:dyDescent="0.2">
      <c r="B32" s="620" t="s">
        <v>301</v>
      </c>
      <c r="C32" s="621"/>
      <c r="D32" s="621"/>
      <c r="E32" s="621"/>
      <c r="F32" s="621"/>
      <c r="G32" s="621"/>
      <c r="H32" s="621"/>
      <c r="I32" s="621"/>
      <c r="J32" s="621"/>
      <c r="K32" s="621"/>
      <c r="L32" s="621"/>
      <c r="M32" s="621"/>
      <c r="N32" s="621"/>
      <c r="O32" s="621"/>
      <c r="P32" s="621"/>
      <c r="Q32" s="622"/>
      <c r="R32" s="623">
        <v>4627242</v>
      </c>
      <c r="S32" s="624"/>
      <c r="T32" s="624"/>
      <c r="U32" s="624"/>
      <c r="V32" s="624"/>
      <c r="W32" s="624"/>
      <c r="X32" s="624"/>
      <c r="Y32" s="625"/>
      <c r="Z32" s="626">
        <v>10.5</v>
      </c>
      <c r="AA32" s="626"/>
      <c r="AB32" s="626"/>
      <c r="AC32" s="626"/>
      <c r="AD32" s="627" t="s">
        <v>122</v>
      </c>
      <c r="AE32" s="627"/>
      <c r="AF32" s="627"/>
      <c r="AG32" s="627"/>
      <c r="AH32" s="627"/>
      <c r="AI32" s="627"/>
      <c r="AJ32" s="627"/>
      <c r="AK32" s="627"/>
      <c r="AL32" s="628" t="s">
        <v>122</v>
      </c>
      <c r="AM32" s="629"/>
      <c r="AN32" s="629"/>
      <c r="AO32" s="630"/>
      <c r="AP32" s="673"/>
      <c r="AQ32" s="674"/>
      <c r="AR32" s="674"/>
      <c r="AS32" s="674"/>
      <c r="AT32" s="678"/>
      <c r="AU32" s="202" t="s">
        <v>302</v>
      </c>
      <c r="AX32" s="620" t="s">
        <v>303</v>
      </c>
      <c r="AY32" s="621"/>
      <c r="AZ32" s="621"/>
      <c r="BA32" s="621"/>
      <c r="BB32" s="621"/>
      <c r="BC32" s="621"/>
      <c r="BD32" s="621"/>
      <c r="BE32" s="621"/>
      <c r="BF32" s="622"/>
      <c r="BG32" s="680">
        <v>98.9</v>
      </c>
      <c r="BH32" s="656"/>
      <c r="BI32" s="656"/>
      <c r="BJ32" s="656"/>
      <c r="BK32" s="656"/>
      <c r="BL32" s="656"/>
      <c r="BM32" s="629">
        <v>97.5</v>
      </c>
      <c r="BN32" s="656"/>
      <c r="BO32" s="656"/>
      <c r="BP32" s="656"/>
      <c r="BQ32" s="669"/>
      <c r="BR32" s="680">
        <v>98.8</v>
      </c>
      <c r="BS32" s="656"/>
      <c r="BT32" s="656"/>
      <c r="BU32" s="656"/>
      <c r="BV32" s="656"/>
      <c r="BW32" s="656"/>
      <c r="BX32" s="629">
        <v>97.5</v>
      </c>
      <c r="BY32" s="656"/>
      <c r="BZ32" s="656"/>
      <c r="CA32" s="656"/>
      <c r="CB32" s="669"/>
      <c r="CD32" s="665"/>
      <c r="CE32" s="666"/>
      <c r="CF32" s="620" t="s">
        <v>304</v>
      </c>
      <c r="CG32" s="621"/>
      <c r="CH32" s="621"/>
      <c r="CI32" s="621"/>
      <c r="CJ32" s="621"/>
      <c r="CK32" s="621"/>
      <c r="CL32" s="621"/>
      <c r="CM32" s="621"/>
      <c r="CN32" s="621"/>
      <c r="CO32" s="621"/>
      <c r="CP32" s="621"/>
      <c r="CQ32" s="622"/>
      <c r="CR32" s="623" t="s">
        <v>122</v>
      </c>
      <c r="CS32" s="624"/>
      <c r="CT32" s="624"/>
      <c r="CU32" s="624"/>
      <c r="CV32" s="624"/>
      <c r="CW32" s="624"/>
      <c r="CX32" s="624"/>
      <c r="CY32" s="625"/>
      <c r="CZ32" s="628" t="s">
        <v>122</v>
      </c>
      <c r="DA32" s="653"/>
      <c r="DB32" s="653"/>
      <c r="DC32" s="658"/>
      <c r="DD32" s="632" t="s">
        <v>122</v>
      </c>
      <c r="DE32" s="624"/>
      <c r="DF32" s="624"/>
      <c r="DG32" s="624"/>
      <c r="DH32" s="624"/>
      <c r="DI32" s="624"/>
      <c r="DJ32" s="624"/>
      <c r="DK32" s="625"/>
      <c r="DL32" s="632" t="s">
        <v>122</v>
      </c>
      <c r="DM32" s="624"/>
      <c r="DN32" s="624"/>
      <c r="DO32" s="624"/>
      <c r="DP32" s="624"/>
      <c r="DQ32" s="624"/>
      <c r="DR32" s="624"/>
      <c r="DS32" s="624"/>
      <c r="DT32" s="624"/>
      <c r="DU32" s="624"/>
      <c r="DV32" s="625"/>
      <c r="DW32" s="628" t="s">
        <v>122</v>
      </c>
      <c r="DX32" s="653"/>
      <c r="DY32" s="653"/>
      <c r="DZ32" s="653"/>
      <c r="EA32" s="653"/>
      <c r="EB32" s="653"/>
      <c r="EC32" s="654"/>
    </row>
    <row r="33" spans="2:133" ht="11.25" customHeight="1" x14ac:dyDescent="0.2">
      <c r="B33" s="620" t="s">
        <v>305</v>
      </c>
      <c r="C33" s="621"/>
      <c r="D33" s="621"/>
      <c r="E33" s="621"/>
      <c r="F33" s="621"/>
      <c r="G33" s="621"/>
      <c r="H33" s="621"/>
      <c r="I33" s="621"/>
      <c r="J33" s="621"/>
      <c r="K33" s="621"/>
      <c r="L33" s="621"/>
      <c r="M33" s="621"/>
      <c r="N33" s="621"/>
      <c r="O33" s="621"/>
      <c r="P33" s="621"/>
      <c r="Q33" s="622"/>
      <c r="R33" s="623">
        <v>34650</v>
      </c>
      <c r="S33" s="624"/>
      <c r="T33" s="624"/>
      <c r="U33" s="624"/>
      <c r="V33" s="624"/>
      <c r="W33" s="624"/>
      <c r="X33" s="624"/>
      <c r="Y33" s="625"/>
      <c r="Z33" s="626">
        <v>0.1</v>
      </c>
      <c r="AA33" s="626"/>
      <c r="AB33" s="626"/>
      <c r="AC33" s="626"/>
      <c r="AD33" s="627">
        <v>29090</v>
      </c>
      <c r="AE33" s="627"/>
      <c r="AF33" s="627"/>
      <c r="AG33" s="627"/>
      <c r="AH33" s="627"/>
      <c r="AI33" s="627"/>
      <c r="AJ33" s="627"/>
      <c r="AK33" s="627"/>
      <c r="AL33" s="628">
        <v>0.1</v>
      </c>
      <c r="AM33" s="629"/>
      <c r="AN33" s="629"/>
      <c r="AO33" s="630"/>
      <c r="AP33" s="675"/>
      <c r="AQ33" s="676"/>
      <c r="AR33" s="676"/>
      <c r="AS33" s="676"/>
      <c r="AT33" s="679"/>
      <c r="AU33" s="207"/>
      <c r="AV33" s="207"/>
      <c r="AW33" s="207"/>
      <c r="AX33" s="644" t="s">
        <v>306</v>
      </c>
      <c r="AY33" s="645"/>
      <c r="AZ33" s="645"/>
      <c r="BA33" s="645"/>
      <c r="BB33" s="645"/>
      <c r="BC33" s="645"/>
      <c r="BD33" s="645"/>
      <c r="BE33" s="645"/>
      <c r="BF33" s="646"/>
      <c r="BG33" s="681">
        <v>99.6</v>
      </c>
      <c r="BH33" s="682"/>
      <c r="BI33" s="682"/>
      <c r="BJ33" s="682"/>
      <c r="BK33" s="682"/>
      <c r="BL33" s="682"/>
      <c r="BM33" s="683">
        <v>99.2</v>
      </c>
      <c r="BN33" s="682"/>
      <c r="BO33" s="682"/>
      <c r="BP33" s="682"/>
      <c r="BQ33" s="684"/>
      <c r="BR33" s="681">
        <v>99.5</v>
      </c>
      <c r="BS33" s="682"/>
      <c r="BT33" s="682"/>
      <c r="BU33" s="682"/>
      <c r="BV33" s="682"/>
      <c r="BW33" s="682"/>
      <c r="BX33" s="683">
        <v>99.2</v>
      </c>
      <c r="BY33" s="682"/>
      <c r="BZ33" s="682"/>
      <c r="CA33" s="682"/>
      <c r="CB33" s="684"/>
      <c r="CD33" s="620" t="s">
        <v>307</v>
      </c>
      <c r="CE33" s="621"/>
      <c r="CF33" s="621"/>
      <c r="CG33" s="621"/>
      <c r="CH33" s="621"/>
      <c r="CI33" s="621"/>
      <c r="CJ33" s="621"/>
      <c r="CK33" s="621"/>
      <c r="CL33" s="621"/>
      <c r="CM33" s="621"/>
      <c r="CN33" s="621"/>
      <c r="CO33" s="621"/>
      <c r="CP33" s="621"/>
      <c r="CQ33" s="622"/>
      <c r="CR33" s="623">
        <v>14686228</v>
      </c>
      <c r="CS33" s="656"/>
      <c r="CT33" s="656"/>
      <c r="CU33" s="656"/>
      <c r="CV33" s="656"/>
      <c r="CW33" s="656"/>
      <c r="CX33" s="656"/>
      <c r="CY33" s="657"/>
      <c r="CZ33" s="628">
        <v>33.6</v>
      </c>
      <c r="DA33" s="653"/>
      <c r="DB33" s="653"/>
      <c r="DC33" s="658"/>
      <c r="DD33" s="632">
        <v>12529479</v>
      </c>
      <c r="DE33" s="656"/>
      <c r="DF33" s="656"/>
      <c r="DG33" s="656"/>
      <c r="DH33" s="656"/>
      <c r="DI33" s="656"/>
      <c r="DJ33" s="656"/>
      <c r="DK33" s="657"/>
      <c r="DL33" s="632">
        <v>10707274</v>
      </c>
      <c r="DM33" s="656"/>
      <c r="DN33" s="656"/>
      <c r="DO33" s="656"/>
      <c r="DP33" s="656"/>
      <c r="DQ33" s="656"/>
      <c r="DR33" s="656"/>
      <c r="DS33" s="656"/>
      <c r="DT33" s="656"/>
      <c r="DU33" s="656"/>
      <c r="DV33" s="657"/>
      <c r="DW33" s="628">
        <v>48.6</v>
      </c>
      <c r="DX33" s="653"/>
      <c r="DY33" s="653"/>
      <c r="DZ33" s="653"/>
      <c r="EA33" s="653"/>
      <c r="EB33" s="653"/>
      <c r="EC33" s="654"/>
    </row>
    <row r="34" spans="2:133" ht="11.25" customHeight="1" x14ac:dyDescent="0.2">
      <c r="B34" s="620" t="s">
        <v>308</v>
      </c>
      <c r="C34" s="621"/>
      <c r="D34" s="621"/>
      <c r="E34" s="621"/>
      <c r="F34" s="621"/>
      <c r="G34" s="621"/>
      <c r="H34" s="621"/>
      <c r="I34" s="621"/>
      <c r="J34" s="621"/>
      <c r="K34" s="621"/>
      <c r="L34" s="621"/>
      <c r="M34" s="621"/>
      <c r="N34" s="621"/>
      <c r="O34" s="621"/>
      <c r="P34" s="621"/>
      <c r="Q34" s="622"/>
      <c r="R34" s="623">
        <v>31930</v>
      </c>
      <c r="S34" s="624"/>
      <c r="T34" s="624"/>
      <c r="U34" s="624"/>
      <c r="V34" s="624"/>
      <c r="W34" s="624"/>
      <c r="X34" s="624"/>
      <c r="Y34" s="625"/>
      <c r="Z34" s="626">
        <v>0.1</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5853625</v>
      </c>
      <c r="CS34" s="624"/>
      <c r="CT34" s="624"/>
      <c r="CU34" s="624"/>
      <c r="CV34" s="624"/>
      <c r="CW34" s="624"/>
      <c r="CX34" s="624"/>
      <c r="CY34" s="625"/>
      <c r="CZ34" s="628">
        <v>13.4</v>
      </c>
      <c r="DA34" s="653"/>
      <c r="DB34" s="653"/>
      <c r="DC34" s="658"/>
      <c r="DD34" s="632">
        <v>5018441</v>
      </c>
      <c r="DE34" s="624"/>
      <c r="DF34" s="624"/>
      <c r="DG34" s="624"/>
      <c r="DH34" s="624"/>
      <c r="DI34" s="624"/>
      <c r="DJ34" s="624"/>
      <c r="DK34" s="625"/>
      <c r="DL34" s="632">
        <v>4553978</v>
      </c>
      <c r="DM34" s="624"/>
      <c r="DN34" s="624"/>
      <c r="DO34" s="624"/>
      <c r="DP34" s="624"/>
      <c r="DQ34" s="624"/>
      <c r="DR34" s="624"/>
      <c r="DS34" s="624"/>
      <c r="DT34" s="624"/>
      <c r="DU34" s="624"/>
      <c r="DV34" s="625"/>
      <c r="DW34" s="628">
        <v>20.7</v>
      </c>
      <c r="DX34" s="653"/>
      <c r="DY34" s="653"/>
      <c r="DZ34" s="653"/>
      <c r="EA34" s="653"/>
      <c r="EB34" s="653"/>
      <c r="EC34" s="654"/>
    </row>
    <row r="35" spans="2:133" ht="11.25" customHeight="1" x14ac:dyDescent="0.2">
      <c r="B35" s="620" t="s">
        <v>310</v>
      </c>
      <c r="C35" s="621"/>
      <c r="D35" s="621"/>
      <c r="E35" s="621"/>
      <c r="F35" s="621"/>
      <c r="G35" s="621"/>
      <c r="H35" s="621"/>
      <c r="I35" s="621"/>
      <c r="J35" s="621"/>
      <c r="K35" s="621"/>
      <c r="L35" s="621"/>
      <c r="M35" s="621"/>
      <c r="N35" s="621"/>
      <c r="O35" s="621"/>
      <c r="P35" s="621"/>
      <c r="Q35" s="622"/>
      <c r="R35" s="623">
        <v>213808</v>
      </c>
      <c r="S35" s="624"/>
      <c r="T35" s="624"/>
      <c r="U35" s="624"/>
      <c r="V35" s="624"/>
      <c r="W35" s="624"/>
      <c r="X35" s="624"/>
      <c r="Y35" s="625"/>
      <c r="Z35" s="626">
        <v>0.5</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351865</v>
      </c>
      <c r="CS35" s="656"/>
      <c r="CT35" s="656"/>
      <c r="CU35" s="656"/>
      <c r="CV35" s="656"/>
      <c r="CW35" s="656"/>
      <c r="CX35" s="656"/>
      <c r="CY35" s="657"/>
      <c r="CZ35" s="628">
        <v>0.8</v>
      </c>
      <c r="DA35" s="653"/>
      <c r="DB35" s="653"/>
      <c r="DC35" s="658"/>
      <c r="DD35" s="632">
        <v>332528</v>
      </c>
      <c r="DE35" s="656"/>
      <c r="DF35" s="656"/>
      <c r="DG35" s="656"/>
      <c r="DH35" s="656"/>
      <c r="DI35" s="656"/>
      <c r="DJ35" s="656"/>
      <c r="DK35" s="657"/>
      <c r="DL35" s="632">
        <v>332528</v>
      </c>
      <c r="DM35" s="656"/>
      <c r="DN35" s="656"/>
      <c r="DO35" s="656"/>
      <c r="DP35" s="656"/>
      <c r="DQ35" s="656"/>
      <c r="DR35" s="656"/>
      <c r="DS35" s="656"/>
      <c r="DT35" s="656"/>
      <c r="DU35" s="656"/>
      <c r="DV35" s="657"/>
      <c r="DW35" s="628">
        <v>1.5</v>
      </c>
      <c r="DX35" s="653"/>
      <c r="DY35" s="653"/>
      <c r="DZ35" s="653"/>
      <c r="EA35" s="653"/>
      <c r="EB35" s="653"/>
      <c r="EC35" s="654"/>
    </row>
    <row r="36" spans="2:133" ht="11.25" customHeight="1" x14ac:dyDescent="0.2">
      <c r="B36" s="620" t="s">
        <v>314</v>
      </c>
      <c r="C36" s="621"/>
      <c r="D36" s="621"/>
      <c r="E36" s="621"/>
      <c r="F36" s="621"/>
      <c r="G36" s="621"/>
      <c r="H36" s="621"/>
      <c r="I36" s="621"/>
      <c r="J36" s="621"/>
      <c r="K36" s="621"/>
      <c r="L36" s="621"/>
      <c r="M36" s="621"/>
      <c r="N36" s="621"/>
      <c r="O36" s="621"/>
      <c r="P36" s="621"/>
      <c r="Q36" s="622"/>
      <c r="R36" s="623">
        <v>1065854</v>
      </c>
      <c r="S36" s="624"/>
      <c r="T36" s="624"/>
      <c r="U36" s="624"/>
      <c r="V36" s="624"/>
      <c r="W36" s="624"/>
      <c r="X36" s="624"/>
      <c r="Y36" s="625"/>
      <c r="Z36" s="626">
        <v>2.4</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4904661</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9143</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4218578</v>
      </c>
      <c r="CS36" s="624"/>
      <c r="CT36" s="624"/>
      <c r="CU36" s="624"/>
      <c r="CV36" s="624"/>
      <c r="CW36" s="624"/>
      <c r="CX36" s="624"/>
      <c r="CY36" s="625"/>
      <c r="CZ36" s="628">
        <v>9.6</v>
      </c>
      <c r="DA36" s="653"/>
      <c r="DB36" s="653"/>
      <c r="DC36" s="658"/>
      <c r="DD36" s="632">
        <v>3878843</v>
      </c>
      <c r="DE36" s="624"/>
      <c r="DF36" s="624"/>
      <c r="DG36" s="624"/>
      <c r="DH36" s="624"/>
      <c r="DI36" s="624"/>
      <c r="DJ36" s="624"/>
      <c r="DK36" s="625"/>
      <c r="DL36" s="632">
        <v>3222116</v>
      </c>
      <c r="DM36" s="624"/>
      <c r="DN36" s="624"/>
      <c r="DO36" s="624"/>
      <c r="DP36" s="624"/>
      <c r="DQ36" s="624"/>
      <c r="DR36" s="624"/>
      <c r="DS36" s="624"/>
      <c r="DT36" s="624"/>
      <c r="DU36" s="624"/>
      <c r="DV36" s="625"/>
      <c r="DW36" s="628">
        <v>14.6</v>
      </c>
      <c r="DX36" s="653"/>
      <c r="DY36" s="653"/>
      <c r="DZ36" s="653"/>
      <c r="EA36" s="653"/>
      <c r="EB36" s="653"/>
      <c r="EC36" s="654"/>
    </row>
    <row r="37" spans="2:133" ht="11.25" customHeight="1" x14ac:dyDescent="0.2">
      <c r="B37" s="620" t="s">
        <v>318</v>
      </c>
      <c r="C37" s="621"/>
      <c r="D37" s="621"/>
      <c r="E37" s="621"/>
      <c r="F37" s="621"/>
      <c r="G37" s="621"/>
      <c r="H37" s="621"/>
      <c r="I37" s="621"/>
      <c r="J37" s="621"/>
      <c r="K37" s="621"/>
      <c r="L37" s="621"/>
      <c r="M37" s="621"/>
      <c r="N37" s="621"/>
      <c r="O37" s="621"/>
      <c r="P37" s="621"/>
      <c r="Q37" s="622"/>
      <c r="R37" s="623">
        <v>856492</v>
      </c>
      <c r="S37" s="624"/>
      <c r="T37" s="624"/>
      <c r="U37" s="624"/>
      <c r="V37" s="624"/>
      <c r="W37" s="624"/>
      <c r="X37" s="624"/>
      <c r="Y37" s="625"/>
      <c r="Z37" s="626">
        <v>1.9</v>
      </c>
      <c r="AA37" s="626"/>
      <c r="AB37" s="626"/>
      <c r="AC37" s="626"/>
      <c r="AD37" s="627">
        <v>3887</v>
      </c>
      <c r="AE37" s="627"/>
      <c r="AF37" s="627"/>
      <c r="AG37" s="627"/>
      <c r="AH37" s="627"/>
      <c r="AI37" s="627"/>
      <c r="AJ37" s="627"/>
      <c r="AK37" s="627"/>
      <c r="AL37" s="628">
        <v>0</v>
      </c>
      <c r="AM37" s="629"/>
      <c r="AN37" s="629"/>
      <c r="AO37" s="630"/>
      <c r="AQ37" s="686" t="s">
        <v>319</v>
      </c>
      <c r="AR37" s="687"/>
      <c r="AS37" s="687"/>
      <c r="AT37" s="687"/>
      <c r="AU37" s="687"/>
      <c r="AV37" s="687"/>
      <c r="AW37" s="687"/>
      <c r="AX37" s="687"/>
      <c r="AY37" s="688"/>
      <c r="AZ37" s="623">
        <v>1432258</v>
      </c>
      <c r="BA37" s="624"/>
      <c r="BB37" s="624"/>
      <c r="BC37" s="624"/>
      <c r="BD37" s="656"/>
      <c r="BE37" s="656"/>
      <c r="BF37" s="669"/>
      <c r="BG37" s="620" t="s">
        <v>320</v>
      </c>
      <c r="BH37" s="621"/>
      <c r="BI37" s="621"/>
      <c r="BJ37" s="621"/>
      <c r="BK37" s="621"/>
      <c r="BL37" s="621"/>
      <c r="BM37" s="621"/>
      <c r="BN37" s="621"/>
      <c r="BO37" s="621"/>
      <c r="BP37" s="621"/>
      <c r="BQ37" s="621"/>
      <c r="BR37" s="621"/>
      <c r="BS37" s="621"/>
      <c r="BT37" s="621"/>
      <c r="BU37" s="622"/>
      <c r="BV37" s="623">
        <v>-19111</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7903</v>
      </c>
      <c r="CS37" s="656"/>
      <c r="CT37" s="656"/>
      <c r="CU37" s="656"/>
      <c r="CV37" s="656"/>
      <c r="CW37" s="656"/>
      <c r="CX37" s="656"/>
      <c r="CY37" s="657"/>
      <c r="CZ37" s="628">
        <v>0</v>
      </c>
      <c r="DA37" s="653"/>
      <c r="DB37" s="653"/>
      <c r="DC37" s="658"/>
      <c r="DD37" s="632">
        <v>7903</v>
      </c>
      <c r="DE37" s="656"/>
      <c r="DF37" s="656"/>
      <c r="DG37" s="656"/>
      <c r="DH37" s="656"/>
      <c r="DI37" s="656"/>
      <c r="DJ37" s="656"/>
      <c r="DK37" s="657"/>
      <c r="DL37" s="632">
        <v>6876</v>
      </c>
      <c r="DM37" s="656"/>
      <c r="DN37" s="656"/>
      <c r="DO37" s="656"/>
      <c r="DP37" s="656"/>
      <c r="DQ37" s="656"/>
      <c r="DR37" s="656"/>
      <c r="DS37" s="656"/>
      <c r="DT37" s="656"/>
      <c r="DU37" s="656"/>
      <c r="DV37" s="657"/>
      <c r="DW37" s="628">
        <v>0</v>
      </c>
      <c r="DX37" s="653"/>
      <c r="DY37" s="653"/>
      <c r="DZ37" s="653"/>
      <c r="EA37" s="653"/>
      <c r="EB37" s="653"/>
      <c r="EC37" s="654"/>
    </row>
    <row r="38" spans="2:133" ht="11.25" customHeight="1" x14ac:dyDescent="0.2">
      <c r="B38" s="620" t="s">
        <v>322</v>
      </c>
      <c r="C38" s="621"/>
      <c r="D38" s="621"/>
      <c r="E38" s="621"/>
      <c r="F38" s="621"/>
      <c r="G38" s="621"/>
      <c r="H38" s="621"/>
      <c r="I38" s="621"/>
      <c r="J38" s="621"/>
      <c r="K38" s="621"/>
      <c r="L38" s="621"/>
      <c r="M38" s="621"/>
      <c r="N38" s="621"/>
      <c r="O38" s="621"/>
      <c r="P38" s="621"/>
      <c r="Q38" s="622"/>
      <c r="R38" s="623">
        <v>2183260</v>
      </c>
      <c r="S38" s="624"/>
      <c r="T38" s="624"/>
      <c r="U38" s="624"/>
      <c r="V38" s="624"/>
      <c r="W38" s="624"/>
      <c r="X38" s="624"/>
      <c r="Y38" s="625"/>
      <c r="Z38" s="626">
        <v>4.9000000000000004</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12616</v>
      </c>
      <c r="BA38" s="624"/>
      <c r="BB38" s="624"/>
      <c r="BC38" s="624"/>
      <c r="BD38" s="656"/>
      <c r="BE38" s="656"/>
      <c r="BF38" s="669"/>
      <c r="BG38" s="620" t="s">
        <v>324</v>
      </c>
      <c r="BH38" s="621"/>
      <c r="BI38" s="621"/>
      <c r="BJ38" s="621"/>
      <c r="BK38" s="621"/>
      <c r="BL38" s="621"/>
      <c r="BM38" s="621"/>
      <c r="BN38" s="621"/>
      <c r="BO38" s="621"/>
      <c r="BP38" s="621"/>
      <c r="BQ38" s="621"/>
      <c r="BR38" s="621"/>
      <c r="BS38" s="621"/>
      <c r="BT38" s="621"/>
      <c r="BU38" s="622"/>
      <c r="BV38" s="623">
        <v>9525</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3468144</v>
      </c>
      <c r="CS38" s="624"/>
      <c r="CT38" s="624"/>
      <c r="CU38" s="624"/>
      <c r="CV38" s="624"/>
      <c r="CW38" s="624"/>
      <c r="CX38" s="624"/>
      <c r="CY38" s="625"/>
      <c r="CZ38" s="628">
        <v>7.9</v>
      </c>
      <c r="DA38" s="653"/>
      <c r="DB38" s="653"/>
      <c r="DC38" s="658"/>
      <c r="DD38" s="632">
        <v>2708900</v>
      </c>
      <c r="DE38" s="624"/>
      <c r="DF38" s="624"/>
      <c r="DG38" s="624"/>
      <c r="DH38" s="624"/>
      <c r="DI38" s="624"/>
      <c r="DJ38" s="624"/>
      <c r="DK38" s="625"/>
      <c r="DL38" s="632">
        <v>2598652</v>
      </c>
      <c r="DM38" s="624"/>
      <c r="DN38" s="624"/>
      <c r="DO38" s="624"/>
      <c r="DP38" s="624"/>
      <c r="DQ38" s="624"/>
      <c r="DR38" s="624"/>
      <c r="DS38" s="624"/>
      <c r="DT38" s="624"/>
      <c r="DU38" s="624"/>
      <c r="DV38" s="625"/>
      <c r="DW38" s="628">
        <v>11.8</v>
      </c>
      <c r="DX38" s="653"/>
      <c r="DY38" s="653"/>
      <c r="DZ38" s="653"/>
      <c r="EA38" s="653"/>
      <c r="EB38" s="653"/>
      <c r="EC38" s="654"/>
    </row>
    <row r="39" spans="2:133" ht="11.25" customHeight="1" x14ac:dyDescent="0.2">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v>4259</v>
      </c>
      <c r="BA39" s="624"/>
      <c r="BB39" s="624"/>
      <c r="BC39" s="624"/>
      <c r="BD39" s="656"/>
      <c r="BE39" s="656"/>
      <c r="BF39" s="669"/>
      <c r="BG39" s="620" t="s">
        <v>328</v>
      </c>
      <c r="BH39" s="621"/>
      <c r="BI39" s="621"/>
      <c r="BJ39" s="621"/>
      <c r="BK39" s="621"/>
      <c r="BL39" s="621"/>
      <c r="BM39" s="621"/>
      <c r="BN39" s="621"/>
      <c r="BO39" s="621"/>
      <c r="BP39" s="621"/>
      <c r="BQ39" s="621"/>
      <c r="BR39" s="621"/>
      <c r="BS39" s="621"/>
      <c r="BT39" s="621"/>
      <c r="BU39" s="622"/>
      <c r="BV39" s="623">
        <v>13732</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594016</v>
      </c>
      <c r="CS39" s="656"/>
      <c r="CT39" s="656"/>
      <c r="CU39" s="656"/>
      <c r="CV39" s="656"/>
      <c r="CW39" s="656"/>
      <c r="CX39" s="656"/>
      <c r="CY39" s="657"/>
      <c r="CZ39" s="628">
        <v>1.4</v>
      </c>
      <c r="DA39" s="653"/>
      <c r="DB39" s="653"/>
      <c r="DC39" s="658"/>
      <c r="DD39" s="632">
        <v>590767</v>
      </c>
      <c r="DE39" s="656"/>
      <c r="DF39" s="656"/>
      <c r="DG39" s="656"/>
      <c r="DH39" s="656"/>
      <c r="DI39" s="656"/>
      <c r="DJ39" s="656"/>
      <c r="DK39" s="657"/>
      <c r="DL39" s="632" t="s">
        <v>122</v>
      </c>
      <c r="DM39" s="656"/>
      <c r="DN39" s="656"/>
      <c r="DO39" s="656"/>
      <c r="DP39" s="656"/>
      <c r="DQ39" s="656"/>
      <c r="DR39" s="656"/>
      <c r="DS39" s="656"/>
      <c r="DT39" s="656"/>
      <c r="DU39" s="656"/>
      <c r="DV39" s="657"/>
      <c r="DW39" s="628" t="s">
        <v>122</v>
      </c>
      <c r="DX39" s="653"/>
      <c r="DY39" s="653"/>
      <c r="DZ39" s="653"/>
      <c r="EA39" s="653"/>
      <c r="EB39" s="653"/>
      <c r="EC39" s="654"/>
    </row>
    <row r="40" spans="2:133" ht="11.25" customHeight="1" x14ac:dyDescent="0.2">
      <c r="B40" s="620" t="s">
        <v>330</v>
      </c>
      <c r="C40" s="621"/>
      <c r="D40" s="621"/>
      <c r="E40" s="621"/>
      <c r="F40" s="621"/>
      <c r="G40" s="621"/>
      <c r="H40" s="621"/>
      <c r="I40" s="621"/>
      <c r="J40" s="621"/>
      <c r="K40" s="621"/>
      <c r="L40" s="621"/>
      <c r="M40" s="621"/>
      <c r="N40" s="621"/>
      <c r="O40" s="621"/>
      <c r="P40" s="621"/>
      <c r="Q40" s="622"/>
      <c r="R40" s="623">
        <v>22260</v>
      </c>
      <c r="S40" s="624"/>
      <c r="T40" s="624"/>
      <c r="U40" s="624"/>
      <c r="V40" s="624"/>
      <c r="W40" s="624"/>
      <c r="X40" s="624"/>
      <c r="Y40" s="625"/>
      <c r="Z40" s="626">
        <v>0.1</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56"/>
      <c r="BE40" s="656"/>
      <c r="BF40" s="669"/>
      <c r="BG40" s="673" t="s">
        <v>332</v>
      </c>
      <c r="BH40" s="674"/>
      <c r="BI40" s="674"/>
      <c r="BJ40" s="674"/>
      <c r="BK40" s="674"/>
      <c r="BL40" s="211"/>
      <c r="BM40" s="621" t="s">
        <v>333</v>
      </c>
      <c r="BN40" s="621"/>
      <c r="BO40" s="621"/>
      <c r="BP40" s="621"/>
      <c r="BQ40" s="621"/>
      <c r="BR40" s="621"/>
      <c r="BS40" s="621"/>
      <c r="BT40" s="621"/>
      <c r="BU40" s="622"/>
      <c r="BV40" s="623">
        <v>125</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200000</v>
      </c>
      <c r="CS40" s="624"/>
      <c r="CT40" s="624"/>
      <c r="CU40" s="624"/>
      <c r="CV40" s="624"/>
      <c r="CW40" s="624"/>
      <c r="CX40" s="624"/>
      <c r="CY40" s="625"/>
      <c r="CZ40" s="628">
        <v>0.5</v>
      </c>
      <c r="DA40" s="653"/>
      <c r="DB40" s="653"/>
      <c r="DC40" s="658"/>
      <c r="DD40" s="632" t="s">
        <v>122</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3"/>
      <c r="DY40" s="653"/>
      <c r="DZ40" s="653"/>
      <c r="EA40" s="653"/>
      <c r="EB40" s="653"/>
      <c r="EC40" s="654"/>
    </row>
    <row r="41" spans="2:133" ht="11.25" customHeight="1" x14ac:dyDescent="0.2">
      <c r="B41" s="644" t="s">
        <v>335</v>
      </c>
      <c r="C41" s="645"/>
      <c r="D41" s="645"/>
      <c r="E41" s="645"/>
      <c r="F41" s="645"/>
      <c r="G41" s="645"/>
      <c r="H41" s="645"/>
      <c r="I41" s="645"/>
      <c r="J41" s="645"/>
      <c r="K41" s="645"/>
      <c r="L41" s="645"/>
      <c r="M41" s="645"/>
      <c r="N41" s="645"/>
      <c r="O41" s="645"/>
      <c r="P41" s="645"/>
      <c r="Q41" s="646"/>
      <c r="R41" s="695">
        <v>44189265</v>
      </c>
      <c r="S41" s="696"/>
      <c r="T41" s="696"/>
      <c r="U41" s="696"/>
      <c r="V41" s="696"/>
      <c r="W41" s="696"/>
      <c r="X41" s="696"/>
      <c r="Y41" s="700"/>
      <c r="Z41" s="701">
        <v>100</v>
      </c>
      <c r="AA41" s="701"/>
      <c r="AB41" s="701"/>
      <c r="AC41" s="701"/>
      <c r="AD41" s="702">
        <v>21995285</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795321</v>
      </c>
      <c r="BA41" s="624"/>
      <c r="BB41" s="624"/>
      <c r="BC41" s="624"/>
      <c r="BD41" s="656"/>
      <c r="BE41" s="656"/>
      <c r="BF41" s="669"/>
      <c r="BG41" s="673"/>
      <c r="BH41" s="674"/>
      <c r="BI41" s="674"/>
      <c r="BJ41" s="674"/>
      <c r="BK41" s="674"/>
      <c r="BL41" s="211"/>
      <c r="BM41" s="621" t="s">
        <v>337</v>
      </c>
      <c r="BN41" s="621"/>
      <c r="BO41" s="621"/>
      <c r="BP41" s="621"/>
      <c r="BQ41" s="621"/>
      <c r="BR41" s="621"/>
      <c r="BS41" s="621"/>
      <c r="BT41" s="621"/>
      <c r="BU41" s="622"/>
      <c r="BV41" s="623">
        <v>1</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6"/>
      <c r="CT41" s="656"/>
      <c r="CU41" s="656"/>
      <c r="CV41" s="656"/>
      <c r="CW41" s="656"/>
      <c r="CX41" s="656"/>
      <c r="CY41" s="657"/>
      <c r="CZ41" s="628" t="s">
        <v>122</v>
      </c>
      <c r="DA41" s="653"/>
      <c r="DB41" s="653"/>
      <c r="DC41" s="658"/>
      <c r="DD41" s="632" t="s">
        <v>122</v>
      </c>
      <c r="DE41" s="656"/>
      <c r="DF41" s="656"/>
      <c r="DG41" s="656"/>
      <c r="DH41" s="656"/>
      <c r="DI41" s="656"/>
      <c r="DJ41" s="656"/>
      <c r="DK41" s="657"/>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339</v>
      </c>
      <c r="AR42" s="693"/>
      <c r="AS42" s="693"/>
      <c r="AT42" s="693"/>
      <c r="AU42" s="693"/>
      <c r="AV42" s="693"/>
      <c r="AW42" s="693"/>
      <c r="AX42" s="693"/>
      <c r="AY42" s="694"/>
      <c r="AZ42" s="695">
        <v>2660207</v>
      </c>
      <c r="BA42" s="696"/>
      <c r="BB42" s="696"/>
      <c r="BC42" s="696"/>
      <c r="BD42" s="682"/>
      <c r="BE42" s="682"/>
      <c r="BF42" s="684"/>
      <c r="BG42" s="675"/>
      <c r="BH42" s="676"/>
      <c r="BI42" s="676"/>
      <c r="BJ42" s="676"/>
      <c r="BK42" s="676"/>
      <c r="BL42" s="212"/>
      <c r="BM42" s="645" t="s">
        <v>340</v>
      </c>
      <c r="BN42" s="645"/>
      <c r="BO42" s="645"/>
      <c r="BP42" s="645"/>
      <c r="BQ42" s="645"/>
      <c r="BR42" s="645"/>
      <c r="BS42" s="645"/>
      <c r="BT42" s="645"/>
      <c r="BU42" s="646"/>
      <c r="BV42" s="695">
        <v>433</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5897269</v>
      </c>
      <c r="CS42" s="656"/>
      <c r="CT42" s="656"/>
      <c r="CU42" s="656"/>
      <c r="CV42" s="656"/>
      <c r="CW42" s="656"/>
      <c r="CX42" s="656"/>
      <c r="CY42" s="657"/>
      <c r="CZ42" s="628">
        <v>13.5</v>
      </c>
      <c r="DA42" s="653"/>
      <c r="DB42" s="653"/>
      <c r="DC42" s="658"/>
      <c r="DD42" s="632">
        <v>607825</v>
      </c>
      <c r="DE42" s="656"/>
      <c r="DF42" s="656"/>
      <c r="DG42" s="656"/>
      <c r="DH42" s="656"/>
      <c r="DI42" s="656"/>
      <c r="DJ42" s="656"/>
      <c r="DK42" s="657"/>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02" t="s">
        <v>342</v>
      </c>
      <c r="CD43" s="620" t="s">
        <v>343</v>
      </c>
      <c r="CE43" s="621"/>
      <c r="CF43" s="621"/>
      <c r="CG43" s="621"/>
      <c r="CH43" s="621"/>
      <c r="CI43" s="621"/>
      <c r="CJ43" s="621"/>
      <c r="CK43" s="621"/>
      <c r="CL43" s="621"/>
      <c r="CM43" s="621"/>
      <c r="CN43" s="621"/>
      <c r="CO43" s="621"/>
      <c r="CP43" s="621"/>
      <c r="CQ43" s="622"/>
      <c r="CR43" s="623">
        <v>49790</v>
      </c>
      <c r="CS43" s="656"/>
      <c r="CT43" s="656"/>
      <c r="CU43" s="656"/>
      <c r="CV43" s="656"/>
      <c r="CW43" s="656"/>
      <c r="CX43" s="656"/>
      <c r="CY43" s="657"/>
      <c r="CZ43" s="628">
        <v>0.1</v>
      </c>
      <c r="DA43" s="653"/>
      <c r="DB43" s="653"/>
      <c r="DC43" s="658"/>
      <c r="DD43" s="632">
        <v>49790</v>
      </c>
      <c r="DE43" s="656"/>
      <c r="DF43" s="656"/>
      <c r="DG43" s="656"/>
      <c r="DH43" s="656"/>
      <c r="DI43" s="656"/>
      <c r="DJ43" s="656"/>
      <c r="DK43" s="657"/>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292</v>
      </c>
      <c r="CE44" s="662"/>
      <c r="CF44" s="620" t="s">
        <v>345</v>
      </c>
      <c r="CG44" s="621"/>
      <c r="CH44" s="621"/>
      <c r="CI44" s="621"/>
      <c r="CJ44" s="621"/>
      <c r="CK44" s="621"/>
      <c r="CL44" s="621"/>
      <c r="CM44" s="621"/>
      <c r="CN44" s="621"/>
      <c r="CO44" s="621"/>
      <c r="CP44" s="621"/>
      <c r="CQ44" s="622"/>
      <c r="CR44" s="623">
        <v>5897269</v>
      </c>
      <c r="CS44" s="624"/>
      <c r="CT44" s="624"/>
      <c r="CU44" s="624"/>
      <c r="CV44" s="624"/>
      <c r="CW44" s="624"/>
      <c r="CX44" s="624"/>
      <c r="CY44" s="625"/>
      <c r="CZ44" s="628">
        <v>13.5</v>
      </c>
      <c r="DA44" s="629"/>
      <c r="DB44" s="629"/>
      <c r="DC44" s="635"/>
      <c r="DD44" s="632">
        <v>607825</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347</v>
      </c>
      <c r="CG45" s="621"/>
      <c r="CH45" s="621"/>
      <c r="CI45" s="621"/>
      <c r="CJ45" s="621"/>
      <c r="CK45" s="621"/>
      <c r="CL45" s="621"/>
      <c r="CM45" s="621"/>
      <c r="CN45" s="621"/>
      <c r="CO45" s="621"/>
      <c r="CP45" s="621"/>
      <c r="CQ45" s="622"/>
      <c r="CR45" s="623">
        <v>3277928</v>
      </c>
      <c r="CS45" s="656"/>
      <c r="CT45" s="656"/>
      <c r="CU45" s="656"/>
      <c r="CV45" s="656"/>
      <c r="CW45" s="656"/>
      <c r="CX45" s="656"/>
      <c r="CY45" s="657"/>
      <c r="CZ45" s="628">
        <v>7.5</v>
      </c>
      <c r="DA45" s="653"/>
      <c r="DB45" s="653"/>
      <c r="DC45" s="658"/>
      <c r="DD45" s="632">
        <v>38588</v>
      </c>
      <c r="DE45" s="656"/>
      <c r="DF45" s="656"/>
      <c r="DG45" s="656"/>
      <c r="DH45" s="656"/>
      <c r="DI45" s="656"/>
      <c r="DJ45" s="656"/>
      <c r="DK45" s="657"/>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13"/>
      <c r="CD46" s="663"/>
      <c r="CE46" s="664"/>
      <c r="CF46" s="620" t="s">
        <v>348</v>
      </c>
      <c r="CG46" s="621"/>
      <c r="CH46" s="621"/>
      <c r="CI46" s="621"/>
      <c r="CJ46" s="621"/>
      <c r="CK46" s="621"/>
      <c r="CL46" s="621"/>
      <c r="CM46" s="621"/>
      <c r="CN46" s="621"/>
      <c r="CO46" s="621"/>
      <c r="CP46" s="621"/>
      <c r="CQ46" s="622"/>
      <c r="CR46" s="623">
        <v>2466341</v>
      </c>
      <c r="CS46" s="624"/>
      <c r="CT46" s="624"/>
      <c r="CU46" s="624"/>
      <c r="CV46" s="624"/>
      <c r="CW46" s="624"/>
      <c r="CX46" s="624"/>
      <c r="CY46" s="625"/>
      <c r="CZ46" s="628">
        <v>5.6</v>
      </c>
      <c r="DA46" s="629"/>
      <c r="DB46" s="629"/>
      <c r="DC46" s="635"/>
      <c r="DD46" s="632">
        <v>553937</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13"/>
      <c r="CD47" s="663"/>
      <c r="CE47" s="664"/>
      <c r="CF47" s="620" t="s">
        <v>349</v>
      </c>
      <c r="CG47" s="621"/>
      <c r="CH47" s="621"/>
      <c r="CI47" s="621"/>
      <c r="CJ47" s="621"/>
      <c r="CK47" s="621"/>
      <c r="CL47" s="621"/>
      <c r="CM47" s="621"/>
      <c r="CN47" s="621"/>
      <c r="CO47" s="621"/>
      <c r="CP47" s="621"/>
      <c r="CQ47" s="622"/>
      <c r="CR47" s="623" t="s">
        <v>122</v>
      </c>
      <c r="CS47" s="656"/>
      <c r="CT47" s="656"/>
      <c r="CU47" s="656"/>
      <c r="CV47" s="656"/>
      <c r="CW47" s="656"/>
      <c r="CX47" s="656"/>
      <c r="CY47" s="657"/>
      <c r="CZ47" s="628" t="s">
        <v>122</v>
      </c>
      <c r="DA47" s="653"/>
      <c r="DB47" s="653"/>
      <c r="DC47" s="658"/>
      <c r="DD47" s="632" t="s">
        <v>122</v>
      </c>
      <c r="DE47" s="656"/>
      <c r="DF47" s="656"/>
      <c r="DG47" s="656"/>
      <c r="DH47" s="656"/>
      <c r="DI47" s="656"/>
      <c r="DJ47" s="656"/>
      <c r="DK47" s="657"/>
      <c r="DL47" s="706"/>
      <c r="DM47" s="707"/>
      <c r="DN47" s="707"/>
      <c r="DO47" s="707"/>
      <c r="DP47" s="707"/>
      <c r="DQ47" s="707"/>
      <c r="DR47" s="707"/>
      <c r="DS47" s="707"/>
      <c r="DT47" s="707"/>
      <c r="DU47" s="707"/>
      <c r="DV47" s="708"/>
      <c r="DW47" s="697"/>
      <c r="DX47" s="698"/>
      <c r="DY47" s="698"/>
      <c r="DZ47" s="698"/>
      <c r="EA47" s="698"/>
      <c r="EB47" s="698"/>
      <c r="EC47" s="699"/>
    </row>
    <row r="48" spans="2:133" ht="10.8" x14ac:dyDescent="0.2">
      <c r="B48" s="213"/>
      <c r="CD48" s="665"/>
      <c r="CE48" s="666"/>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13"/>
      <c r="CD49" s="644" t="s">
        <v>351</v>
      </c>
      <c r="CE49" s="645"/>
      <c r="CF49" s="645"/>
      <c r="CG49" s="645"/>
      <c r="CH49" s="645"/>
      <c r="CI49" s="645"/>
      <c r="CJ49" s="645"/>
      <c r="CK49" s="645"/>
      <c r="CL49" s="645"/>
      <c r="CM49" s="645"/>
      <c r="CN49" s="645"/>
      <c r="CO49" s="645"/>
      <c r="CP49" s="645"/>
      <c r="CQ49" s="646"/>
      <c r="CR49" s="695">
        <v>43767043</v>
      </c>
      <c r="CS49" s="682"/>
      <c r="CT49" s="682"/>
      <c r="CU49" s="682"/>
      <c r="CV49" s="682"/>
      <c r="CW49" s="682"/>
      <c r="CX49" s="682"/>
      <c r="CY49" s="711"/>
      <c r="CZ49" s="703">
        <v>100</v>
      </c>
      <c r="DA49" s="712"/>
      <c r="DB49" s="712"/>
      <c r="DC49" s="713"/>
      <c r="DD49" s="714">
        <v>25829378</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N30/F6CGFdfpfE+v03aCZa3BBRwFQXusF17KbX6TsJHzwRl46W9y51j0POg+uCVkzFsiZNm4ssh0HrFn5e2vQQ==" saltValue="pW0PV3tGzkFcGGO9awwMj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19" customWidth="1"/>
    <col min="131" max="131" width="1.66406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2">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2">
      <c r="A7" s="224">
        <v>1</v>
      </c>
      <c r="B7" s="749" t="s">
        <v>374</v>
      </c>
      <c r="C7" s="750"/>
      <c r="D7" s="750"/>
      <c r="E7" s="750"/>
      <c r="F7" s="750"/>
      <c r="G7" s="750"/>
      <c r="H7" s="750"/>
      <c r="I7" s="750"/>
      <c r="J7" s="750"/>
      <c r="K7" s="750"/>
      <c r="L7" s="750"/>
      <c r="M7" s="750"/>
      <c r="N7" s="750"/>
      <c r="O7" s="750"/>
      <c r="P7" s="751"/>
      <c r="Q7" s="752">
        <v>44279</v>
      </c>
      <c r="R7" s="753"/>
      <c r="S7" s="753"/>
      <c r="T7" s="753"/>
      <c r="U7" s="753"/>
      <c r="V7" s="753">
        <v>43856</v>
      </c>
      <c r="W7" s="753"/>
      <c r="X7" s="753"/>
      <c r="Y7" s="753"/>
      <c r="Z7" s="753"/>
      <c r="AA7" s="753">
        <v>422</v>
      </c>
      <c r="AB7" s="753"/>
      <c r="AC7" s="753"/>
      <c r="AD7" s="753"/>
      <c r="AE7" s="754"/>
      <c r="AF7" s="755">
        <v>296</v>
      </c>
      <c r="AG7" s="756"/>
      <c r="AH7" s="756"/>
      <c r="AI7" s="756"/>
      <c r="AJ7" s="757"/>
      <c r="AK7" s="758">
        <v>2093</v>
      </c>
      <c r="AL7" s="759"/>
      <c r="AM7" s="759"/>
      <c r="AN7" s="759"/>
      <c r="AO7" s="759"/>
      <c r="AP7" s="759">
        <v>21436</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553</v>
      </c>
      <c r="BT7" s="747"/>
      <c r="BU7" s="747"/>
      <c r="BV7" s="747"/>
      <c r="BW7" s="747"/>
      <c r="BX7" s="747"/>
      <c r="BY7" s="747"/>
      <c r="BZ7" s="747"/>
      <c r="CA7" s="747"/>
      <c r="CB7" s="747"/>
      <c r="CC7" s="747"/>
      <c r="CD7" s="747"/>
      <c r="CE7" s="747"/>
      <c r="CF7" s="747"/>
      <c r="CG7" s="762"/>
      <c r="CH7" s="743">
        <v>-5</v>
      </c>
      <c r="CI7" s="744"/>
      <c r="CJ7" s="744"/>
      <c r="CK7" s="744"/>
      <c r="CL7" s="745"/>
      <c r="CM7" s="743">
        <v>137</v>
      </c>
      <c r="CN7" s="744"/>
      <c r="CO7" s="744"/>
      <c r="CP7" s="744"/>
      <c r="CQ7" s="745"/>
      <c r="CR7" s="743">
        <v>110</v>
      </c>
      <c r="CS7" s="744"/>
      <c r="CT7" s="744"/>
      <c r="CU7" s="744"/>
      <c r="CV7" s="745"/>
      <c r="CW7" s="743" t="s">
        <v>487</v>
      </c>
      <c r="CX7" s="744"/>
      <c r="CY7" s="744"/>
      <c r="CZ7" s="744"/>
      <c r="DA7" s="745"/>
      <c r="DB7" s="743" t="s">
        <v>487</v>
      </c>
      <c r="DC7" s="744"/>
      <c r="DD7" s="744"/>
      <c r="DE7" s="744"/>
      <c r="DF7" s="745"/>
      <c r="DG7" s="743" t="s">
        <v>487</v>
      </c>
      <c r="DH7" s="744"/>
      <c r="DI7" s="744"/>
      <c r="DJ7" s="744"/>
      <c r="DK7" s="745"/>
      <c r="DL7" s="743" t="s">
        <v>487</v>
      </c>
      <c r="DM7" s="744"/>
      <c r="DN7" s="744"/>
      <c r="DO7" s="744"/>
      <c r="DP7" s="745"/>
      <c r="DQ7" s="743" t="s">
        <v>487</v>
      </c>
      <c r="DR7" s="744"/>
      <c r="DS7" s="744"/>
      <c r="DT7" s="744"/>
      <c r="DU7" s="745"/>
      <c r="DV7" s="746"/>
      <c r="DW7" s="747"/>
      <c r="DX7" s="747"/>
      <c r="DY7" s="747"/>
      <c r="DZ7" s="748"/>
      <c r="EA7" s="222"/>
    </row>
    <row r="8" spans="1:131" s="223" customFormat="1" ht="26.25" customHeight="1" x14ac:dyDescent="0.2">
      <c r="A8" s="226">
        <v>2</v>
      </c>
      <c r="B8" s="780" t="s">
        <v>375</v>
      </c>
      <c r="C8" s="781"/>
      <c r="D8" s="781"/>
      <c r="E8" s="781"/>
      <c r="F8" s="781"/>
      <c r="G8" s="781"/>
      <c r="H8" s="781"/>
      <c r="I8" s="781"/>
      <c r="J8" s="781"/>
      <c r="K8" s="781"/>
      <c r="L8" s="781"/>
      <c r="M8" s="781"/>
      <c r="N8" s="781"/>
      <c r="O8" s="781"/>
      <c r="P8" s="782"/>
      <c r="Q8" s="783">
        <v>8</v>
      </c>
      <c r="R8" s="784"/>
      <c r="S8" s="784"/>
      <c r="T8" s="784"/>
      <c r="U8" s="784"/>
      <c r="V8" s="784">
        <v>8</v>
      </c>
      <c r="W8" s="784"/>
      <c r="X8" s="784"/>
      <c r="Y8" s="784"/>
      <c r="Z8" s="784"/>
      <c r="AA8" s="784" t="s">
        <v>487</v>
      </c>
      <c r="AB8" s="784"/>
      <c r="AC8" s="784"/>
      <c r="AD8" s="784"/>
      <c r="AE8" s="785"/>
      <c r="AF8" s="786" t="s">
        <v>122</v>
      </c>
      <c r="AG8" s="787"/>
      <c r="AH8" s="787"/>
      <c r="AI8" s="787"/>
      <c r="AJ8" s="788"/>
      <c r="AK8" s="769">
        <v>5</v>
      </c>
      <c r="AL8" s="770"/>
      <c r="AM8" s="770"/>
      <c r="AN8" s="770"/>
      <c r="AO8" s="770"/>
      <c r="AP8" s="770" t="s">
        <v>487</v>
      </c>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t="s">
        <v>554</v>
      </c>
      <c r="BT8" s="774"/>
      <c r="BU8" s="774"/>
      <c r="BV8" s="774"/>
      <c r="BW8" s="774"/>
      <c r="BX8" s="774"/>
      <c r="BY8" s="774"/>
      <c r="BZ8" s="774"/>
      <c r="CA8" s="774"/>
      <c r="CB8" s="774"/>
      <c r="CC8" s="774"/>
      <c r="CD8" s="774"/>
      <c r="CE8" s="774"/>
      <c r="CF8" s="774"/>
      <c r="CG8" s="775"/>
      <c r="CH8" s="776">
        <v>6</v>
      </c>
      <c r="CI8" s="777"/>
      <c r="CJ8" s="777"/>
      <c r="CK8" s="777"/>
      <c r="CL8" s="778"/>
      <c r="CM8" s="776">
        <v>126</v>
      </c>
      <c r="CN8" s="777"/>
      <c r="CO8" s="777"/>
      <c r="CP8" s="777"/>
      <c r="CQ8" s="778"/>
      <c r="CR8" s="776">
        <v>45</v>
      </c>
      <c r="CS8" s="777"/>
      <c r="CT8" s="777"/>
      <c r="CU8" s="777"/>
      <c r="CV8" s="778"/>
      <c r="CW8" s="776" t="s">
        <v>487</v>
      </c>
      <c r="CX8" s="777"/>
      <c r="CY8" s="777"/>
      <c r="CZ8" s="777"/>
      <c r="DA8" s="778"/>
      <c r="DB8" s="776" t="s">
        <v>487</v>
      </c>
      <c r="DC8" s="777"/>
      <c r="DD8" s="777"/>
      <c r="DE8" s="777"/>
      <c r="DF8" s="778"/>
      <c r="DG8" s="776" t="s">
        <v>487</v>
      </c>
      <c r="DH8" s="777"/>
      <c r="DI8" s="777"/>
      <c r="DJ8" s="777"/>
      <c r="DK8" s="778"/>
      <c r="DL8" s="776" t="s">
        <v>487</v>
      </c>
      <c r="DM8" s="777"/>
      <c r="DN8" s="777"/>
      <c r="DO8" s="777"/>
      <c r="DP8" s="778"/>
      <c r="DQ8" s="776" t="s">
        <v>487</v>
      </c>
      <c r="DR8" s="777"/>
      <c r="DS8" s="777"/>
      <c r="DT8" s="777"/>
      <c r="DU8" s="778"/>
      <c r="DV8" s="773"/>
      <c r="DW8" s="774"/>
      <c r="DX8" s="774"/>
      <c r="DY8" s="774"/>
      <c r="DZ8" s="779"/>
      <c r="EA8" s="222"/>
    </row>
    <row r="9" spans="1:131" s="223" customFormat="1" ht="26.25" customHeight="1" x14ac:dyDescent="0.2">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t="s">
        <v>555</v>
      </c>
      <c r="BT9" s="774"/>
      <c r="BU9" s="774"/>
      <c r="BV9" s="774"/>
      <c r="BW9" s="774"/>
      <c r="BX9" s="774"/>
      <c r="BY9" s="774"/>
      <c r="BZ9" s="774"/>
      <c r="CA9" s="774"/>
      <c r="CB9" s="774"/>
      <c r="CC9" s="774"/>
      <c r="CD9" s="774"/>
      <c r="CE9" s="774"/>
      <c r="CF9" s="774"/>
      <c r="CG9" s="775"/>
      <c r="CH9" s="776">
        <v>0</v>
      </c>
      <c r="CI9" s="777"/>
      <c r="CJ9" s="777"/>
      <c r="CK9" s="777"/>
      <c r="CL9" s="778"/>
      <c r="CM9" s="776">
        <v>14</v>
      </c>
      <c r="CN9" s="777"/>
      <c r="CO9" s="777"/>
      <c r="CP9" s="777"/>
      <c r="CQ9" s="778"/>
      <c r="CR9" s="776">
        <v>3</v>
      </c>
      <c r="CS9" s="777"/>
      <c r="CT9" s="777"/>
      <c r="CU9" s="777"/>
      <c r="CV9" s="778"/>
      <c r="CW9" s="776" t="s">
        <v>487</v>
      </c>
      <c r="CX9" s="777"/>
      <c r="CY9" s="777"/>
      <c r="CZ9" s="777"/>
      <c r="DA9" s="778"/>
      <c r="DB9" s="776" t="s">
        <v>487</v>
      </c>
      <c r="DC9" s="777"/>
      <c r="DD9" s="777"/>
      <c r="DE9" s="777"/>
      <c r="DF9" s="778"/>
      <c r="DG9" s="776" t="s">
        <v>487</v>
      </c>
      <c r="DH9" s="777"/>
      <c r="DI9" s="777"/>
      <c r="DJ9" s="777"/>
      <c r="DK9" s="778"/>
      <c r="DL9" s="776" t="s">
        <v>487</v>
      </c>
      <c r="DM9" s="777"/>
      <c r="DN9" s="777"/>
      <c r="DO9" s="777"/>
      <c r="DP9" s="778"/>
      <c r="DQ9" s="776" t="s">
        <v>487</v>
      </c>
      <c r="DR9" s="777"/>
      <c r="DS9" s="777"/>
      <c r="DT9" s="777"/>
      <c r="DU9" s="778"/>
      <c r="DV9" s="773"/>
      <c r="DW9" s="774"/>
      <c r="DX9" s="774"/>
      <c r="DY9" s="774"/>
      <c r="DZ9" s="779"/>
      <c r="EA9" s="222"/>
    </row>
    <row r="10" spans="1:131" s="223" customFormat="1" ht="26.25" customHeight="1" x14ac:dyDescent="0.2">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t="s">
        <v>556</v>
      </c>
      <c r="BT10" s="774"/>
      <c r="BU10" s="774"/>
      <c r="BV10" s="774"/>
      <c r="BW10" s="774"/>
      <c r="BX10" s="774"/>
      <c r="BY10" s="774"/>
      <c r="BZ10" s="774"/>
      <c r="CA10" s="774"/>
      <c r="CB10" s="774"/>
      <c r="CC10" s="774"/>
      <c r="CD10" s="774"/>
      <c r="CE10" s="774"/>
      <c r="CF10" s="774"/>
      <c r="CG10" s="775"/>
      <c r="CH10" s="776">
        <v>0</v>
      </c>
      <c r="CI10" s="777"/>
      <c r="CJ10" s="777"/>
      <c r="CK10" s="777"/>
      <c r="CL10" s="778"/>
      <c r="CM10" s="776">
        <v>6</v>
      </c>
      <c r="CN10" s="777"/>
      <c r="CO10" s="777"/>
      <c r="CP10" s="777"/>
      <c r="CQ10" s="778"/>
      <c r="CR10" s="776">
        <v>5</v>
      </c>
      <c r="CS10" s="777"/>
      <c r="CT10" s="777"/>
      <c r="CU10" s="777"/>
      <c r="CV10" s="778"/>
      <c r="CW10" s="776" t="s">
        <v>487</v>
      </c>
      <c r="CX10" s="777"/>
      <c r="CY10" s="777"/>
      <c r="CZ10" s="777"/>
      <c r="DA10" s="778"/>
      <c r="DB10" s="776" t="s">
        <v>487</v>
      </c>
      <c r="DC10" s="777"/>
      <c r="DD10" s="777"/>
      <c r="DE10" s="777"/>
      <c r="DF10" s="778"/>
      <c r="DG10" s="776" t="s">
        <v>487</v>
      </c>
      <c r="DH10" s="777"/>
      <c r="DI10" s="777"/>
      <c r="DJ10" s="777"/>
      <c r="DK10" s="778"/>
      <c r="DL10" s="776" t="s">
        <v>487</v>
      </c>
      <c r="DM10" s="777"/>
      <c r="DN10" s="777"/>
      <c r="DO10" s="777"/>
      <c r="DP10" s="778"/>
      <c r="DQ10" s="776" t="s">
        <v>487</v>
      </c>
      <c r="DR10" s="777"/>
      <c r="DS10" s="777"/>
      <c r="DT10" s="777"/>
      <c r="DU10" s="778"/>
      <c r="DV10" s="773"/>
      <c r="DW10" s="774"/>
      <c r="DX10" s="774"/>
      <c r="DY10" s="774"/>
      <c r="DZ10" s="779"/>
      <c r="EA10" s="222"/>
    </row>
    <row r="11" spans="1:131" s="223" customFormat="1" ht="26.25" customHeight="1" x14ac:dyDescent="0.2">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2">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2">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2">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2">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2">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2">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2">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2">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2">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5">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2">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376</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5">
      <c r="A23" s="228" t="s">
        <v>377</v>
      </c>
      <c r="B23" s="789" t="s">
        <v>378</v>
      </c>
      <c r="C23" s="790"/>
      <c r="D23" s="790"/>
      <c r="E23" s="790"/>
      <c r="F23" s="790"/>
      <c r="G23" s="790"/>
      <c r="H23" s="790"/>
      <c r="I23" s="790"/>
      <c r="J23" s="790"/>
      <c r="K23" s="790"/>
      <c r="L23" s="790"/>
      <c r="M23" s="790"/>
      <c r="N23" s="790"/>
      <c r="O23" s="790"/>
      <c r="P23" s="791"/>
      <c r="Q23" s="792">
        <v>44286</v>
      </c>
      <c r="R23" s="793"/>
      <c r="S23" s="793"/>
      <c r="T23" s="793"/>
      <c r="U23" s="793"/>
      <c r="V23" s="793">
        <v>43864</v>
      </c>
      <c r="W23" s="793"/>
      <c r="X23" s="793"/>
      <c r="Y23" s="793"/>
      <c r="Z23" s="793"/>
      <c r="AA23" s="793">
        <v>422</v>
      </c>
      <c r="AB23" s="793"/>
      <c r="AC23" s="793"/>
      <c r="AD23" s="793"/>
      <c r="AE23" s="794"/>
      <c r="AF23" s="795">
        <v>296</v>
      </c>
      <c r="AG23" s="793"/>
      <c r="AH23" s="793"/>
      <c r="AI23" s="793"/>
      <c r="AJ23" s="796"/>
      <c r="AK23" s="797"/>
      <c r="AL23" s="798"/>
      <c r="AM23" s="798"/>
      <c r="AN23" s="798"/>
      <c r="AO23" s="798"/>
      <c r="AP23" s="793">
        <v>21436</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2">
      <c r="A24" s="808" t="s">
        <v>379</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5">
      <c r="A25" s="725" t="s">
        <v>380</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2">
      <c r="A26" s="727" t="s">
        <v>357</v>
      </c>
      <c r="B26" s="728"/>
      <c r="C26" s="728"/>
      <c r="D26" s="728"/>
      <c r="E26" s="728"/>
      <c r="F26" s="728"/>
      <c r="G26" s="728"/>
      <c r="H26" s="728"/>
      <c r="I26" s="728"/>
      <c r="J26" s="728"/>
      <c r="K26" s="728"/>
      <c r="L26" s="728"/>
      <c r="M26" s="728"/>
      <c r="N26" s="728"/>
      <c r="O26" s="728"/>
      <c r="P26" s="729"/>
      <c r="Q26" s="733" t="s">
        <v>381</v>
      </c>
      <c r="R26" s="734"/>
      <c r="S26" s="734"/>
      <c r="T26" s="734"/>
      <c r="U26" s="735"/>
      <c r="V26" s="733" t="s">
        <v>382</v>
      </c>
      <c r="W26" s="734"/>
      <c r="X26" s="734"/>
      <c r="Y26" s="734"/>
      <c r="Z26" s="735"/>
      <c r="AA26" s="733" t="s">
        <v>383</v>
      </c>
      <c r="AB26" s="734"/>
      <c r="AC26" s="734"/>
      <c r="AD26" s="734"/>
      <c r="AE26" s="734"/>
      <c r="AF26" s="814" t="s">
        <v>384</v>
      </c>
      <c r="AG26" s="815"/>
      <c r="AH26" s="815"/>
      <c r="AI26" s="815"/>
      <c r="AJ26" s="816"/>
      <c r="AK26" s="734" t="s">
        <v>385</v>
      </c>
      <c r="AL26" s="734"/>
      <c r="AM26" s="734"/>
      <c r="AN26" s="734"/>
      <c r="AO26" s="735"/>
      <c r="AP26" s="733" t="s">
        <v>386</v>
      </c>
      <c r="AQ26" s="734"/>
      <c r="AR26" s="734"/>
      <c r="AS26" s="734"/>
      <c r="AT26" s="735"/>
      <c r="AU26" s="733" t="s">
        <v>387</v>
      </c>
      <c r="AV26" s="734"/>
      <c r="AW26" s="734"/>
      <c r="AX26" s="734"/>
      <c r="AY26" s="735"/>
      <c r="AZ26" s="733" t="s">
        <v>388</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2">
      <c r="A28" s="230">
        <v>1</v>
      </c>
      <c r="B28" s="749" t="s">
        <v>389</v>
      </c>
      <c r="C28" s="750"/>
      <c r="D28" s="750"/>
      <c r="E28" s="750"/>
      <c r="F28" s="750"/>
      <c r="G28" s="750"/>
      <c r="H28" s="750"/>
      <c r="I28" s="750"/>
      <c r="J28" s="750"/>
      <c r="K28" s="750"/>
      <c r="L28" s="750"/>
      <c r="M28" s="750"/>
      <c r="N28" s="750"/>
      <c r="O28" s="750"/>
      <c r="P28" s="751"/>
      <c r="Q28" s="822">
        <v>8711</v>
      </c>
      <c r="R28" s="823"/>
      <c r="S28" s="823"/>
      <c r="T28" s="823"/>
      <c r="U28" s="823"/>
      <c r="V28" s="823">
        <v>8702</v>
      </c>
      <c r="W28" s="823"/>
      <c r="X28" s="823"/>
      <c r="Y28" s="823"/>
      <c r="Z28" s="823"/>
      <c r="AA28" s="823">
        <v>9</v>
      </c>
      <c r="AB28" s="823"/>
      <c r="AC28" s="823"/>
      <c r="AD28" s="823"/>
      <c r="AE28" s="824"/>
      <c r="AF28" s="825">
        <v>9</v>
      </c>
      <c r="AG28" s="823"/>
      <c r="AH28" s="823"/>
      <c r="AI28" s="823"/>
      <c r="AJ28" s="826"/>
      <c r="AK28" s="827">
        <v>805</v>
      </c>
      <c r="AL28" s="828"/>
      <c r="AM28" s="828"/>
      <c r="AN28" s="828"/>
      <c r="AO28" s="828"/>
      <c r="AP28" s="828" t="s">
        <v>487</v>
      </c>
      <c r="AQ28" s="828"/>
      <c r="AR28" s="828"/>
      <c r="AS28" s="828"/>
      <c r="AT28" s="828"/>
      <c r="AU28" s="828" t="s">
        <v>487</v>
      </c>
      <c r="AV28" s="828"/>
      <c r="AW28" s="828"/>
      <c r="AX28" s="828"/>
      <c r="AY28" s="828"/>
      <c r="AZ28" s="829" t="s">
        <v>487</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2">
      <c r="A29" s="230">
        <v>2</v>
      </c>
      <c r="B29" s="780" t="s">
        <v>390</v>
      </c>
      <c r="C29" s="781"/>
      <c r="D29" s="781"/>
      <c r="E29" s="781"/>
      <c r="F29" s="781"/>
      <c r="G29" s="781"/>
      <c r="H29" s="781"/>
      <c r="I29" s="781"/>
      <c r="J29" s="781"/>
      <c r="K29" s="781"/>
      <c r="L29" s="781"/>
      <c r="M29" s="781"/>
      <c r="N29" s="781"/>
      <c r="O29" s="781"/>
      <c r="P29" s="782"/>
      <c r="Q29" s="783">
        <v>7868</v>
      </c>
      <c r="R29" s="784"/>
      <c r="S29" s="784"/>
      <c r="T29" s="784"/>
      <c r="U29" s="784"/>
      <c r="V29" s="784">
        <v>7824</v>
      </c>
      <c r="W29" s="784"/>
      <c r="X29" s="784"/>
      <c r="Y29" s="784"/>
      <c r="Z29" s="784"/>
      <c r="AA29" s="784">
        <v>44</v>
      </c>
      <c r="AB29" s="784"/>
      <c r="AC29" s="784"/>
      <c r="AD29" s="784"/>
      <c r="AE29" s="785"/>
      <c r="AF29" s="786">
        <v>44</v>
      </c>
      <c r="AG29" s="787"/>
      <c r="AH29" s="787"/>
      <c r="AI29" s="787"/>
      <c r="AJ29" s="788"/>
      <c r="AK29" s="834">
        <v>1345</v>
      </c>
      <c r="AL29" s="830"/>
      <c r="AM29" s="830"/>
      <c r="AN29" s="830"/>
      <c r="AO29" s="830"/>
      <c r="AP29" s="830" t="s">
        <v>487</v>
      </c>
      <c r="AQ29" s="830"/>
      <c r="AR29" s="830"/>
      <c r="AS29" s="830"/>
      <c r="AT29" s="830"/>
      <c r="AU29" s="830" t="s">
        <v>487</v>
      </c>
      <c r="AV29" s="830"/>
      <c r="AW29" s="830"/>
      <c r="AX29" s="830"/>
      <c r="AY29" s="830"/>
      <c r="AZ29" s="831" t="s">
        <v>487</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2">
      <c r="A30" s="230">
        <v>3</v>
      </c>
      <c r="B30" s="780" t="s">
        <v>391</v>
      </c>
      <c r="C30" s="781"/>
      <c r="D30" s="781"/>
      <c r="E30" s="781"/>
      <c r="F30" s="781"/>
      <c r="G30" s="781"/>
      <c r="H30" s="781"/>
      <c r="I30" s="781"/>
      <c r="J30" s="781"/>
      <c r="K30" s="781"/>
      <c r="L30" s="781"/>
      <c r="M30" s="781"/>
      <c r="N30" s="781"/>
      <c r="O30" s="781"/>
      <c r="P30" s="782"/>
      <c r="Q30" s="783">
        <v>1658</v>
      </c>
      <c r="R30" s="784"/>
      <c r="S30" s="784"/>
      <c r="T30" s="784"/>
      <c r="U30" s="784"/>
      <c r="V30" s="784">
        <v>1573</v>
      </c>
      <c r="W30" s="784"/>
      <c r="X30" s="784"/>
      <c r="Y30" s="784"/>
      <c r="Z30" s="784"/>
      <c r="AA30" s="784">
        <v>85</v>
      </c>
      <c r="AB30" s="784"/>
      <c r="AC30" s="784"/>
      <c r="AD30" s="784"/>
      <c r="AE30" s="785"/>
      <c r="AF30" s="786">
        <v>85</v>
      </c>
      <c r="AG30" s="787"/>
      <c r="AH30" s="787"/>
      <c r="AI30" s="787"/>
      <c r="AJ30" s="788"/>
      <c r="AK30" s="834">
        <v>294</v>
      </c>
      <c r="AL30" s="830"/>
      <c r="AM30" s="830"/>
      <c r="AN30" s="830"/>
      <c r="AO30" s="830"/>
      <c r="AP30" s="830" t="s">
        <v>487</v>
      </c>
      <c r="AQ30" s="830"/>
      <c r="AR30" s="830"/>
      <c r="AS30" s="830"/>
      <c r="AT30" s="830"/>
      <c r="AU30" s="830" t="s">
        <v>487</v>
      </c>
      <c r="AV30" s="830"/>
      <c r="AW30" s="830"/>
      <c r="AX30" s="830"/>
      <c r="AY30" s="830"/>
      <c r="AZ30" s="831" t="s">
        <v>487</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2">
      <c r="A31" s="230">
        <v>4</v>
      </c>
      <c r="B31" s="780" t="s">
        <v>392</v>
      </c>
      <c r="C31" s="781"/>
      <c r="D31" s="781"/>
      <c r="E31" s="781"/>
      <c r="F31" s="781"/>
      <c r="G31" s="781"/>
      <c r="H31" s="781"/>
      <c r="I31" s="781"/>
      <c r="J31" s="781"/>
      <c r="K31" s="781"/>
      <c r="L31" s="781"/>
      <c r="M31" s="781"/>
      <c r="N31" s="781"/>
      <c r="O31" s="781"/>
      <c r="P31" s="782"/>
      <c r="Q31" s="783">
        <v>1945</v>
      </c>
      <c r="R31" s="784"/>
      <c r="S31" s="784"/>
      <c r="T31" s="784"/>
      <c r="U31" s="784"/>
      <c r="V31" s="784">
        <v>1833</v>
      </c>
      <c r="W31" s="784"/>
      <c r="X31" s="784"/>
      <c r="Y31" s="784"/>
      <c r="Z31" s="784"/>
      <c r="AA31" s="784">
        <v>112</v>
      </c>
      <c r="AB31" s="784"/>
      <c r="AC31" s="784"/>
      <c r="AD31" s="784"/>
      <c r="AE31" s="785"/>
      <c r="AF31" s="786">
        <v>2760</v>
      </c>
      <c r="AG31" s="787"/>
      <c r="AH31" s="787"/>
      <c r="AI31" s="787"/>
      <c r="AJ31" s="788"/>
      <c r="AK31" s="834">
        <v>45</v>
      </c>
      <c r="AL31" s="830"/>
      <c r="AM31" s="830"/>
      <c r="AN31" s="830"/>
      <c r="AO31" s="830"/>
      <c r="AP31" s="830">
        <v>4688</v>
      </c>
      <c r="AQ31" s="830"/>
      <c r="AR31" s="830"/>
      <c r="AS31" s="830"/>
      <c r="AT31" s="830"/>
      <c r="AU31" s="830" t="s">
        <v>487</v>
      </c>
      <c r="AV31" s="830"/>
      <c r="AW31" s="830"/>
      <c r="AX31" s="830"/>
      <c r="AY31" s="830"/>
      <c r="AZ31" s="831" t="s">
        <v>487</v>
      </c>
      <c r="BA31" s="831"/>
      <c r="BB31" s="831"/>
      <c r="BC31" s="831"/>
      <c r="BD31" s="831"/>
      <c r="BE31" s="832" t="s">
        <v>393</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2">
      <c r="A32" s="230">
        <v>5</v>
      </c>
      <c r="B32" s="780" t="s">
        <v>394</v>
      </c>
      <c r="C32" s="781"/>
      <c r="D32" s="781"/>
      <c r="E32" s="781"/>
      <c r="F32" s="781"/>
      <c r="G32" s="781"/>
      <c r="H32" s="781"/>
      <c r="I32" s="781"/>
      <c r="J32" s="781"/>
      <c r="K32" s="781"/>
      <c r="L32" s="781"/>
      <c r="M32" s="781"/>
      <c r="N32" s="781"/>
      <c r="O32" s="781"/>
      <c r="P32" s="782"/>
      <c r="Q32" s="783">
        <v>3563</v>
      </c>
      <c r="R32" s="784"/>
      <c r="S32" s="784"/>
      <c r="T32" s="784"/>
      <c r="U32" s="784"/>
      <c r="V32" s="784">
        <v>3367</v>
      </c>
      <c r="W32" s="784"/>
      <c r="X32" s="784"/>
      <c r="Y32" s="784"/>
      <c r="Z32" s="784"/>
      <c r="AA32" s="784">
        <v>196</v>
      </c>
      <c r="AB32" s="784"/>
      <c r="AC32" s="784"/>
      <c r="AD32" s="784"/>
      <c r="AE32" s="785"/>
      <c r="AF32" s="786">
        <v>847</v>
      </c>
      <c r="AG32" s="787"/>
      <c r="AH32" s="787"/>
      <c r="AI32" s="787"/>
      <c r="AJ32" s="788"/>
      <c r="AK32" s="834">
        <v>855</v>
      </c>
      <c r="AL32" s="830"/>
      <c r="AM32" s="830"/>
      <c r="AN32" s="830"/>
      <c r="AO32" s="830"/>
      <c r="AP32" s="830">
        <v>18075</v>
      </c>
      <c r="AQ32" s="830"/>
      <c r="AR32" s="830"/>
      <c r="AS32" s="830"/>
      <c r="AT32" s="830"/>
      <c r="AU32" s="830">
        <v>11405</v>
      </c>
      <c r="AV32" s="830"/>
      <c r="AW32" s="830"/>
      <c r="AX32" s="830"/>
      <c r="AY32" s="830"/>
      <c r="AZ32" s="831" t="s">
        <v>487</v>
      </c>
      <c r="BA32" s="831"/>
      <c r="BB32" s="831"/>
      <c r="BC32" s="831"/>
      <c r="BD32" s="831"/>
      <c r="BE32" s="832" t="s">
        <v>393</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2">
      <c r="A33" s="230">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2">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2">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2">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2">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2">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2">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2">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2">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2">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2">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2">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2">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2">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2">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2">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2">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2">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2">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2">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2">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2">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2">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2">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2">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2">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2">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2">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5">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2">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395</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5">
      <c r="A63" s="228" t="s">
        <v>377</v>
      </c>
      <c r="B63" s="789" t="s">
        <v>396</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3745</v>
      </c>
      <c r="AG63" s="844"/>
      <c r="AH63" s="844"/>
      <c r="AI63" s="844"/>
      <c r="AJ63" s="845"/>
      <c r="AK63" s="846"/>
      <c r="AL63" s="841"/>
      <c r="AM63" s="841"/>
      <c r="AN63" s="841"/>
      <c r="AO63" s="841"/>
      <c r="AP63" s="844">
        <v>22763</v>
      </c>
      <c r="AQ63" s="844"/>
      <c r="AR63" s="844"/>
      <c r="AS63" s="844"/>
      <c r="AT63" s="844"/>
      <c r="AU63" s="844">
        <v>11405</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5">
      <c r="A65" s="220" t="s">
        <v>397</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2">
      <c r="A66" s="727" t="s">
        <v>398</v>
      </c>
      <c r="B66" s="728"/>
      <c r="C66" s="728"/>
      <c r="D66" s="728"/>
      <c r="E66" s="728"/>
      <c r="F66" s="728"/>
      <c r="G66" s="728"/>
      <c r="H66" s="728"/>
      <c r="I66" s="728"/>
      <c r="J66" s="728"/>
      <c r="K66" s="728"/>
      <c r="L66" s="728"/>
      <c r="M66" s="728"/>
      <c r="N66" s="728"/>
      <c r="O66" s="728"/>
      <c r="P66" s="729"/>
      <c r="Q66" s="733" t="s">
        <v>381</v>
      </c>
      <c r="R66" s="734"/>
      <c r="S66" s="734"/>
      <c r="T66" s="734"/>
      <c r="U66" s="735"/>
      <c r="V66" s="733" t="s">
        <v>382</v>
      </c>
      <c r="W66" s="734"/>
      <c r="X66" s="734"/>
      <c r="Y66" s="734"/>
      <c r="Z66" s="735"/>
      <c r="AA66" s="733" t="s">
        <v>383</v>
      </c>
      <c r="AB66" s="734"/>
      <c r="AC66" s="734"/>
      <c r="AD66" s="734"/>
      <c r="AE66" s="735"/>
      <c r="AF66" s="854" t="s">
        <v>384</v>
      </c>
      <c r="AG66" s="815"/>
      <c r="AH66" s="815"/>
      <c r="AI66" s="815"/>
      <c r="AJ66" s="855"/>
      <c r="AK66" s="733" t="s">
        <v>385</v>
      </c>
      <c r="AL66" s="728"/>
      <c r="AM66" s="728"/>
      <c r="AN66" s="728"/>
      <c r="AO66" s="729"/>
      <c r="AP66" s="733" t="s">
        <v>386</v>
      </c>
      <c r="AQ66" s="734"/>
      <c r="AR66" s="734"/>
      <c r="AS66" s="734"/>
      <c r="AT66" s="735"/>
      <c r="AU66" s="733" t="s">
        <v>399</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2">
      <c r="A68" s="224">
        <v>1</v>
      </c>
      <c r="B68" s="869" t="s">
        <v>547</v>
      </c>
      <c r="C68" s="870"/>
      <c r="D68" s="870"/>
      <c r="E68" s="870"/>
      <c r="F68" s="870"/>
      <c r="G68" s="870"/>
      <c r="H68" s="870"/>
      <c r="I68" s="870"/>
      <c r="J68" s="870"/>
      <c r="K68" s="870"/>
      <c r="L68" s="870"/>
      <c r="M68" s="870"/>
      <c r="N68" s="870"/>
      <c r="O68" s="870"/>
      <c r="P68" s="871"/>
      <c r="Q68" s="872">
        <v>153</v>
      </c>
      <c r="R68" s="866"/>
      <c r="S68" s="866"/>
      <c r="T68" s="866"/>
      <c r="U68" s="866"/>
      <c r="V68" s="866">
        <v>148</v>
      </c>
      <c r="W68" s="866"/>
      <c r="X68" s="866"/>
      <c r="Y68" s="866"/>
      <c r="Z68" s="866"/>
      <c r="AA68" s="866">
        <v>5</v>
      </c>
      <c r="AB68" s="866"/>
      <c r="AC68" s="866"/>
      <c r="AD68" s="866"/>
      <c r="AE68" s="866"/>
      <c r="AF68" s="866">
        <v>5</v>
      </c>
      <c r="AG68" s="866"/>
      <c r="AH68" s="866"/>
      <c r="AI68" s="866"/>
      <c r="AJ68" s="866"/>
      <c r="AK68" s="866" t="s">
        <v>487</v>
      </c>
      <c r="AL68" s="866"/>
      <c r="AM68" s="866"/>
      <c r="AN68" s="866"/>
      <c r="AO68" s="866"/>
      <c r="AP68" s="866" t="s">
        <v>487</v>
      </c>
      <c r="AQ68" s="866"/>
      <c r="AR68" s="866"/>
      <c r="AS68" s="866"/>
      <c r="AT68" s="866"/>
      <c r="AU68" s="866" t="s">
        <v>487</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2">
      <c r="A69" s="226">
        <v>2</v>
      </c>
      <c r="B69" s="873" t="s">
        <v>548</v>
      </c>
      <c r="C69" s="874"/>
      <c r="D69" s="874"/>
      <c r="E69" s="874"/>
      <c r="F69" s="874"/>
      <c r="G69" s="874"/>
      <c r="H69" s="874"/>
      <c r="I69" s="874"/>
      <c r="J69" s="874"/>
      <c r="K69" s="874"/>
      <c r="L69" s="874"/>
      <c r="M69" s="874"/>
      <c r="N69" s="874"/>
      <c r="O69" s="874"/>
      <c r="P69" s="875"/>
      <c r="Q69" s="876">
        <v>290</v>
      </c>
      <c r="R69" s="830"/>
      <c r="S69" s="830"/>
      <c r="T69" s="830"/>
      <c r="U69" s="830"/>
      <c r="V69" s="830">
        <v>250</v>
      </c>
      <c r="W69" s="830"/>
      <c r="X69" s="830"/>
      <c r="Y69" s="830"/>
      <c r="Z69" s="830"/>
      <c r="AA69" s="830">
        <v>40</v>
      </c>
      <c r="AB69" s="830"/>
      <c r="AC69" s="830"/>
      <c r="AD69" s="830"/>
      <c r="AE69" s="830"/>
      <c r="AF69" s="830">
        <v>40</v>
      </c>
      <c r="AG69" s="830"/>
      <c r="AH69" s="830"/>
      <c r="AI69" s="830"/>
      <c r="AJ69" s="830"/>
      <c r="AK69" s="830" t="s">
        <v>487</v>
      </c>
      <c r="AL69" s="830"/>
      <c r="AM69" s="830"/>
      <c r="AN69" s="830"/>
      <c r="AO69" s="830"/>
      <c r="AP69" s="830" t="s">
        <v>487</v>
      </c>
      <c r="AQ69" s="830"/>
      <c r="AR69" s="830"/>
      <c r="AS69" s="830"/>
      <c r="AT69" s="830"/>
      <c r="AU69" s="830" t="s">
        <v>487</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2">
      <c r="A70" s="226">
        <v>3</v>
      </c>
      <c r="B70" s="873" t="s">
        <v>549</v>
      </c>
      <c r="C70" s="874"/>
      <c r="D70" s="874"/>
      <c r="E70" s="874"/>
      <c r="F70" s="874"/>
      <c r="G70" s="874"/>
      <c r="H70" s="874"/>
      <c r="I70" s="874"/>
      <c r="J70" s="874"/>
      <c r="K70" s="874"/>
      <c r="L70" s="874"/>
      <c r="M70" s="874"/>
      <c r="N70" s="874"/>
      <c r="O70" s="874"/>
      <c r="P70" s="875"/>
      <c r="Q70" s="876">
        <v>1428744</v>
      </c>
      <c r="R70" s="830"/>
      <c r="S70" s="830"/>
      <c r="T70" s="830"/>
      <c r="U70" s="830"/>
      <c r="V70" s="830">
        <v>1401874</v>
      </c>
      <c r="W70" s="830"/>
      <c r="X70" s="830"/>
      <c r="Y70" s="830"/>
      <c r="Z70" s="830"/>
      <c r="AA70" s="830">
        <v>26871</v>
      </c>
      <c r="AB70" s="830"/>
      <c r="AC70" s="830"/>
      <c r="AD70" s="830"/>
      <c r="AE70" s="830"/>
      <c r="AF70" s="830">
        <v>26871</v>
      </c>
      <c r="AG70" s="830"/>
      <c r="AH70" s="830"/>
      <c r="AI70" s="830"/>
      <c r="AJ70" s="830"/>
      <c r="AK70" s="830">
        <v>12578</v>
      </c>
      <c r="AL70" s="830"/>
      <c r="AM70" s="830"/>
      <c r="AN70" s="830"/>
      <c r="AO70" s="830"/>
      <c r="AP70" s="830" t="s">
        <v>487</v>
      </c>
      <c r="AQ70" s="830"/>
      <c r="AR70" s="830"/>
      <c r="AS70" s="830"/>
      <c r="AT70" s="830"/>
      <c r="AU70" s="830" t="s">
        <v>487</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2">
      <c r="A71" s="226">
        <v>4</v>
      </c>
      <c r="B71" s="873" t="s">
        <v>550</v>
      </c>
      <c r="C71" s="874"/>
      <c r="D71" s="874"/>
      <c r="E71" s="874"/>
      <c r="F71" s="874"/>
      <c r="G71" s="874"/>
      <c r="H71" s="874"/>
      <c r="I71" s="874"/>
      <c r="J71" s="874"/>
      <c r="K71" s="874"/>
      <c r="L71" s="874"/>
      <c r="M71" s="874"/>
      <c r="N71" s="874"/>
      <c r="O71" s="874"/>
      <c r="P71" s="875"/>
      <c r="Q71" s="876">
        <v>38877</v>
      </c>
      <c r="R71" s="830"/>
      <c r="S71" s="830"/>
      <c r="T71" s="830"/>
      <c r="U71" s="830"/>
      <c r="V71" s="830">
        <v>35991</v>
      </c>
      <c r="W71" s="830"/>
      <c r="X71" s="830"/>
      <c r="Y71" s="830"/>
      <c r="Z71" s="830"/>
      <c r="AA71" s="830">
        <v>2886</v>
      </c>
      <c r="AB71" s="830"/>
      <c r="AC71" s="830"/>
      <c r="AD71" s="830"/>
      <c r="AE71" s="830"/>
      <c r="AF71" s="830">
        <v>27482</v>
      </c>
      <c r="AG71" s="830"/>
      <c r="AH71" s="830"/>
      <c r="AI71" s="830"/>
      <c r="AJ71" s="830"/>
      <c r="AK71" s="830" t="s">
        <v>487</v>
      </c>
      <c r="AL71" s="830"/>
      <c r="AM71" s="830"/>
      <c r="AN71" s="830"/>
      <c r="AO71" s="830"/>
      <c r="AP71" s="830">
        <v>96454</v>
      </c>
      <c r="AQ71" s="830"/>
      <c r="AR71" s="830"/>
      <c r="AS71" s="830"/>
      <c r="AT71" s="830"/>
      <c r="AU71" s="830" t="s">
        <v>487</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2">
      <c r="A72" s="226">
        <v>5</v>
      </c>
      <c r="B72" s="873" t="s">
        <v>551</v>
      </c>
      <c r="C72" s="874"/>
      <c r="D72" s="874"/>
      <c r="E72" s="874"/>
      <c r="F72" s="874"/>
      <c r="G72" s="874"/>
      <c r="H72" s="874"/>
      <c r="I72" s="874"/>
      <c r="J72" s="874"/>
      <c r="K72" s="874"/>
      <c r="L72" s="874"/>
      <c r="M72" s="874"/>
      <c r="N72" s="874"/>
      <c r="O72" s="874"/>
      <c r="P72" s="875"/>
      <c r="Q72" s="876">
        <v>6104</v>
      </c>
      <c r="R72" s="830"/>
      <c r="S72" s="830"/>
      <c r="T72" s="830"/>
      <c r="U72" s="830"/>
      <c r="V72" s="830">
        <v>5983</v>
      </c>
      <c r="W72" s="830"/>
      <c r="X72" s="830"/>
      <c r="Y72" s="830"/>
      <c r="Z72" s="830"/>
      <c r="AA72" s="830">
        <v>121</v>
      </c>
      <c r="AB72" s="830"/>
      <c r="AC72" s="830"/>
      <c r="AD72" s="830"/>
      <c r="AE72" s="830"/>
      <c r="AF72" s="830">
        <v>17694</v>
      </c>
      <c r="AG72" s="830"/>
      <c r="AH72" s="830"/>
      <c r="AI72" s="830"/>
      <c r="AJ72" s="830"/>
      <c r="AK72" s="830" t="s">
        <v>487</v>
      </c>
      <c r="AL72" s="830"/>
      <c r="AM72" s="830"/>
      <c r="AN72" s="830"/>
      <c r="AO72" s="830"/>
      <c r="AP72" s="830">
        <v>24010</v>
      </c>
      <c r="AQ72" s="830"/>
      <c r="AR72" s="830"/>
      <c r="AS72" s="830"/>
      <c r="AT72" s="830"/>
      <c r="AU72" s="830" t="s">
        <v>552</v>
      </c>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2">
      <c r="A73" s="226">
        <v>6</v>
      </c>
      <c r="B73" s="873"/>
      <c r="C73" s="874"/>
      <c r="D73" s="874"/>
      <c r="E73" s="874"/>
      <c r="F73" s="874"/>
      <c r="G73" s="874"/>
      <c r="H73" s="874"/>
      <c r="I73" s="874"/>
      <c r="J73" s="874"/>
      <c r="K73" s="874"/>
      <c r="L73" s="874"/>
      <c r="M73" s="874"/>
      <c r="N73" s="874"/>
      <c r="O73" s="874"/>
      <c r="P73" s="875"/>
      <c r="Q73" s="876"/>
      <c r="R73" s="830"/>
      <c r="S73" s="830"/>
      <c r="T73" s="830"/>
      <c r="U73" s="830"/>
      <c r="V73" s="830"/>
      <c r="W73" s="830"/>
      <c r="X73" s="830"/>
      <c r="Y73" s="830"/>
      <c r="Z73" s="830"/>
      <c r="AA73" s="830"/>
      <c r="AB73" s="830"/>
      <c r="AC73" s="830"/>
      <c r="AD73" s="830"/>
      <c r="AE73" s="830"/>
      <c r="AF73" s="830"/>
      <c r="AG73" s="830"/>
      <c r="AH73" s="830"/>
      <c r="AI73" s="830"/>
      <c r="AJ73" s="830"/>
      <c r="AK73" s="830"/>
      <c r="AL73" s="830"/>
      <c r="AM73" s="830"/>
      <c r="AN73" s="830"/>
      <c r="AO73" s="830"/>
      <c r="AP73" s="830"/>
      <c r="AQ73" s="830"/>
      <c r="AR73" s="830"/>
      <c r="AS73" s="830"/>
      <c r="AT73" s="830"/>
      <c r="AU73" s="830"/>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2">
      <c r="A74" s="226">
        <v>7</v>
      </c>
      <c r="B74" s="873"/>
      <c r="C74" s="874"/>
      <c r="D74" s="874"/>
      <c r="E74" s="874"/>
      <c r="F74" s="874"/>
      <c r="G74" s="874"/>
      <c r="H74" s="874"/>
      <c r="I74" s="874"/>
      <c r="J74" s="874"/>
      <c r="K74" s="874"/>
      <c r="L74" s="874"/>
      <c r="M74" s="874"/>
      <c r="N74" s="874"/>
      <c r="O74" s="874"/>
      <c r="P74" s="875"/>
      <c r="Q74" s="876"/>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2">
      <c r="A75" s="226">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2">
      <c r="A76" s="226">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2">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2">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2">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2">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2">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2">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2">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2">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2">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2">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2">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5">
      <c r="A88" s="228" t="s">
        <v>377</v>
      </c>
      <c r="B88" s="789" t="s">
        <v>400</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72092</v>
      </c>
      <c r="AG88" s="844"/>
      <c r="AH88" s="844"/>
      <c r="AI88" s="844"/>
      <c r="AJ88" s="844"/>
      <c r="AK88" s="841"/>
      <c r="AL88" s="841"/>
      <c r="AM88" s="841"/>
      <c r="AN88" s="841"/>
      <c r="AO88" s="841"/>
      <c r="AP88" s="844">
        <v>120464</v>
      </c>
      <c r="AQ88" s="844"/>
      <c r="AR88" s="844"/>
      <c r="AS88" s="844"/>
      <c r="AT88" s="844"/>
      <c r="AU88" s="844"/>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377</v>
      </c>
      <c r="BR102" s="789" t="s">
        <v>401</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163</v>
      </c>
      <c r="CS102" s="852"/>
      <c r="CT102" s="852"/>
      <c r="CU102" s="852"/>
      <c r="CV102" s="891"/>
      <c r="CW102" s="890"/>
      <c r="CX102" s="852"/>
      <c r="CY102" s="852"/>
      <c r="CZ102" s="852"/>
      <c r="DA102" s="891"/>
      <c r="DB102" s="890"/>
      <c r="DC102" s="852"/>
      <c r="DD102" s="852"/>
      <c r="DE102" s="852"/>
      <c r="DF102" s="891"/>
      <c r="DG102" s="890"/>
      <c r="DH102" s="852"/>
      <c r="DI102" s="852"/>
      <c r="DJ102" s="852"/>
      <c r="DK102" s="891"/>
      <c r="DL102" s="890"/>
      <c r="DM102" s="852"/>
      <c r="DN102" s="852"/>
      <c r="DO102" s="852"/>
      <c r="DP102" s="891"/>
      <c r="DQ102" s="890"/>
      <c r="DR102" s="852"/>
      <c r="DS102" s="852"/>
      <c r="DT102" s="852"/>
      <c r="DU102" s="891"/>
      <c r="DV102" s="789"/>
      <c r="DW102" s="790"/>
      <c r="DX102" s="790"/>
      <c r="DY102" s="790"/>
      <c r="DZ102" s="914"/>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402</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403</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404</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405</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17" t="s">
        <v>406</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407</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2">
      <c r="A109" s="912" t="s">
        <v>408</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409</v>
      </c>
      <c r="AB109" s="893"/>
      <c r="AC109" s="893"/>
      <c r="AD109" s="893"/>
      <c r="AE109" s="894"/>
      <c r="AF109" s="892" t="s">
        <v>410</v>
      </c>
      <c r="AG109" s="893"/>
      <c r="AH109" s="893"/>
      <c r="AI109" s="893"/>
      <c r="AJ109" s="894"/>
      <c r="AK109" s="892" t="s">
        <v>294</v>
      </c>
      <c r="AL109" s="893"/>
      <c r="AM109" s="893"/>
      <c r="AN109" s="893"/>
      <c r="AO109" s="894"/>
      <c r="AP109" s="892" t="s">
        <v>411</v>
      </c>
      <c r="AQ109" s="893"/>
      <c r="AR109" s="893"/>
      <c r="AS109" s="893"/>
      <c r="AT109" s="895"/>
      <c r="AU109" s="912" t="s">
        <v>408</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409</v>
      </c>
      <c r="BR109" s="893"/>
      <c r="BS109" s="893"/>
      <c r="BT109" s="893"/>
      <c r="BU109" s="894"/>
      <c r="BV109" s="892" t="s">
        <v>410</v>
      </c>
      <c r="BW109" s="893"/>
      <c r="BX109" s="893"/>
      <c r="BY109" s="893"/>
      <c r="BZ109" s="894"/>
      <c r="CA109" s="892" t="s">
        <v>294</v>
      </c>
      <c r="CB109" s="893"/>
      <c r="CC109" s="893"/>
      <c r="CD109" s="893"/>
      <c r="CE109" s="894"/>
      <c r="CF109" s="913" t="s">
        <v>411</v>
      </c>
      <c r="CG109" s="913"/>
      <c r="CH109" s="913"/>
      <c r="CI109" s="913"/>
      <c r="CJ109" s="913"/>
      <c r="CK109" s="892" t="s">
        <v>412</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409</v>
      </c>
      <c r="DH109" s="893"/>
      <c r="DI109" s="893"/>
      <c r="DJ109" s="893"/>
      <c r="DK109" s="894"/>
      <c r="DL109" s="892" t="s">
        <v>410</v>
      </c>
      <c r="DM109" s="893"/>
      <c r="DN109" s="893"/>
      <c r="DO109" s="893"/>
      <c r="DP109" s="894"/>
      <c r="DQ109" s="892" t="s">
        <v>294</v>
      </c>
      <c r="DR109" s="893"/>
      <c r="DS109" s="893"/>
      <c r="DT109" s="893"/>
      <c r="DU109" s="894"/>
      <c r="DV109" s="892" t="s">
        <v>411</v>
      </c>
      <c r="DW109" s="893"/>
      <c r="DX109" s="893"/>
      <c r="DY109" s="893"/>
      <c r="DZ109" s="895"/>
    </row>
    <row r="110" spans="1:131" s="218" customFormat="1" ht="26.25" customHeight="1" x14ac:dyDescent="0.2">
      <c r="A110" s="896" t="s">
        <v>413</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1974557</v>
      </c>
      <c r="AB110" s="900"/>
      <c r="AC110" s="900"/>
      <c r="AD110" s="900"/>
      <c r="AE110" s="901"/>
      <c r="AF110" s="902">
        <v>1891349</v>
      </c>
      <c r="AG110" s="900"/>
      <c r="AH110" s="900"/>
      <c r="AI110" s="900"/>
      <c r="AJ110" s="901"/>
      <c r="AK110" s="902">
        <v>1789388</v>
      </c>
      <c r="AL110" s="900"/>
      <c r="AM110" s="900"/>
      <c r="AN110" s="900"/>
      <c r="AO110" s="901"/>
      <c r="AP110" s="903">
        <v>9.5</v>
      </c>
      <c r="AQ110" s="904"/>
      <c r="AR110" s="904"/>
      <c r="AS110" s="904"/>
      <c r="AT110" s="905"/>
      <c r="AU110" s="906" t="s">
        <v>69</v>
      </c>
      <c r="AV110" s="907"/>
      <c r="AW110" s="907"/>
      <c r="AX110" s="907"/>
      <c r="AY110" s="907"/>
      <c r="AZ110" s="929" t="s">
        <v>414</v>
      </c>
      <c r="BA110" s="897"/>
      <c r="BB110" s="897"/>
      <c r="BC110" s="897"/>
      <c r="BD110" s="897"/>
      <c r="BE110" s="897"/>
      <c r="BF110" s="897"/>
      <c r="BG110" s="897"/>
      <c r="BH110" s="897"/>
      <c r="BI110" s="897"/>
      <c r="BJ110" s="897"/>
      <c r="BK110" s="897"/>
      <c r="BL110" s="897"/>
      <c r="BM110" s="897"/>
      <c r="BN110" s="897"/>
      <c r="BO110" s="897"/>
      <c r="BP110" s="898"/>
      <c r="BQ110" s="930">
        <v>20419921</v>
      </c>
      <c r="BR110" s="931"/>
      <c r="BS110" s="931"/>
      <c r="BT110" s="931"/>
      <c r="BU110" s="931"/>
      <c r="BV110" s="931">
        <v>20921901</v>
      </c>
      <c r="BW110" s="931"/>
      <c r="BX110" s="931"/>
      <c r="BY110" s="931"/>
      <c r="BZ110" s="931"/>
      <c r="CA110" s="931">
        <v>21436184</v>
      </c>
      <c r="CB110" s="931"/>
      <c r="CC110" s="931"/>
      <c r="CD110" s="931"/>
      <c r="CE110" s="931"/>
      <c r="CF110" s="944">
        <v>113.5</v>
      </c>
      <c r="CG110" s="945"/>
      <c r="CH110" s="945"/>
      <c r="CI110" s="945"/>
      <c r="CJ110" s="945"/>
      <c r="CK110" s="946" t="s">
        <v>415</v>
      </c>
      <c r="CL110" s="947"/>
      <c r="CM110" s="929" t="s">
        <v>416</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v>263441</v>
      </c>
      <c r="DH110" s="931"/>
      <c r="DI110" s="931"/>
      <c r="DJ110" s="931"/>
      <c r="DK110" s="931"/>
      <c r="DL110" s="931">
        <v>210753</v>
      </c>
      <c r="DM110" s="931"/>
      <c r="DN110" s="931"/>
      <c r="DO110" s="931"/>
      <c r="DP110" s="931"/>
      <c r="DQ110" s="931">
        <v>158064</v>
      </c>
      <c r="DR110" s="931"/>
      <c r="DS110" s="931"/>
      <c r="DT110" s="931"/>
      <c r="DU110" s="931"/>
      <c r="DV110" s="932">
        <v>0.8</v>
      </c>
      <c r="DW110" s="932"/>
      <c r="DX110" s="932"/>
      <c r="DY110" s="932"/>
      <c r="DZ110" s="933"/>
    </row>
    <row r="111" spans="1:131" s="218" customFormat="1" ht="26.25" customHeight="1" x14ac:dyDescent="0.2">
      <c r="A111" s="934" t="s">
        <v>417</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418</v>
      </c>
      <c r="BA111" s="923"/>
      <c r="BB111" s="923"/>
      <c r="BC111" s="923"/>
      <c r="BD111" s="923"/>
      <c r="BE111" s="923"/>
      <c r="BF111" s="923"/>
      <c r="BG111" s="923"/>
      <c r="BH111" s="923"/>
      <c r="BI111" s="923"/>
      <c r="BJ111" s="923"/>
      <c r="BK111" s="923"/>
      <c r="BL111" s="923"/>
      <c r="BM111" s="923"/>
      <c r="BN111" s="923"/>
      <c r="BO111" s="923"/>
      <c r="BP111" s="924"/>
      <c r="BQ111" s="925">
        <v>286301</v>
      </c>
      <c r="BR111" s="926"/>
      <c r="BS111" s="926"/>
      <c r="BT111" s="926"/>
      <c r="BU111" s="926"/>
      <c r="BV111" s="926">
        <v>227006</v>
      </c>
      <c r="BW111" s="926"/>
      <c r="BX111" s="926"/>
      <c r="BY111" s="926"/>
      <c r="BZ111" s="926"/>
      <c r="CA111" s="926">
        <v>168121</v>
      </c>
      <c r="CB111" s="926"/>
      <c r="CC111" s="926"/>
      <c r="CD111" s="926"/>
      <c r="CE111" s="926"/>
      <c r="CF111" s="920">
        <v>0.9</v>
      </c>
      <c r="CG111" s="921"/>
      <c r="CH111" s="921"/>
      <c r="CI111" s="921"/>
      <c r="CJ111" s="921"/>
      <c r="CK111" s="948"/>
      <c r="CL111" s="949"/>
      <c r="CM111" s="922" t="s">
        <v>419</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2">
      <c r="A112" s="952" t="s">
        <v>420</v>
      </c>
      <c r="B112" s="953"/>
      <c r="C112" s="923" t="s">
        <v>421</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422</v>
      </c>
      <c r="BA112" s="923"/>
      <c r="BB112" s="923"/>
      <c r="BC112" s="923"/>
      <c r="BD112" s="923"/>
      <c r="BE112" s="923"/>
      <c r="BF112" s="923"/>
      <c r="BG112" s="923"/>
      <c r="BH112" s="923"/>
      <c r="BI112" s="923"/>
      <c r="BJ112" s="923"/>
      <c r="BK112" s="923"/>
      <c r="BL112" s="923"/>
      <c r="BM112" s="923"/>
      <c r="BN112" s="923"/>
      <c r="BO112" s="923"/>
      <c r="BP112" s="924"/>
      <c r="BQ112" s="925">
        <v>13117969</v>
      </c>
      <c r="BR112" s="926"/>
      <c r="BS112" s="926"/>
      <c r="BT112" s="926"/>
      <c r="BU112" s="926"/>
      <c r="BV112" s="926">
        <v>12188141</v>
      </c>
      <c r="BW112" s="926"/>
      <c r="BX112" s="926"/>
      <c r="BY112" s="926"/>
      <c r="BZ112" s="926"/>
      <c r="CA112" s="926">
        <v>11405486</v>
      </c>
      <c r="CB112" s="926"/>
      <c r="CC112" s="926"/>
      <c r="CD112" s="926"/>
      <c r="CE112" s="926"/>
      <c r="CF112" s="920">
        <v>60.4</v>
      </c>
      <c r="CG112" s="921"/>
      <c r="CH112" s="921"/>
      <c r="CI112" s="921"/>
      <c r="CJ112" s="921"/>
      <c r="CK112" s="948"/>
      <c r="CL112" s="949"/>
      <c r="CM112" s="922" t="s">
        <v>423</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2">
      <c r="A113" s="954"/>
      <c r="B113" s="955"/>
      <c r="C113" s="923" t="s">
        <v>424</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1651121</v>
      </c>
      <c r="AB113" s="938"/>
      <c r="AC113" s="938"/>
      <c r="AD113" s="938"/>
      <c r="AE113" s="939"/>
      <c r="AF113" s="940">
        <v>1619616</v>
      </c>
      <c r="AG113" s="938"/>
      <c r="AH113" s="938"/>
      <c r="AI113" s="938"/>
      <c r="AJ113" s="939"/>
      <c r="AK113" s="940">
        <v>1169506</v>
      </c>
      <c r="AL113" s="938"/>
      <c r="AM113" s="938"/>
      <c r="AN113" s="938"/>
      <c r="AO113" s="939"/>
      <c r="AP113" s="941">
        <v>6.2</v>
      </c>
      <c r="AQ113" s="942"/>
      <c r="AR113" s="942"/>
      <c r="AS113" s="942"/>
      <c r="AT113" s="943"/>
      <c r="AU113" s="908"/>
      <c r="AV113" s="909"/>
      <c r="AW113" s="909"/>
      <c r="AX113" s="909"/>
      <c r="AY113" s="909"/>
      <c r="AZ113" s="922" t="s">
        <v>425</v>
      </c>
      <c r="BA113" s="923"/>
      <c r="BB113" s="923"/>
      <c r="BC113" s="923"/>
      <c r="BD113" s="923"/>
      <c r="BE113" s="923"/>
      <c r="BF113" s="923"/>
      <c r="BG113" s="923"/>
      <c r="BH113" s="923"/>
      <c r="BI113" s="923"/>
      <c r="BJ113" s="923"/>
      <c r="BK113" s="923"/>
      <c r="BL113" s="923"/>
      <c r="BM113" s="923"/>
      <c r="BN113" s="923"/>
      <c r="BO113" s="923"/>
      <c r="BP113" s="924"/>
      <c r="BQ113" s="925" t="s">
        <v>122</v>
      </c>
      <c r="BR113" s="926"/>
      <c r="BS113" s="926"/>
      <c r="BT113" s="926"/>
      <c r="BU113" s="926"/>
      <c r="BV113" s="926" t="s">
        <v>122</v>
      </c>
      <c r="BW113" s="926"/>
      <c r="BX113" s="926"/>
      <c r="BY113" s="926"/>
      <c r="BZ113" s="926"/>
      <c r="CA113" s="926" t="s">
        <v>122</v>
      </c>
      <c r="CB113" s="926"/>
      <c r="CC113" s="926"/>
      <c r="CD113" s="926"/>
      <c r="CE113" s="926"/>
      <c r="CF113" s="920" t="s">
        <v>122</v>
      </c>
      <c r="CG113" s="921"/>
      <c r="CH113" s="921"/>
      <c r="CI113" s="921"/>
      <c r="CJ113" s="921"/>
      <c r="CK113" s="948"/>
      <c r="CL113" s="949"/>
      <c r="CM113" s="922" t="s">
        <v>426</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2">
      <c r="A114" s="954"/>
      <c r="B114" s="955"/>
      <c r="C114" s="923" t="s">
        <v>427</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t="s">
        <v>122</v>
      </c>
      <c r="AB114" s="959"/>
      <c r="AC114" s="959"/>
      <c r="AD114" s="959"/>
      <c r="AE114" s="960"/>
      <c r="AF114" s="961" t="s">
        <v>122</v>
      </c>
      <c r="AG114" s="959"/>
      <c r="AH114" s="959"/>
      <c r="AI114" s="959"/>
      <c r="AJ114" s="960"/>
      <c r="AK114" s="961" t="s">
        <v>122</v>
      </c>
      <c r="AL114" s="959"/>
      <c r="AM114" s="959"/>
      <c r="AN114" s="959"/>
      <c r="AO114" s="960"/>
      <c r="AP114" s="962" t="s">
        <v>122</v>
      </c>
      <c r="AQ114" s="963"/>
      <c r="AR114" s="963"/>
      <c r="AS114" s="963"/>
      <c r="AT114" s="964"/>
      <c r="AU114" s="908"/>
      <c r="AV114" s="909"/>
      <c r="AW114" s="909"/>
      <c r="AX114" s="909"/>
      <c r="AY114" s="909"/>
      <c r="AZ114" s="922" t="s">
        <v>428</v>
      </c>
      <c r="BA114" s="923"/>
      <c r="BB114" s="923"/>
      <c r="BC114" s="923"/>
      <c r="BD114" s="923"/>
      <c r="BE114" s="923"/>
      <c r="BF114" s="923"/>
      <c r="BG114" s="923"/>
      <c r="BH114" s="923"/>
      <c r="BI114" s="923"/>
      <c r="BJ114" s="923"/>
      <c r="BK114" s="923"/>
      <c r="BL114" s="923"/>
      <c r="BM114" s="923"/>
      <c r="BN114" s="923"/>
      <c r="BO114" s="923"/>
      <c r="BP114" s="924"/>
      <c r="BQ114" s="925">
        <v>4296042</v>
      </c>
      <c r="BR114" s="926"/>
      <c r="BS114" s="926"/>
      <c r="BT114" s="926"/>
      <c r="BU114" s="926"/>
      <c r="BV114" s="926">
        <v>4487630</v>
      </c>
      <c r="BW114" s="926"/>
      <c r="BX114" s="926"/>
      <c r="BY114" s="926"/>
      <c r="BZ114" s="926"/>
      <c r="CA114" s="926">
        <v>4750595</v>
      </c>
      <c r="CB114" s="926"/>
      <c r="CC114" s="926"/>
      <c r="CD114" s="926"/>
      <c r="CE114" s="926"/>
      <c r="CF114" s="920">
        <v>25.1</v>
      </c>
      <c r="CG114" s="921"/>
      <c r="CH114" s="921"/>
      <c r="CI114" s="921"/>
      <c r="CJ114" s="921"/>
      <c r="CK114" s="948"/>
      <c r="CL114" s="949"/>
      <c r="CM114" s="922" t="s">
        <v>429</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2">
      <c r="A115" s="954"/>
      <c r="B115" s="955"/>
      <c r="C115" s="923" t="s">
        <v>430</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59462</v>
      </c>
      <c r="AB115" s="938"/>
      <c r="AC115" s="938"/>
      <c r="AD115" s="938"/>
      <c r="AE115" s="939"/>
      <c r="AF115" s="940">
        <v>59308</v>
      </c>
      <c r="AG115" s="938"/>
      <c r="AH115" s="938"/>
      <c r="AI115" s="938"/>
      <c r="AJ115" s="939"/>
      <c r="AK115" s="940">
        <v>58985</v>
      </c>
      <c r="AL115" s="938"/>
      <c r="AM115" s="938"/>
      <c r="AN115" s="938"/>
      <c r="AO115" s="939"/>
      <c r="AP115" s="941">
        <v>0.3</v>
      </c>
      <c r="AQ115" s="942"/>
      <c r="AR115" s="942"/>
      <c r="AS115" s="942"/>
      <c r="AT115" s="943"/>
      <c r="AU115" s="908"/>
      <c r="AV115" s="909"/>
      <c r="AW115" s="909"/>
      <c r="AX115" s="909"/>
      <c r="AY115" s="909"/>
      <c r="AZ115" s="922" t="s">
        <v>431</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432</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18" customFormat="1" ht="26.25" customHeight="1" x14ac:dyDescent="0.2">
      <c r="A116" s="956"/>
      <c r="B116" s="957"/>
      <c r="C116" s="965" t="s">
        <v>433</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t="s">
        <v>122</v>
      </c>
      <c r="AG116" s="959"/>
      <c r="AH116" s="959"/>
      <c r="AI116" s="959"/>
      <c r="AJ116" s="960"/>
      <c r="AK116" s="961" t="s">
        <v>122</v>
      </c>
      <c r="AL116" s="959"/>
      <c r="AM116" s="959"/>
      <c r="AN116" s="959"/>
      <c r="AO116" s="960"/>
      <c r="AP116" s="962" t="s">
        <v>122</v>
      </c>
      <c r="AQ116" s="963"/>
      <c r="AR116" s="963"/>
      <c r="AS116" s="963"/>
      <c r="AT116" s="964"/>
      <c r="AU116" s="908"/>
      <c r="AV116" s="909"/>
      <c r="AW116" s="909"/>
      <c r="AX116" s="909"/>
      <c r="AY116" s="909"/>
      <c r="AZ116" s="967" t="s">
        <v>434</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435</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2">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436</v>
      </c>
      <c r="Z117" s="894"/>
      <c r="AA117" s="978">
        <v>3685140</v>
      </c>
      <c r="AB117" s="979"/>
      <c r="AC117" s="979"/>
      <c r="AD117" s="979"/>
      <c r="AE117" s="980"/>
      <c r="AF117" s="981">
        <v>3570273</v>
      </c>
      <c r="AG117" s="979"/>
      <c r="AH117" s="979"/>
      <c r="AI117" s="979"/>
      <c r="AJ117" s="980"/>
      <c r="AK117" s="981">
        <v>3017879</v>
      </c>
      <c r="AL117" s="979"/>
      <c r="AM117" s="979"/>
      <c r="AN117" s="979"/>
      <c r="AO117" s="980"/>
      <c r="AP117" s="982"/>
      <c r="AQ117" s="983"/>
      <c r="AR117" s="983"/>
      <c r="AS117" s="983"/>
      <c r="AT117" s="984"/>
      <c r="AU117" s="908"/>
      <c r="AV117" s="909"/>
      <c r="AW117" s="909"/>
      <c r="AX117" s="909"/>
      <c r="AY117" s="909"/>
      <c r="AZ117" s="974" t="s">
        <v>437</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438</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2">
      <c r="A118" s="912" t="s">
        <v>412</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409</v>
      </c>
      <c r="AB118" s="893"/>
      <c r="AC118" s="893"/>
      <c r="AD118" s="893"/>
      <c r="AE118" s="894"/>
      <c r="AF118" s="892" t="s">
        <v>410</v>
      </c>
      <c r="AG118" s="893"/>
      <c r="AH118" s="893"/>
      <c r="AI118" s="893"/>
      <c r="AJ118" s="894"/>
      <c r="AK118" s="892" t="s">
        <v>294</v>
      </c>
      <c r="AL118" s="893"/>
      <c r="AM118" s="893"/>
      <c r="AN118" s="893"/>
      <c r="AO118" s="894"/>
      <c r="AP118" s="970" t="s">
        <v>411</v>
      </c>
      <c r="AQ118" s="971"/>
      <c r="AR118" s="971"/>
      <c r="AS118" s="971"/>
      <c r="AT118" s="972"/>
      <c r="AU118" s="908"/>
      <c r="AV118" s="909"/>
      <c r="AW118" s="909"/>
      <c r="AX118" s="909"/>
      <c r="AY118" s="909"/>
      <c r="AZ118" s="973" t="s">
        <v>439</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440</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2">
      <c r="A119" s="1056" t="s">
        <v>415</v>
      </c>
      <c r="B119" s="947"/>
      <c r="C119" s="929" t="s">
        <v>416</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v>52688</v>
      </c>
      <c r="AB119" s="900"/>
      <c r="AC119" s="900"/>
      <c r="AD119" s="900"/>
      <c r="AE119" s="901"/>
      <c r="AF119" s="902">
        <v>52688</v>
      </c>
      <c r="AG119" s="900"/>
      <c r="AH119" s="900"/>
      <c r="AI119" s="900"/>
      <c r="AJ119" s="901"/>
      <c r="AK119" s="902">
        <v>52688</v>
      </c>
      <c r="AL119" s="900"/>
      <c r="AM119" s="900"/>
      <c r="AN119" s="900"/>
      <c r="AO119" s="901"/>
      <c r="AP119" s="903">
        <v>0.3</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441</v>
      </c>
      <c r="BP119" s="1005"/>
      <c r="BQ119" s="999">
        <v>38120233</v>
      </c>
      <c r="BR119" s="1000"/>
      <c r="BS119" s="1000"/>
      <c r="BT119" s="1000"/>
      <c r="BU119" s="1000"/>
      <c r="BV119" s="1000">
        <v>37824678</v>
      </c>
      <c r="BW119" s="1000"/>
      <c r="BX119" s="1000"/>
      <c r="BY119" s="1000"/>
      <c r="BZ119" s="1000"/>
      <c r="CA119" s="1000">
        <v>37760386</v>
      </c>
      <c r="CB119" s="1000"/>
      <c r="CC119" s="1000"/>
      <c r="CD119" s="1000"/>
      <c r="CE119" s="1000"/>
      <c r="CF119" s="1001"/>
      <c r="CG119" s="1002"/>
      <c r="CH119" s="1002"/>
      <c r="CI119" s="1002"/>
      <c r="CJ119" s="1003"/>
      <c r="CK119" s="950"/>
      <c r="CL119" s="951"/>
      <c r="CM119" s="973" t="s">
        <v>442</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v>22860</v>
      </c>
      <c r="DH119" s="986"/>
      <c r="DI119" s="986"/>
      <c r="DJ119" s="986"/>
      <c r="DK119" s="987"/>
      <c r="DL119" s="985">
        <v>16253</v>
      </c>
      <c r="DM119" s="986"/>
      <c r="DN119" s="986"/>
      <c r="DO119" s="986"/>
      <c r="DP119" s="987"/>
      <c r="DQ119" s="985">
        <v>10057</v>
      </c>
      <c r="DR119" s="986"/>
      <c r="DS119" s="986"/>
      <c r="DT119" s="986"/>
      <c r="DU119" s="987"/>
      <c r="DV119" s="988">
        <v>0.1</v>
      </c>
      <c r="DW119" s="989"/>
      <c r="DX119" s="989"/>
      <c r="DY119" s="989"/>
      <c r="DZ119" s="990"/>
    </row>
    <row r="120" spans="1:130" s="218" customFormat="1" ht="26.25" customHeight="1" x14ac:dyDescent="0.2">
      <c r="A120" s="1057"/>
      <c r="B120" s="949"/>
      <c r="C120" s="922" t="s">
        <v>419</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443</v>
      </c>
      <c r="AV120" s="992"/>
      <c r="AW120" s="992"/>
      <c r="AX120" s="992"/>
      <c r="AY120" s="993"/>
      <c r="AZ120" s="929" t="s">
        <v>444</v>
      </c>
      <c r="BA120" s="897"/>
      <c r="BB120" s="897"/>
      <c r="BC120" s="897"/>
      <c r="BD120" s="897"/>
      <c r="BE120" s="897"/>
      <c r="BF120" s="897"/>
      <c r="BG120" s="897"/>
      <c r="BH120" s="897"/>
      <c r="BI120" s="897"/>
      <c r="BJ120" s="897"/>
      <c r="BK120" s="897"/>
      <c r="BL120" s="897"/>
      <c r="BM120" s="897"/>
      <c r="BN120" s="897"/>
      <c r="BO120" s="897"/>
      <c r="BP120" s="898"/>
      <c r="BQ120" s="930">
        <v>16498665</v>
      </c>
      <c r="BR120" s="931"/>
      <c r="BS120" s="931"/>
      <c r="BT120" s="931"/>
      <c r="BU120" s="931"/>
      <c r="BV120" s="931">
        <v>14849816</v>
      </c>
      <c r="BW120" s="931"/>
      <c r="BX120" s="931"/>
      <c r="BY120" s="931"/>
      <c r="BZ120" s="931"/>
      <c r="CA120" s="931">
        <v>15262043</v>
      </c>
      <c r="CB120" s="931"/>
      <c r="CC120" s="931"/>
      <c r="CD120" s="931"/>
      <c r="CE120" s="931"/>
      <c r="CF120" s="944">
        <v>80.8</v>
      </c>
      <c r="CG120" s="945"/>
      <c r="CH120" s="945"/>
      <c r="CI120" s="945"/>
      <c r="CJ120" s="945"/>
      <c r="CK120" s="1006" t="s">
        <v>445</v>
      </c>
      <c r="CL120" s="1007"/>
      <c r="CM120" s="1007"/>
      <c r="CN120" s="1007"/>
      <c r="CO120" s="1008"/>
      <c r="CP120" s="1014" t="s">
        <v>394</v>
      </c>
      <c r="CQ120" s="1015"/>
      <c r="CR120" s="1015"/>
      <c r="CS120" s="1015"/>
      <c r="CT120" s="1015"/>
      <c r="CU120" s="1015"/>
      <c r="CV120" s="1015"/>
      <c r="CW120" s="1015"/>
      <c r="CX120" s="1015"/>
      <c r="CY120" s="1015"/>
      <c r="CZ120" s="1015"/>
      <c r="DA120" s="1015"/>
      <c r="DB120" s="1015"/>
      <c r="DC120" s="1015"/>
      <c r="DD120" s="1015"/>
      <c r="DE120" s="1015"/>
      <c r="DF120" s="1016"/>
      <c r="DG120" s="930">
        <v>13117969</v>
      </c>
      <c r="DH120" s="931"/>
      <c r="DI120" s="931"/>
      <c r="DJ120" s="931"/>
      <c r="DK120" s="931"/>
      <c r="DL120" s="931">
        <v>12188141</v>
      </c>
      <c r="DM120" s="931"/>
      <c r="DN120" s="931"/>
      <c r="DO120" s="931"/>
      <c r="DP120" s="931"/>
      <c r="DQ120" s="931">
        <v>11405486</v>
      </c>
      <c r="DR120" s="931"/>
      <c r="DS120" s="931"/>
      <c r="DT120" s="931"/>
      <c r="DU120" s="931"/>
      <c r="DV120" s="932">
        <v>60.4</v>
      </c>
      <c r="DW120" s="932"/>
      <c r="DX120" s="932"/>
      <c r="DY120" s="932"/>
      <c r="DZ120" s="933"/>
    </row>
    <row r="121" spans="1:130" s="218" customFormat="1" ht="26.25" customHeight="1" x14ac:dyDescent="0.2">
      <c r="A121" s="1057"/>
      <c r="B121" s="949"/>
      <c r="C121" s="974" t="s">
        <v>446</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447</v>
      </c>
      <c r="BA121" s="923"/>
      <c r="BB121" s="923"/>
      <c r="BC121" s="923"/>
      <c r="BD121" s="923"/>
      <c r="BE121" s="923"/>
      <c r="BF121" s="923"/>
      <c r="BG121" s="923"/>
      <c r="BH121" s="923"/>
      <c r="BI121" s="923"/>
      <c r="BJ121" s="923"/>
      <c r="BK121" s="923"/>
      <c r="BL121" s="923"/>
      <c r="BM121" s="923"/>
      <c r="BN121" s="923"/>
      <c r="BO121" s="923"/>
      <c r="BP121" s="924"/>
      <c r="BQ121" s="925">
        <v>8909596</v>
      </c>
      <c r="BR121" s="926"/>
      <c r="BS121" s="926"/>
      <c r="BT121" s="926"/>
      <c r="BU121" s="926"/>
      <c r="BV121" s="926">
        <v>7646814</v>
      </c>
      <c r="BW121" s="926"/>
      <c r="BX121" s="926"/>
      <c r="BY121" s="926"/>
      <c r="BZ121" s="926"/>
      <c r="CA121" s="926">
        <v>6818062</v>
      </c>
      <c r="CB121" s="926"/>
      <c r="CC121" s="926"/>
      <c r="CD121" s="926"/>
      <c r="CE121" s="926"/>
      <c r="CF121" s="920">
        <v>36.1</v>
      </c>
      <c r="CG121" s="921"/>
      <c r="CH121" s="921"/>
      <c r="CI121" s="921"/>
      <c r="CJ121" s="921"/>
      <c r="CK121" s="1009"/>
      <c r="CL121" s="1010"/>
      <c r="CM121" s="1010"/>
      <c r="CN121" s="1010"/>
      <c r="CO121" s="1011"/>
      <c r="CP121" s="1019" t="s">
        <v>390</v>
      </c>
      <c r="CQ121" s="1020"/>
      <c r="CR121" s="1020"/>
      <c r="CS121" s="1020"/>
      <c r="CT121" s="1020"/>
      <c r="CU121" s="1020"/>
      <c r="CV121" s="1020"/>
      <c r="CW121" s="1020"/>
      <c r="CX121" s="1020"/>
      <c r="CY121" s="1020"/>
      <c r="CZ121" s="1020"/>
      <c r="DA121" s="1020"/>
      <c r="DB121" s="1020"/>
      <c r="DC121" s="1020"/>
      <c r="DD121" s="1020"/>
      <c r="DE121" s="1020"/>
      <c r="DF121" s="1021"/>
      <c r="DG121" s="925" t="s">
        <v>122</v>
      </c>
      <c r="DH121" s="926"/>
      <c r="DI121" s="926"/>
      <c r="DJ121" s="926"/>
      <c r="DK121" s="926"/>
      <c r="DL121" s="926" t="s">
        <v>122</v>
      </c>
      <c r="DM121" s="926"/>
      <c r="DN121" s="926"/>
      <c r="DO121" s="926"/>
      <c r="DP121" s="926"/>
      <c r="DQ121" s="926" t="s">
        <v>122</v>
      </c>
      <c r="DR121" s="926"/>
      <c r="DS121" s="926"/>
      <c r="DT121" s="926"/>
      <c r="DU121" s="926"/>
      <c r="DV121" s="927" t="s">
        <v>122</v>
      </c>
      <c r="DW121" s="927"/>
      <c r="DX121" s="927"/>
      <c r="DY121" s="927"/>
      <c r="DZ121" s="928"/>
    </row>
    <row r="122" spans="1:130" s="218" customFormat="1" ht="26.25" customHeight="1" x14ac:dyDescent="0.2">
      <c r="A122" s="1057"/>
      <c r="B122" s="949"/>
      <c r="C122" s="922" t="s">
        <v>429</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448</v>
      </c>
      <c r="BA122" s="965"/>
      <c r="BB122" s="965"/>
      <c r="BC122" s="965"/>
      <c r="BD122" s="965"/>
      <c r="BE122" s="965"/>
      <c r="BF122" s="965"/>
      <c r="BG122" s="965"/>
      <c r="BH122" s="965"/>
      <c r="BI122" s="965"/>
      <c r="BJ122" s="965"/>
      <c r="BK122" s="965"/>
      <c r="BL122" s="965"/>
      <c r="BM122" s="965"/>
      <c r="BN122" s="965"/>
      <c r="BO122" s="965"/>
      <c r="BP122" s="966"/>
      <c r="BQ122" s="999">
        <v>24213403</v>
      </c>
      <c r="BR122" s="1000"/>
      <c r="BS122" s="1000"/>
      <c r="BT122" s="1000"/>
      <c r="BU122" s="1000"/>
      <c r="BV122" s="1000">
        <v>22759532</v>
      </c>
      <c r="BW122" s="1000"/>
      <c r="BX122" s="1000"/>
      <c r="BY122" s="1000"/>
      <c r="BZ122" s="1000"/>
      <c r="CA122" s="1000">
        <v>21791104</v>
      </c>
      <c r="CB122" s="1000"/>
      <c r="CC122" s="1000"/>
      <c r="CD122" s="1000"/>
      <c r="CE122" s="1000"/>
      <c r="CF122" s="1017">
        <v>115.3</v>
      </c>
      <c r="CG122" s="1018"/>
      <c r="CH122" s="1018"/>
      <c r="CI122" s="1018"/>
      <c r="CJ122" s="1018"/>
      <c r="CK122" s="1009"/>
      <c r="CL122" s="1010"/>
      <c r="CM122" s="1010"/>
      <c r="CN122" s="1010"/>
      <c r="CO122" s="1011"/>
      <c r="CP122" s="1019" t="s">
        <v>391</v>
      </c>
      <c r="CQ122" s="1020"/>
      <c r="CR122" s="1020"/>
      <c r="CS122" s="1020"/>
      <c r="CT122" s="1020"/>
      <c r="CU122" s="1020"/>
      <c r="CV122" s="1020"/>
      <c r="CW122" s="1020"/>
      <c r="CX122" s="1020"/>
      <c r="CY122" s="1020"/>
      <c r="CZ122" s="1020"/>
      <c r="DA122" s="1020"/>
      <c r="DB122" s="1020"/>
      <c r="DC122" s="1020"/>
      <c r="DD122" s="1020"/>
      <c r="DE122" s="1020"/>
      <c r="DF122" s="1021"/>
      <c r="DG122" s="925" t="s">
        <v>122</v>
      </c>
      <c r="DH122" s="926"/>
      <c r="DI122" s="926"/>
      <c r="DJ122" s="926"/>
      <c r="DK122" s="926"/>
      <c r="DL122" s="926" t="s">
        <v>122</v>
      </c>
      <c r="DM122" s="926"/>
      <c r="DN122" s="926"/>
      <c r="DO122" s="926"/>
      <c r="DP122" s="926"/>
      <c r="DQ122" s="926" t="s">
        <v>122</v>
      </c>
      <c r="DR122" s="926"/>
      <c r="DS122" s="926"/>
      <c r="DT122" s="926"/>
      <c r="DU122" s="926"/>
      <c r="DV122" s="927" t="s">
        <v>122</v>
      </c>
      <c r="DW122" s="927"/>
      <c r="DX122" s="927"/>
      <c r="DY122" s="927"/>
      <c r="DZ122" s="928"/>
    </row>
    <row r="123" spans="1:130" s="218" customFormat="1" ht="26.25" customHeight="1" x14ac:dyDescent="0.2">
      <c r="A123" s="1057"/>
      <c r="B123" s="949"/>
      <c r="C123" s="922" t="s">
        <v>435</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449</v>
      </c>
      <c r="BP123" s="1005"/>
      <c r="BQ123" s="1063">
        <v>49621664</v>
      </c>
      <c r="BR123" s="1064"/>
      <c r="BS123" s="1064"/>
      <c r="BT123" s="1064"/>
      <c r="BU123" s="1064"/>
      <c r="BV123" s="1064">
        <v>45256162</v>
      </c>
      <c r="BW123" s="1064"/>
      <c r="BX123" s="1064"/>
      <c r="BY123" s="1064"/>
      <c r="BZ123" s="1064"/>
      <c r="CA123" s="1064">
        <v>43871209</v>
      </c>
      <c r="CB123" s="1064"/>
      <c r="CC123" s="1064"/>
      <c r="CD123" s="1064"/>
      <c r="CE123" s="1064"/>
      <c r="CF123" s="1001"/>
      <c r="CG123" s="1002"/>
      <c r="CH123" s="1002"/>
      <c r="CI123" s="1002"/>
      <c r="CJ123" s="1003"/>
      <c r="CK123" s="1009"/>
      <c r="CL123" s="1010"/>
      <c r="CM123" s="1010"/>
      <c r="CN123" s="1010"/>
      <c r="CO123" s="1011"/>
      <c r="CP123" s="1019" t="s">
        <v>389</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18" customFormat="1" ht="26.25" customHeight="1" thickBot="1" x14ac:dyDescent="0.25">
      <c r="A124" s="1057"/>
      <c r="B124" s="949"/>
      <c r="C124" s="922" t="s">
        <v>438</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450</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t="s">
        <v>122</v>
      </c>
      <c r="BR124" s="1027"/>
      <c r="BS124" s="1027"/>
      <c r="BT124" s="1027"/>
      <c r="BU124" s="1027"/>
      <c r="BV124" s="1027" t="s">
        <v>122</v>
      </c>
      <c r="BW124" s="1027"/>
      <c r="BX124" s="1027"/>
      <c r="BY124" s="1027"/>
      <c r="BZ124" s="1027"/>
      <c r="CA124" s="1027" t="s">
        <v>122</v>
      </c>
      <c r="CB124" s="1027"/>
      <c r="CC124" s="1027"/>
      <c r="CD124" s="1027"/>
      <c r="CE124" s="1027"/>
      <c r="CF124" s="1028"/>
      <c r="CG124" s="1029"/>
      <c r="CH124" s="1029"/>
      <c r="CI124" s="1029"/>
      <c r="CJ124" s="1030"/>
      <c r="CK124" s="1012"/>
      <c r="CL124" s="1012"/>
      <c r="CM124" s="1012"/>
      <c r="CN124" s="1012"/>
      <c r="CO124" s="1013"/>
      <c r="CP124" s="1019" t="s">
        <v>451</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2">
      <c r="A125" s="1057"/>
      <c r="B125" s="949"/>
      <c r="C125" s="922" t="s">
        <v>440</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452</v>
      </c>
      <c r="CL125" s="1007"/>
      <c r="CM125" s="1007"/>
      <c r="CN125" s="1007"/>
      <c r="CO125" s="1008"/>
      <c r="CP125" s="929" t="s">
        <v>453</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5">
      <c r="A126" s="1057"/>
      <c r="B126" s="949"/>
      <c r="C126" s="922" t="s">
        <v>442</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v>6291</v>
      </c>
      <c r="AB126" s="959"/>
      <c r="AC126" s="959"/>
      <c r="AD126" s="959"/>
      <c r="AE126" s="960"/>
      <c r="AF126" s="961">
        <v>6250</v>
      </c>
      <c r="AG126" s="959"/>
      <c r="AH126" s="959"/>
      <c r="AI126" s="959"/>
      <c r="AJ126" s="960"/>
      <c r="AK126" s="961">
        <v>6040</v>
      </c>
      <c r="AL126" s="959"/>
      <c r="AM126" s="959"/>
      <c r="AN126" s="959"/>
      <c r="AO126" s="960"/>
      <c r="AP126" s="962">
        <v>0</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454</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2">
      <c r="A127" s="1058"/>
      <c r="B127" s="951"/>
      <c r="C127" s="973" t="s">
        <v>455</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v>483</v>
      </c>
      <c r="AB127" s="959"/>
      <c r="AC127" s="959"/>
      <c r="AD127" s="959"/>
      <c r="AE127" s="960"/>
      <c r="AF127" s="961">
        <v>370</v>
      </c>
      <c r="AG127" s="959"/>
      <c r="AH127" s="959"/>
      <c r="AI127" s="959"/>
      <c r="AJ127" s="960"/>
      <c r="AK127" s="961">
        <v>257</v>
      </c>
      <c r="AL127" s="959"/>
      <c r="AM127" s="959"/>
      <c r="AN127" s="959"/>
      <c r="AO127" s="960"/>
      <c r="AP127" s="962">
        <v>0</v>
      </c>
      <c r="AQ127" s="963"/>
      <c r="AR127" s="963"/>
      <c r="AS127" s="963"/>
      <c r="AT127" s="964"/>
      <c r="AU127" s="220"/>
      <c r="AV127" s="220"/>
      <c r="AW127" s="220"/>
      <c r="AX127" s="1031" t="s">
        <v>456</v>
      </c>
      <c r="AY127" s="1032"/>
      <c r="AZ127" s="1032"/>
      <c r="BA127" s="1032"/>
      <c r="BB127" s="1032"/>
      <c r="BC127" s="1032"/>
      <c r="BD127" s="1032"/>
      <c r="BE127" s="1033"/>
      <c r="BF127" s="1034" t="s">
        <v>457</v>
      </c>
      <c r="BG127" s="1032"/>
      <c r="BH127" s="1032"/>
      <c r="BI127" s="1032"/>
      <c r="BJ127" s="1032"/>
      <c r="BK127" s="1032"/>
      <c r="BL127" s="1033"/>
      <c r="BM127" s="1034" t="s">
        <v>458</v>
      </c>
      <c r="BN127" s="1032"/>
      <c r="BO127" s="1032"/>
      <c r="BP127" s="1032"/>
      <c r="BQ127" s="1032"/>
      <c r="BR127" s="1032"/>
      <c r="BS127" s="1033"/>
      <c r="BT127" s="1034" t="s">
        <v>459</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460</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5">
      <c r="A128" s="1041" t="s">
        <v>461</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462</v>
      </c>
      <c r="X128" s="1043"/>
      <c r="Y128" s="1043"/>
      <c r="Z128" s="1044"/>
      <c r="AA128" s="1045">
        <v>1152800</v>
      </c>
      <c r="AB128" s="1046"/>
      <c r="AC128" s="1046"/>
      <c r="AD128" s="1046"/>
      <c r="AE128" s="1047"/>
      <c r="AF128" s="1048">
        <v>1285356</v>
      </c>
      <c r="AG128" s="1046"/>
      <c r="AH128" s="1046"/>
      <c r="AI128" s="1046"/>
      <c r="AJ128" s="1047"/>
      <c r="AK128" s="1048">
        <v>1217034</v>
      </c>
      <c r="AL128" s="1046"/>
      <c r="AM128" s="1046"/>
      <c r="AN128" s="1046"/>
      <c r="AO128" s="1047"/>
      <c r="AP128" s="1049"/>
      <c r="AQ128" s="1050"/>
      <c r="AR128" s="1050"/>
      <c r="AS128" s="1050"/>
      <c r="AT128" s="1051"/>
      <c r="AU128" s="220"/>
      <c r="AV128" s="220"/>
      <c r="AW128" s="220"/>
      <c r="AX128" s="896" t="s">
        <v>463</v>
      </c>
      <c r="AY128" s="897"/>
      <c r="AZ128" s="897"/>
      <c r="BA128" s="897"/>
      <c r="BB128" s="897"/>
      <c r="BC128" s="897"/>
      <c r="BD128" s="897"/>
      <c r="BE128" s="898"/>
      <c r="BF128" s="1052" t="s">
        <v>122</v>
      </c>
      <c r="BG128" s="1053"/>
      <c r="BH128" s="1053"/>
      <c r="BI128" s="1053"/>
      <c r="BJ128" s="1053"/>
      <c r="BK128" s="1053"/>
      <c r="BL128" s="1054"/>
      <c r="BM128" s="1052">
        <v>12.41</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464</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18" customFormat="1" ht="26.25" customHeight="1" x14ac:dyDescent="0.2">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465</v>
      </c>
      <c r="X129" s="1071"/>
      <c r="Y129" s="1071"/>
      <c r="Z129" s="1072"/>
      <c r="AA129" s="958">
        <v>20244725</v>
      </c>
      <c r="AB129" s="959"/>
      <c r="AC129" s="959"/>
      <c r="AD129" s="959"/>
      <c r="AE129" s="960"/>
      <c r="AF129" s="961">
        <v>20684627</v>
      </c>
      <c r="AG129" s="959"/>
      <c r="AH129" s="959"/>
      <c r="AI129" s="959"/>
      <c r="AJ129" s="960"/>
      <c r="AK129" s="961">
        <v>20865450</v>
      </c>
      <c r="AL129" s="959"/>
      <c r="AM129" s="959"/>
      <c r="AN129" s="959"/>
      <c r="AO129" s="960"/>
      <c r="AP129" s="1073"/>
      <c r="AQ129" s="1074"/>
      <c r="AR129" s="1074"/>
      <c r="AS129" s="1074"/>
      <c r="AT129" s="1075"/>
      <c r="AU129" s="221"/>
      <c r="AV129" s="221"/>
      <c r="AW129" s="221"/>
      <c r="AX129" s="1065" t="s">
        <v>466</v>
      </c>
      <c r="AY129" s="923"/>
      <c r="AZ129" s="923"/>
      <c r="BA129" s="923"/>
      <c r="BB129" s="923"/>
      <c r="BC129" s="923"/>
      <c r="BD129" s="923"/>
      <c r="BE129" s="924"/>
      <c r="BF129" s="1066" t="s">
        <v>122</v>
      </c>
      <c r="BG129" s="1067"/>
      <c r="BH129" s="1067"/>
      <c r="BI129" s="1067"/>
      <c r="BJ129" s="1067"/>
      <c r="BK129" s="1067"/>
      <c r="BL129" s="1068"/>
      <c r="BM129" s="1066">
        <v>17.41</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934" t="s">
        <v>467</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468</v>
      </c>
      <c r="X130" s="1071"/>
      <c r="Y130" s="1071"/>
      <c r="Z130" s="1072"/>
      <c r="AA130" s="958">
        <v>2546602</v>
      </c>
      <c r="AB130" s="959"/>
      <c r="AC130" s="959"/>
      <c r="AD130" s="959"/>
      <c r="AE130" s="960"/>
      <c r="AF130" s="961">
        <v>2384690</v>
      </c>
      <c r="AG130" s="959"/>
      <c r="AH130" s="959"/>
      <c r="AI130" s="959"/>
      <c r="AJ130" s="960"/>
      <c r="AK130" s="961">
        <v>1970781</v>
      </c>
      <c r="AL130" s="959"/>
      <c r="AM130" s="959"/>
      <c r="AN130" s="959"/>
      <c r="AO130" s="960"/>
      <c r="AP130" s="1073"/>
      <c r="AQ130" s="1074"/>
      <c r="AR130" s="1074"/>
      <c r="AS130" s="1074"/>
      <c r="AT130" s="1075"/>
      <c r="AU130" s="221"/>
      <c r="AV130" s="221"/>
      <c r="AW130" s="221"/>
      <c r="AX130" s="1065" t="s">
        <v>469</v>
      </c>
      <c r="AY130" s="923"/>
      <c r="AZ130" s="923"/>
      <c r="BA130" s="923"/>
      <c r="BB130" s="923"/>
      <c r="BC130" s="923"/>
      <c r="BD130" s="923"/>
      <c r="BE130" s="924"/>
      <c r="BF130" s="1101">
        <v>-0.5</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470</v>
      </c>
      <c r="X131" s="1108"/>
      <c r="Y131" s="1108"/>
      <c r="Z131" s="1109"/>
      <c r="AA131" s="1004">
        <v>17698123</v>
      </c>
      <c r="AB131" s="986"/>
      <c r="AC131" s="986"/>
      <c r="AD131" s="986"/>
      <c r="AE131" s="987"/>
      <c r="AF131" s="985">
        <v>18299937</v>
      </c>
      <c r="AG131" s="986"/>
      <c r="AH131" s="986"/>
      <c r="AI131" s="986"/>
      <c r="AJ131" s="987"/>
      <c r="AK131" s="985">
        <v>18894669</v>
      </c>
      <c r="AL131" s="986"/>
      <c r="AM131" s="986"/>
      <c r="AN131" s="986"/>
      <c r="AO131" s="987"/>
      <c r="AP131" s="1110"/>
      <c r="AQ131" s="1111"/>
      <c r="AR131" s="1111"/>
      <c r="AS131" s="1111"/>
      <c r="AT131" s="1112"/>
      <c r="AU131" s="221"/>
      <c r="AV131" s="221"/>
      <c r="AW131" s="221"/>
      <c r="AX131" s="1083" t="s">
        <v>471</v>
      </c>
      <c r="AY131" s="726"/>
      <c r="AZ131" s="726"/>
      <c r="BA131" s="726"/>
      <c r="BB131" s="726"/>
      <c r="BC131" s="726"/>
      <c r="BD131" s="726"/>
      <c r="BE131" s="1036"/>
      <c r="BF131" s="1084" t="s">
        <v>122</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1090" t="s">
        <v>472</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473</v>
      </c>
      <c r="W132" s="1094"/>
      <c r="X132" s="1094"/>
      <c r="Y132" s="1094"/>
      <c r="Z132" s="1095"/>
      <c r="AA132" s="1096">
        <v>-8.0584817000000003E-2</v>
      </c>
      <c r="AB132" s="1097"/>
      <c r="AC132" s="1097"/>
      <c r="AD132" s="1097"/>
      <c r="AE132" s="1098"/>
      <c r="AF132" s="1099">
        <v>-0.54520952700000003</v>
      </c>
      <c r="AG132" s="1097"/>
      <c r="AH132" s="1097"/>
      <c r="AI132" s="1097"/>
      <c r="AJ132" s="1098"/>
      <c r="AK132" s="1099">
        <v>-0.89938595899999996</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474</v>
      </c>
      <c r="W133" s="1077"/>
      <c r="X133" s="1077"/>
      <c r="Y133" s="1077"/>
      <c r="Z133" s="1078"/>
      <c r="AA133" s="1079">
        <v>-0.7</v>
      </c>
      <c r="AB133" s="1080"/>
      <c r="AC133" s="1080"/>
      <c r="AD133" s="1080"/>
      <c r="AE133" s="1081"/>
      <c r="AF133" s="1079">
        <v>-0.4</v>
      </c>
      <c r="AG133" s="1080"/>
      <c r="AH133" s="1080"/>
      <c r="AI133" s="1080"/>
      <c r="AJ133" s="1081"/>
      <c r="AK133" s="1079">
        <v>-0.5</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WPXjlgTkRtvf5QFuDXYN4rlpAOWB/Lgy9mcM6hM5+RFGTVPcKUqAQemwJ7p9Zp2qxKzULjztRX72z4NZNjn/3A==" saltValue="44L+whAU9G6Q23NJ4rSKN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8" customWidth="1"/>
    <col min="121" max="121" width="0" style="247" hidden="1" customWidth="1"/>
    <col min="122" max="16384" width="9" style="247" hidden="1"/>
  </cols>
  <sheetData>
    <row r="1" spans="1:120" ht="13.2"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7"/>
    </row>
    <row r="17" spans="119:120" ht="13.2" x14ac:dyDescent="0.2">
      <c r="DP17" s="247"/>
    </row>
    <row r="18" spans="119:120" ht="13.2" x14ac:dyDescent="0.2"/>
    <row r="19" spans="119:120" ht="13.2" x14ac:dyDescent="0.2"/>
    <row r="20" spans="119:120" ht="13.2" x14ac:dyDescent="0.2">
      <c r="DO20" s="247"/>
      <c r="DP20" s="247"/>
    </row>
    <row r="21" spans="119:120" ht="13.2" x14ac:dyDescent="0.2">
      <c r="DP21" s="247"/>
    </row>
    <row r="22" spans="119:120" ht="13.2" x14ac:dyDescent="0.2"/>
    <row r="23" spans="119:120" ht="13.2" x14ac:dyDescent="0.2">
      <c r="DO23" s="247"/>
      <c r="DP23" s="247"/>
    </row>
    <row r="24" spans="119:120" ht="13.2" x14ac:dyDescent="0.2">
      <c r="DP24" s="247"/>
    </row>
    <row r="25" spans="119:120" ht="13.2" x14ac:dyDescent="0.2">
      <c r="DP25" s="247"/>
    </row>
    <row r="26" spans="119:120" ht="13.2" x14ac:dyDescent="0.2">
      <c r="DO26" s="247"/>
      <c r="DP26" s="247"/>
    </row>
    <row r="27" spans="119:120" ht="13.2" x14ac:dyDescent="0.2"/>
    <row r="28" spans="119:120" ht="13.2" x14ac:dyDescent="0.2">
      <c r="DO28" s="247"/>
      <c r="DP28" s="247"/>
    </row>
    <row r="29" spans="119:120" ht="13.2" x14ac:dyDescent="0.2">
      <c r="DP29" s="247"/>
    </row>
    <row r="30" spans="119:120" ht="13.2" x14ac:dyDescent="0.2"/>
    <row r="31" spans="119:120" ht="13.2" x14ac:dyDescent="0.2">
      <c r="DO31" s="247"/>
      <c r="DP31" s="247"/>
    </row>
    <row r="32" spans="119:120" ht="13.2" x14ac:dyDescent="0.2"/>
    <row r="33" spans="98:120" ht="13.2" x14ac:dyDescent="0.2">
      <c r="DO33" s="247"/>
      <c r="DP33" s="247"/>
    </row>
    <row r="34" spans="98:120" ht="13.2" x14ac:dyDescent="0.2">
      <c r="DM34" s="247"/>
    </row>
    <row r="35" spans="98:120" ht="13.2" x14ac:dyDescent="0.2">
      <c r="CT35" s="247"/>
      <c r="CU35" s="247"/>
      <c r="CV35" s="247"/>
      <c r="CY35" s="247"/>
      <c r="CZ35" s="247"/>
      <c r="DA35" s="247"/>
      <c r="DD35" s="247"/>
      <c r="DE35" s="247"/>
      <c r="DF35" s="247"/>
      <c r="DI35" s="247"/>
      <c r="DJ35" s="247"/>
      <c r="DK35" s="247"/>
      <c r="DM35" s="247"/>
      <c r="DN35" s="247"/>
      <c r="DO35" s="247"/>
      <c r="DP35" s="247"/>
    </row>
    <row r="36" spans="98:120" ht="13.2" x14ac:dyDescent="0.2"/>
    <row r="37" spans="98:120" ht="13.2" x14ac:dyDescent="0.2">
      <c r="CW37" s="247"/>
      <c r="DB37" s="247"/>
      <c r="DG37" s="247"/>
      <c r="DL37" s="247"/>
      <c r="DP37" s="247"/>
    </row>
    <row r="38" spans="98:120" ht="13.2"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7"/>
      <c r="DO49" s="247"/>
      <c r="DP49" s="24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7"/>
      <c r="CS63" s="247"/>
      <c r="CX63" s="247"/>
      <c r="DC63" s="247"/>
      <c r="DH63" s="247"/>
    </row>
    <row r="64" spans="22:120" ht="13.2" x14ac:dyDescent="0.2">
      <c r="V64" s="247"/>
    </row>
    <row r="65" spans="15:120" ht="13.2"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2" x14ac:dyDescent="0.2">
      <c r="Q66" s="247"/>
      <c r="S66" s="247"/>
      <c r="U66" s="247"/>
      <c r="DM66" s="247"/>
    </row>
    <row r="67" spans="15:120" ht="13.2"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2" x14ac:dyDescent="0.2"/>
    <row r="69" spans="15:120" ht="13.2" x14ac:dyDescent="0.2"/>
    <row r="70" spans="15:120" ht="13.2" x14ac:dyDescent="0.2"/>
    <row r="71" spans="15:120" ht="13.2" x14ac:dyDescent="0.2"/>
    <row r="72" spans="15:120" ht="13.2" x14ac:dyDescent="0.2">
      <c r="DP72" s="247"/>
    </row>
    <row r="73" spans="15:120" ht="13.2" x14ac:dyDescent="0.2">
      <c r="DP73" s="24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7"/>
      <c r="CX96" s="247"/>
      <c r="DC96" s="247"/>
      <c r="DH96" s="247"/>
    </row>
    <row r="97" spans="24:120" ht="13.2" x14ac:dyDescent="0.2">
      <c r="CS97" s="247"/>
      <c r="CX97" s="247"/>
      <c r="DC97" s="247"/>
      <c r="DH97" s="247"/>
      <c r="DP97" s="248" t="s">
        <v>475</v>
      </c>
    </row>
    <row r="98" spans="24:120" ht="13.2" hidden="1" x14ac:dyDescent="0.2">
      <c r="CS98" s="247"/>
      <c r="CX98" s="247"/>
      <c r="DC98" s="247"/>
      <c r="DH98" s="247"/>
    </row>
    <row r="99" spans="24:120" ht="13.2"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2" hidden="1" x14ac:dyDescent="0.2">
      <c r="CT103" s="247"/>
      <c r="CV103" s="247"/>
      <c r="CW103" s="247"/>
      <c r="CY103" s="247"/>
      <c r="DA103" s="247"/>
      <c r="DB103" s="247"/>
      <c r="DD103" s="247"/>
      <c r="DF103" s="247"/>
      <c r="DG103" s="247"/>
      <c r="DI103" s="247"/>
      <c r="DK103" s="247"/>
      <c r="DL103" s="247"/>
      <c r="DM103" s="247"/>
      <c r="DN103" s="247"/>
      <c r="DO103" s="247"/>
      <c r="DP103" s="247"/>
    </row>
    <row r="104" spans="24:120" ht="13.2"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rFCz6iDXHZ+2K5+ADbrNxvA9b4B14uBvzlUS3sjQcyZg+k3o9kpm/r0iN784pXdQD1uLYcR2n0QiLLnifLfCSQ==" saltValue="tvovGl6z48yKoUvKSP+qsg==" spinCount="100000" sheet="1" objects="1" scenarios="1"/>
  <dataConsolidate/>
  <phoneticPr fontId="2"/>
  <printOptions horizontalCentered="1" verticalCentered="1"/>
  <pageMargins left="0" right="0" top="0" bottom="0" header="0" footer="0"/>
  <pageSetup paperSize="9" scale="4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8" customWidth="1"/>
    <col min="117" max="16384" width="9" style="247" hidden="1"/>
  </cols>
  <sheetData>
    <row r="1" spans="2:116" ht="13.2"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2" x14ac:dyDescent="0.2"/>
    <row r="3" spans="2:116" ht="13.2" x14ac:dyDescent="0.2"/>
    <row r="4" spans="2:116" ht="13.2"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2"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2" x14ac:dyDescent="0.2"/>
    <row r="20" spans="9:116" ht="13.2" x14ac:dyDescent="0.2"/>
    <row r="21" spans="9:116" ht="13.2" x14ac:dyDescent="0.2">
      <c r="DL21" s="247"/>
    </row>
    <row r="22" spans="9:116" ht="13.2" x14ac:dyDescent="0.2">
      <c r="DI22" s="247"/>
      <c r="DJ22" s="247"/>
      <c r="DK22" s="247"/>
      <c r="DL22" s="247"/>
    </row>
    <row r="23" spans="9:116" ht="13.2" x14ac:dyDescent="0.2">
      <c r="CY23" s="247"/>
      <c r="CZ23" s="247"/>
      <c r="DA23" s="247"/>
      <c r="DB23" s="247"/>
      <c r="DC23" s="247"/>
      <c r="DD23" s="247"/>
      <c r="DE23" s="247"/>
      <c r="DF23" s="247"/>
      <c r="DG23" s="247"/>
      <c r="DH23" s="247"/>
      <c r="DI23" s="247"/>
      <c r="DJ23" s="247"/>
      <c r="DK23" s="247"/>
      <c r="DL23" s="24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7"/>
      <c r="DA35" s="247"/>
      <c r="DB35" s="247"/>
      <c r="DC35" s="247"/>
      <c r="DD35" s="247"/>
      <c r="DE35" s="247"/>
      <c r="DF35" s="247"/>
      <c r="DG35" s="247"/>
      <c r="DH35" s="247"/>
      <c r="DI35" s="247"/>
      <c r="DJ35" s="247"/>
      <c r="DK35" s="247"/>
      <c r="DL35" s="247"/>
    </row>
    <row r="36" spans="15:116" ht="13.2" x14ac:dyDescent="0.2"/>
    <row r="37" spans="15:116" ht="13.2" x14ac:dyDescent="0.2">
      <c r="DL37" s="247"/>
    </row>
    <row r="38" spans="15:116" ht="13.2" x14ac:dyDescent="0.2">
      <c r="DI38" s="247"/>
      <c r="DJ38" s="247"/>
      <c r="DK38" s="247"/>
      <c r="DL38" s="247"/>
    </row>
    <row r="39" spans="15:116" ht="13.2" x14ac:dyDescent="0.2"/>
    <row r="40" spans="15:116" ht="13.2" x14ac:dyDescent="0.2"/>
    <row r="41" spans="15:116" ht="13.2" x14ac:dyDescent="0.2"/>
    <row r="42" spans="15:116" ht="13.2" x14ac:dyDescent="0.2"/>
    <row r="43" spans="15:116" ht="13.2"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2" x14ac:dyDescent="0.2">
      <c r="DL44" s="247"/>
    </row>
    <row r="45" spans="15:116" ht="13.2" x14ac:dyDescent="0.2"/>
    <row r="46" spans="15:116" ht="13.2" x14ac:dyDescent="0.2">
      <c r="DA46" s="247"/>
      <c r="DB46" s="247"/>
      <c r="DC46" s="247"/>
      <c r="DD46" s="247"/>
      <c r="DE46" s="247"/>
      <c r="DF46" s="247"/>
      <c r="DG46" s="247"/>
      <c r="DH46" s="247"/>
      <c r="DI46" s="247"/>
      <c r="DJ46" s="247"/>
      <c r="DK46" s="247"/>
      <c r="DL46" s="247"/>
    </row>
    <row r="47" spans="15:116" ht="13.2" x14ac:dyDescent="0.2"/>
    <row r="48" spans="15:116" ht="13.2" x14ac:dyDescent="0.2"/>
    <row r="49" spans="104:116" ht="13.2" x14ac:dyDescent="0.2"/>
    <row r="50" spans="104:116" ht="13.2" x14ac:dyDescent="0.2">
      <c r="CZ50" s="247"/>
      <c r="DA50" s="247"/>
      <c r="DB50" s="247"/>
      <c r="DC50" s="247"/>
      <c r="DD50" s="247"/>
      <c r="DE50" s="247"/>
      <c r="DF50" s="247"/>
      <c r="DG50" s="247"/>
      <c r="DH50" s="247"/>
      <c r="DI50" s="247"/>
      <c r="DJ50" s="247"/>
      <c r="DK50" s="247"/>
      <c r="DL50" s="247"/>
    </row>
    <row r="51" spans="104:116" ht="13.2" x14ac:dyDescent="0.2"/>
    <row r="52" spans="104:116" ht="13.2" x14ac:dyDescent="0.2"/>
    <row r="53" spans="104:116" ht="13.2" x14ac:dyDescent="0.2">
      <c r="DL53" s="24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7"/>
      <c r="DD67" s="247"/>
      <c r="DE67" s="247"/>
      <c r="DF67" s="247"/>
      <c r="DG67" s="247"/>
      <c r="DH67" s="247"/>
      <c r="DI67" s="247"/>
      <c r="DJ67" s="247"/>
      <c r="DK67" s="247"/>
      <c r="DL67" s="24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jxEIIWrgBX6wD+/dvbe2aVX7abOIpuhl+sA+0uJ32Q6I3dGffDEhgO76BujT+59WmlB/DO7XFy52ZQmDyobkrA==" saltValue="QaqO3QyTkHyMX5OZ2GnPlQ==" spinCount="100000" sheet="1" objects="1" scenarios="1"/>
  <dataConsolidate/>
  <phoneticPr fontId="2"/>
  <printOptions horizontalCentered="1" verticalCentered="1"/>
  <pageMargins left="0" right="0" top="0" bottom="0" header="0" footer="0"/>
  <pageSetup paperSize="9" scale="48" orientation="landscape"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49" customWidth="1"/>
    <col min="37" max="44" width="17" style="249" customWidth="1"/>
    <col min="45" max="45" width="6.109375" style="256" customWidth="1"/>
    <col min="46" max="46" width="3" style="254" customWidth="1"/>
    <col min="47" max="47" width="19.109375" style="249" hidden="1" customWidth="1"/>
    <col min="48" max="52" width="12.6640625" style="249" hidden="1" customWidth="1"/>
    <col min="53" max="16384" width="8.6640625" style="249" hidden="1"/>
  </cols>
  <sheetData>
    <row r="1" spans="1:46" ht="13.2" x14ac:dyDescent="0.2">
      <c r="AS1" s="250"/>
      <c r="AT1" s="250"/>
    </row>
    <row r="2" spans="1:46" ht="13.2" x14ac:dyDescent="0.2">
      <c r="AS2" s="250"/>
      <c r="AT2" s="250"/>
    </row>
    <row r="3" spans="1:46" ht="13.2" x14ac:dyDescent="0.2">
      <c r="AS3" s="250"/>
      <c r="AT3" s="250"/>
    </row>
    <row r="4" spans="1:46" ht="13.2" x14ac:dyDescent="0.2">
      <c r="AS4" s="250"/>
      <c r="AT4" s="250"/>
    </row>
    <row r="5" spans="1:46" ht="16.2" x14ac:dyDescent="0.2">
      <c r="A5" s="251" t="s">
        <v>476</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2"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477</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478</v>
      </c>
      <c r="AP7" s="260"/>
      <c r="AQ7" s="261" t="s">
        <v>479</v>
      </c>
      <c r="AR7" s="262"/>
    </row>
    <row r="8" spans="1:46" ht="13.2"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480</v>
      </c>
      <c r="AQ8" s="267" t="s">
        <v>481</v>
      </c>
      <c r="AR8" s="268" t="s">
        <v>482</v>
      </c>
    </row>
    <row r="9" spans="1:46" ht="13.2"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483</v>
      </c>
      <c r="AL9" s="1117"/>
      <c r="AM9" s="1117"/>
      <c r="AN9" s="1118"/>
      <c r="AO9" s="269">
        <v>7050444</v>
      </c>
      <c r="AP9" s="269">
        <v>81655</v>
      </c>
      <c r="AQ9" s="270">
        <v>72348</v>
      </c>
      <c r="AR9" s="271">
        <v>12.9</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484</v>
      </c>
      <c r="AL10" s="1117"/>
      <c r="AM10" s="1117"/>
      <c r="AN10" s="1118"/>
      <c r="AO10" s="272">
        <v>3704</v>
      </c>
      <c r="AP10" s="272">
        <v>43</v>
      </c>
      <c r="AQ10" s="273">
        <v>6364</v>
      </c>
      <c r="AR10" s="274">
        <v>-99.3</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485</v>
      </c>
      <c r="AL11" s="1117"/>
      <c r="AM11" s="1117"/>
      <c r="AN11" s="1118"/>
      <c r="AO11" s="272">
        <v>59129</v>
      </c>
      <c r="AP11" s="272">
        <v>685</v>
      </c>
      <c r="AQ11" s="273">
        <v>1262</v>
      </c>
      <c r="AR11" s="274">
        <v>-45.7</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486</v>
      </c>
      <c r="AL12" s="1117"/>
      <c r="AM12" s="1117"/>
      <c r="AN12" s="1118"/>
      <c r="AO12" s="272" t="s">
        <v>487</v>
      </c>
      <c r="AP12" s="272" t="s">
        <v>487</v>
      </c>
      <c r="AQ12" s="273">
        <v>10</v>
      </c>
      <c r="AR12" s="274" t="s">
        <v>487</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488</v>
      </c>
      <c r="AL13" s="1117"/>
      <c r="AM13" s="1117"/>
      <c r="AN13" s="1118"/>
      <c r="AO13" s="272">
        <v>263590</v>
      </c>
      <c r="AP13" s="272">
        <v>3053</v>
      </c>
      <c r="AQ13" s="273">
        <v>3257</v>
      </c>
      <c r="AR13" s="274">
        <v>-6.3</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489</v>
      </c>
      <c r="AL14" s="1117"/>
      <c r="AM14" s="1117"/>
      <c r="AN14" s="1118"/>
      <c r="AO14" s="272">
        <v>49790</v>
      </c>
      <c r="AP14" s="272">
        <v>577</v>
      </c>
      <c r="AQ14" s="273">
        <v>1617</v>
      </c>
      <c r="AR14" s="274">
        <v>-64.3</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490</v>
      </c>
      <c r="AL15" s="1120"/>
      <c r="AM15" s="1120"/>
      <c r="AN15" s="1121"/>
      <c r="AO15" s="272">
        <v>-437713</v>
      </c>
      <c r="AP15" s="272">
        <v>-5069</v>
      </c>
      <c r="AQ15" s="273">
        <v>-3947</v>
      </c>
      <c r="AR15" s="274">
        <v>28.4</v>
      </c>
    </row>
    <row r="16" spans="1:46" ht="13.2"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6988944</v>
      </c>
      <c r="AP16" s="272">
        <v>80943</v>
      </c>
      <c r="AQ16" s="273">
        <v>80912</v>
      </c>
      <c r="AR16" s="274">
        <v>0</v>
      </c>
    </row>
    <row r="17" spans="1:46" ht="13.2"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2"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2"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491</v>
      </c>
      <c r="AL19" s="250"/>
      <c r="AM19" s="250"/>
      <c r="AN19" s="250"/>
      <c r="AO19" s="250"/>
      <c r="AP19" s="250"/>
      <c r="AQ19" s="250"/>
      <c r="AR19" s="250"/>
    </row>
    <row r="20" spans="1:46" ht="13.2"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492</v>
      </c>
      <c r="AP20" s="281" t="s">
        <v>493</v>
      </c>
      <c r="AQ20" s="282" t="s">
        <v>494</v>
      </c>
      <c r="AR20" s="283"/>
    </row>
    <row r="21" spans="1:46" s="289" customFormat="1" ht="13.2"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495</v>
      </c>
      <c r="AL21" s="1123"/>
      <c r="AM21" s="1123"/>
      <c r="AN21" s="1124"/>
      <c r="AO21" s="285">
        <v>6.74</v>
      </c>
      <c r="AP21" s="286">
        <v>6.71</v>
      </c>
      <c r="AQ21" s="287">
        <v>0.03</v>
      </c>
      <c r="AR21" s="255"/>
      <c r="AS21" s="288"/>
      <c r="AT21" s="284"/>
    </row>
    <row r="22" spans="1:46" s="289" customFormat="1" ht="13.2"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496</v>
      </c>
      <c r="AL22" s="1123"/>
      <c r="AM22" s="1123"/>
      <c r="AN22" s="1124"/>
      <c r="AO22" s="290">
        <v>99.4</v>
      </c>
      <c r="AP22" s="291">
        <v>98.3</v>
      </c>
      <c r="AQ22" s="292">
        <v>1.1000000000000001</v>
      </c>
      <c r="AR22" s="276"/>
      <c r="AS22" s="288"/>
      <c r="AT22" s="284"/>
    </row>
    <row r="23" spans="1:46" s="289" customFormat="1" ht="13.2"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2"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2" x14ac:dyDescent="0.2">
      <c r="A26" s="1113" t="s">
        <v>497</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ht="13.2" x14ac:dyDescent="0.2">
      <c r="A27" s="297"/>
      <c r="AO27" s="250"/>
      <c r="AP27" s="250"/>
      <c r="AQ27" s="250"/>
      <c r="AR27" s="250"/>
      <c r="AS27" s="250"/>
      <c r="AT27" s="250"/>
    </row>
    <row r="28" spans="1:46" ht="16.2" x14ac:dyDescent="0.2">
      <c r="A28" s="251" t="s">
        <v>498</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2"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499</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478</v>
      </c>
      <c r="AP30" s="260"/>
      <c r="AQ30" s="261" t="s">
        <v>479</v>
      </c>
      <c r="AR30" s="262"/>
    </row>
    <row r="31" spans="1:46" ht="13.2"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480</v>
      </c>
      <c r="AQ31" s="267" t="s">
        <v>481</v>
      </c>
      <c r="AR31" s="268" t="s">
        <v>482</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500</v>
      </c>
      <c r="AL32" s="1131"/>
      <c r="AM32" s="1131"/>
      <c r="AN32" s="1132"/>
      <c r="AO32" s="300">
        <v>1789388</v>
      </c>
      <c r="AP32" s="300">
        <v>20724</v>
      </c>
      <c r="AQ32" s="301">
        <v>34344</v>
      </c>
      <c r="AR32" s="302">
        <v>-39.700000000000003</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501</v>
      </c>
      <c r="AL33" s="1131"/>
      <c r="AM33" s="1131"/>
      <c r="AN33" s="1132"/>
      <c r="AO33" s="300" t="s">
        <v>487</v>
      </c>
      <c r="AP33" s="300" t="s">
        <v>487</v>
      </c>
      <c r="AQ33" s="301" t="s">
        <v>487</v>
      </c>
      <c r="AR33" s="302" t="s">
        <v>487</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502</v>
      </c>
      <c r="AL34" s="1131"/>
      <c r="AM34" s="1131"/>
      <c r="AN34" s="1132"/>
      <c r="AO34" s="300" t="s">
        <v>487</v>
      </c>
      <c r="AP34" s="300" t="s">
        <v>487</v>
      </c>
      <c r="AQ34" s="301">
        <v>3</v>
      </c>
      <c r="AR34" s="302" t="s">
        <v>487</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503</v>
      </c>
      <c r="AL35" s="1131"/>
      <c r="AM35" s="1131"/>
      <c r="AN35" s="1132"/>
      <c r="AO35" s="300">
        <v>1169506</v>
      </c>
      <c r="AP35" s="300">
        <v>13545</v>
      </c>
      <c r="AQ35" s="301">
        <v>7806</v>
      </c>
      <c r="AR35" s="302">
        <v>73.5</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504</v>
      </c>
      <c r="AL36" s="1131"/>
      <c r="AM36" s="1131"/>
      <c r="AN36" s="1132"/>
      <c r="AO36" s="300" t="s">
        <v>487</v>
      </c>
      <c r="AP36" s="300" t="s">
        <v>487</v>
      </c>
      <c r="AQ36" s="301">
        <v>1690</v>
      </c>
      <c r="AR36" s="302" t="s">
        <v>487</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505</v>
      </c>
      <c r="AL37" s="1131"/>
      <c r="AM37" s="1131"/>
      <c r="AN37" s="1132"/>
      <c r="AO37" s="300">
        <v>58985</v>
      </c>
      <c r="AP37" s="300">
        <v>683</v>
      </c>
      <c r="AQ37" s="301">
        <v>666</v>
      </c>
      <c r="AR37" s="302">
        <v>2.6</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506</v>
      </c>
      <c r="AL38" s="1134"/>
      <c r="AM38" s="1134"/>
      <c r="AN38" s="1135"/>
      <c r="AO38" s="303" t="s">
        <v>487</v>
      </c>
      <c r="AP38" s="303" t="s">
        <v>487</v>
      </c>
      <c r="AQ38" s="304">
        <v>3</v>
      </c>
      <c r="AR38" s="292" t="s">
        <v>487</v>
      </c>
      <c r="AS38" s="299"/>
    </row>
    <row r="39" spans="1:46" ht="13.2"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507</v>
      </c>
      <c r="AL39" s="1134"/>
      <c r="AM39" s="1134"/>
      <c r="AN39" s="1135"/>
      <c r="AO39" s="300">
        <v>-1217034</v>
      </c>
      <c r="AP39" s="300">
        <v>-14095</v>
      </c>
      <c r="AQ39" s="301">
        <v>-5822</v>
      </c>
      <c r="AR39" s="302">
        <v>142.1</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508</v>
      </c>
      <c r="AL40" s="1131"/>
      <c r="AM40" s="1131"/>
      <c r="AN40" s="1132"/>
      <c r="AO40" s="300">
        <v>-1970781</v>
      </c>
      <c r="AP40" s="300">
        <v>-22825</v>
      </c>
      <c r="AQ40" s="301">
        <v>-26710</v>
      </c>
      <c r="AR40" s="302">
        <v>-14.5</v>
      </c>
      <c r="AS40" s="299"/>
    </row>
    <row r="41" spans="1:46" ht="13.2"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-169936</v>
      </c>
      <c r="AP41" s="300">
        <v>-1968</v>
      </c>
      <c r="AQ41" s="301">
        <v>11979</v>
      </c>
      <c r="AR41" s="302">
        <v>-116.4</v>
      </c>
      <c r="AS41" s="299"/>
    </row>
    <row r="42" spans="1:46" ht="13.2"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2"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2"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2"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509</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2"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510</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478</v>
      </c>
      <c r="AN49" s="1127" t="s">
        <v>511</v>
      </c>
      <c r="AO49" s="1128"/>
      <c r="AP49" s="1128"/>
      <c r="AQ49" s="1128"/>
      <c r="AR49" s="1129"/>
    </row>
    <row r="50" spans="1:44" ht="13.2"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512</v>
      </c>
      <c r="AO50" s="317" t="s">
        <v>513</v>
      </c>
      <c r="AP50" s="318" t="s">
        <v>514</v>
      </c>
      <c r="AQ50" s="319" t="s">
        <v>515</v>
      </c>
      <c r="AR50" s="320" t="s">
        <v>516</v>
      </c>
    </row>
    <row r="51" spans="1:44" ht="13.2"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517</v>
      </c>
      <c r="AL51" s="313"/>
      <c r="AM51" s="321">
        <v>3377199</v>
      </c>
      <c r="AN51" s="322">
        <v>38935</v>
      </c>
      <c r="AO51" s="323">
        <v>53.2</v>
      </c>
      <c r="AP51" s="324">
        <v>45483</v>
      </c>
      <c r="AQ51" s="325">
        <v>-0.2</v>
      </c>
      <c r="AR51" s="326">
        <v>53.4</v>
      </c>
    </row>
    <row r="52" spans="1:44" ht="13.2"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518</v>
      </c>
      <c r="AM52" s="329">
        <v>1103004</v>
      </c>
      <c r="AN52" s="330">
        <v>12716</v>
      </c>
      <c r="AO52" s="331">
        <v>-17.399999999999999</v>
      </c>
      <c r="AP52" s="332">
        <v>24241</v>
      </c>
      <c r="AQ52" s="333">
        <v>0.4</v>
      </c>
      <c r="AR52" s="334">
        <v>-17.8</v>
      </c>
    </row>
    <row r="53" spans="1:44" ht="13.2"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519</v>
      </c>
      <c r="AL53" s="313"/>
      <c r="AM53" s="321">
        <v>6227888</v>
      </c>
      <c r="AN53" s="322">
        <v>71842</v>
      </c>
      <c r="AO53" s="323">
        <v>84.5</v>
      </c>
      <c r="AP53" s="324">
        <v>45945</v>
      </c>
      <c r="AQ53" s="325">
        <v>1</v>
      </c>
      <c r="AR53" s="326">
        <v>83.5</v>
      </c>
    </row>
    <row r="54" spans="1:44" ht="13.2"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518</v>
      </c>
      <c r="AM54" s="329">
        <v>2671314</v>
      </c>
      <c r="AN54" s="330">
        <v>30815</v>
      </c>
      <c r="AO54" s="331">
        <v>142.30000000000001</v>
      </c>
      <c r="AP54" s="332">
        <v>25180</v>
      </c>
      <c r="AQ54" s="333">
        <v>3.9</v>
      </c>
      <c r="AR54" s="334">
        <v>138.4</v>
      </c>
    </row>
    <row r="55" spans="1:44" ht="13.2"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520</v>
      </c>
      <c r="AL55" s="313"/>
      <c r="AM55" s="321">
        <v>6643186</v>
      </c>
      <c r="AN55" s="322">
        <v>76838</v>
      </c>
      <c r="AO55" s="323">
        <v>7</v>
      </c>
      <c r="AP55" s="324">
        <v>44475</v>
      </c>
      <c r="AQ55" s="325">
        <v>-3.2</v>
      </c>
      <c r="AR55" s="326">
        <v>10.199999999999999</v>
      </c>
    </row>
    <row r="56" spans="1:44" ht="13.2"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518</v>
      </c>
      <c r="AM56" s="329">
        <v>1562868</v>
      </c>
      <c r="AN56" s="330">
        <v>18077</v>
      </c>
      <c r="AO56" s="331">
        <v>-41.3</v>
      </c>
      <c r="AP56" s="332">
        <v>24780</v>
      </c>
      <c r="AQ56" s="333">
        <v>-1.6</v>
      </c>
      <c r="AR56" s="334">
        <v>-39.700000000000003</v>
      </c>
    </row>
    <row r="57" spans="1:44" ht="13.2"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521</v>
      </c>
      <c r="AL57" s="313"/>
      <c r="AM57" s="321">
        <v>6472000</v>
      </c>
      <c r="AN57" s="322">
        <v>74950</v>
      </c>
      <c r="AO57" s="323">
        <v>-2.5</v>
      </c>
      <c r="AP57" s="324">
        <v>45982</v>
      </c>
      <c r="AQ57" s="325">
        <v>3.4</v>
      </c>
      <c r="AR57" s="326">
        <v>-5.9</v>
      </c>
    </row>
    <row r="58" spans="1:44" ht="13.2"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518</v>
      </c>
      <c r="AM58" s="329">
        <v>2274060</v>
      </c>
      <c r="AN58" s="330">
        <v>26335</v>
      </c>
      <c r="AO58" s="331">
        <v>45.7</v>
      </c>
      <c r="AP58" s="332">
        <v>25583</v>
      </c>
      <c r="AQ58" s="333">
        <v>3.2</v>
      </c>
      <c r="AR58" s="334">
        <v>42.5</v>
      </c>
    </row>
    <row r="59" spans="1:44" ht="13.2"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522</v>
      </c>
      <c r="AL59" s="313"/>
      <c r="AM59" s="321">
        <v>5897269</v>
      </c>
      <c r="AN59" s="322">
        <v>68300</v>
      </c>
      <c r="AO59" s="323">
        <v>-8.9</v>
      </c>
      <c r="AP59" s="324">
        <v>50538</v>
      </c>
      <c r="AQ59" s="325">
        <v>9.9</v>
      </c>
      <c r="AR59" s="326">
        <v>-18.8</v>
      </c>
    </row>
    <row r="60" spans="1:44" ht="13.2"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518</v>
      </c>
      <c r="AM60" s="329">
        <v>2466341</v>
      </c>
      <c r="AN60" s="330">
        <v>28564</v>
      </c>
      <c r="AO60" s="331">
        <v>8.5</v>
      </c>
      <c r="AP60" s="332">
        <v>29053</v>
      </c>
      <c r="AQ60" s="333">
        <v>13.6</v>
      </c>
      <c r="AR60" s="334">
        <v>-5.0999999999999996</v>
      </c>
    </row>
    <row r="61" spans="1:44" ht="13.2"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523</v>
      </c>
      <c r="AL61" s="335"/>
      <c r="AM61" s="336">
        <v>5723508</v>
      </c>
      <c r="AN61" s="337">
        <v>66173</v>
      </c>
      <c r="AO61" s="338">
        <v>26.7</v>
      </c>
      <c r="AP61" s="339">
        <v>46485</v>
      </c>
      <c r="AQ61" s="340">
        <v>2.2000000000000002</v>
      </c>
      <c r="AR61" s="326">
        <v>24.5</v>
      </c>
    </row>
    <row r="62" spans="1:44" ht="13.2"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518</v>
      </c>
      <c r="AM62" s="329">
        <v>2015517</v>
      </c>
      <c r="AN62" s="330">
        <v>23301</v>
      </c>
      <c r="AO62" s="331">
        <v>27.6</v>
      </c>
      <c r="AP62" s="332">
        <v>25767</v>
      </c>
      <c r="AQ62" s="333">
        <v>3.9</v>
      </c>
      <c r="AR62" s="334">
        <v>23.7</v>
      </c>
    </row>
    <row r="63" spans="1:44" ht="13.2"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2"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2"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2"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2" hidden="1" x14ac:dyDescent="0.2">
      <c r="AK70" s="250"/>
      <c r="AL70" s="250"/>
      <c r="AM70" s="250"/>
      <c r="AN70" s="250"/>
      <c r="AO70" s="250"/>
      <c r="AP70" s="250"/>
      <c r="AQ70" s="250"/>
      <c r="AR70" s="250"/>
    </row>
    <row r="71" spans="1:46" ht="13.2" hidden="1" x14ac:dyDescent="0.2">
      <c r="AK71" s="250"/>
      <c r="AL71" s="250"/>
      <c r="AM71" s="250"/>
      <c r="AN71" s="250"/>
      <c r="AO71" s="250"/>
      <c r="AP71" s="250"/>
      <c r="AQ71" s="250"/>
      <c r="AR71" s="250"/>
    </row>
    <row r="72" spans="1:46" ht="13.2" hidden="1" x14ac:dyDescent="0.2">
      <c r="AK72" s="250"/>
      <c r="AL72" s="250"/>
      <c r="AM72" s="250"/>
      <c r="AN72" s="250"/>
      <c r="AO72" s="250"/>
      <c r="AP72" s="250"/>
      <c r="AQ72" s="250"/>
      <c r="AR72" s="250"/>
    </row>
    <row r="73" spans="1:46" ht="13.2" hidden="1" x14ac:dyDescent="0.2">
      <c r="AK73" s="250"/>
      <c r="AL73" s="250"/>
      <c r="AM73" s="250"/>
      <c r="AN73" s="250"/>
      <c r="AO73" s="250"/>
      <c r="AP73" s="250"/>
      <c r="AQ73" s="250"/>
      <c r="AR73" s="250"/>
    </row>
  </sheetData>
  <sheetProtection algorithmName="SHA-512" hashValue="CYhIflwdZ4aNe8ytlgwf8/PsHXsOFEAjDs4Xh0/EnrU4D6HSQG+/KIhbdto1AA+15EooPNeeoW5uKmkBDmCzkQ==" saltValue="SxzZaC6w72VCeD5EESj5W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2" x14ac:dyDescent="0.2">
      <c r="B2" s="247"/>
      <c r="DG2" s="247"/>
    </row>
    <row r="3" spans="2:125" ht="13.2"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2" x14ac:dyDescent="0.2"/>
    <row r="5" spans="2:125" ht="13.2" x14ac:dyDescent="0.2"/>
    <row r="6" spans="2:125" ht="13.2" x14ac:dyDescent="0.2"/>
    <row r="7" spans="2:125" ht="13.2" x14ac:dyDescent="0.2"/>
    <row r="8" spans="2:125" ht="13.2" x14ac:dyDescent="0.2"/>
    <row r="9" spans="2:125" ht="13.2" x14ac:dyDescent="0.2">
      <c r="DU9" s="24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7"/>
    </row>
    <row r="18" spans="125:125" ht="13.2" x14ac:dyDescent="0.2"/>
    <row r="19" spans="125:125" ht="13.2" x14ac:dyDescent="0.2"/>
    <row r="20" spans="125:125" ht="13.2" x14ac:dyDescent="0.2">
      <c r="DU20" s="247"/>
    </row>
    <row r="21" spans="125:125" ht="13.2" x14ac:dyDescent="0.2">
      <c r="DU21" s="24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7"/>
    </row>
    <row r="29" spans="125:125" ht="13.2" x14ac:dyDescent="0.2"/>
    <row r="30" spans="125:125" ht="13.2" x14ac:dyDescent="0.2"/>
    <row r="31" spans="125:125" ht="13.2" x14ac:dyDescent="0.2"/>
    <row r="32" spans="125:125" ht="13.2" x14ac:dyDescent="0.2"/>
    <row r="33" spans="2:125" ht="13.2" x14ac:dyDescent="0.2">
      <c r="B33" s="247"/>
      <c r="G33" s="247"/>
      <c r="I33" s="247"/>
    </row>
    <row r="34" spans="2:125" ht="13.2" x14ac:dyDescent="0.2">
      <c r="C34" s="247"/>
      <c r="P34" s="247"/>
      <c r="DE34" s="247"/>
      <c r="DH34" s="247"/>
    </row>
    <row r="35" spans="2:125" ht="13.2" x14ac:dyDescent="0.2">
      <c r="D35" s="247"/>
      <c r="E35" s="247"/>
      <c r="DG35" s="247"/>
      <c r="DJ35" s="247"/>
      <c r="DP35" s="247"/>
      <c r="DQ35" s="247"/>
      <c r="DR35" s="247"/>
      <c r="DS35" s="247"/>
      <c r="DT35" s="247"/>
      <c r="DU35" s="247"/>
    </row>
    <row r="36" spans="2:125" ht="13.2"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2" x14ac:dyDescent="0.2">
      <c r="DU37" s="247"/>
    </row>
    <row r="38" spans="2:125" ht="13.2" x14ac:dyDescent="0.2">
      <c r="DT38" s="247"/>
      <c r="DU38" s="247"/>
    </row>
    <row r="39" spans="2:125" ht="13.2" x14ac:dyDescent="0.2"/>
    <row r="40" spans="2:125" ht="13.2" x14ac:dyDescent="0.2">
      <c r="DH40" s="247"/>
    </row>
    <row r="41" spans="2:125" ht="13.2" x14ac:dyDescent="0.2">
      <c r="DE41" s="247"/>
    </row>
    <row r="42" spans="2:125" ht="13.2" x14ac:dyDescent="0.2">
      <c r="DG42" s="247"/>
      <c r="DJ42" s="247"/>
    </row>
    <row r="43" spans="2:125" ht="13.2"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2" x14ac:dyDescent="0.2">
      <c r="DU44" s="247"/>
    </row>
    <row r="45" spans="2:125" ht="13.2" x14ac:dyDescent="0.2"/>
    <row r="46" spans="2:125" ht="13.2" x14ac:dyDescent="0.2"/>
    <row r="47" spans="2:125" ht="13.2" x14ac:dyDescent="0.2"/>
    <row r="48" spans="2:125" ht="13.2" x14ac:dyDescent="0.2">
      <c r="DT48" s="247"/>
      <c r="DU48" s="247"/>
    </row>
    <row r="49" spans="120:125" ht="13.2" x14ac:dyDescent="0.2">
      <c r="DU49" s="247"/>
    </row>
    <row r="50" spans="120:125" ht="13.2" x14ac:dyDescent="0.2">
      <c r="DU50" s="247"/>
    </row>
    <row r="51" spans="120:125" ht="13.2" x14ac:dyDescent="0.2">
      <c r="DP51" s="247"/>
      <c r="DQ51" s="247"/>
      <c r="DR51" s="247"/>
      <c r="DS51" s="247"/>
      <c r="DT51" s="247"/>
      <c r="DU51" s="247"/>
    </row>
    <row r="52" spans="120:125" ht="13.2" x14ac:dyDescent="0.2"/>
    <row r="53" spans="120:125" ht="13.2" x14ac:dyDescent="0.2"/>
    <row r="54" spans="120:125" ht="13.2" x14ac:dyDescent="0.2">
      <c r="DU54" s="247"/>
    </row>
    <row r="55" spans="120:125" ht="13.2" x14ac:dyDescent="0.2"/>
    <row r="56" spans="120:125" ht="13.2" x14ac:dyDescent="0.2"/>
    <row r="57" spans="120:125" ht="13.2" x14ac:dyDescent="0.2"/>
    <row r="58" spans="120:125" ht="13.2" x14ac:dyDescent="0.2">
      <c r="DU58" s="247"/>
    </row>
    <row r="59" spans="120:125" ht="13.2" x14ac:dyDescent="0.2"/>
    <row r="60" spans="120:125" ht="13.2" x14ac:dyDescent="0.2"/>
    <row r="61" spans="120:125" ht="13.2" x14ac:dyDescent="0.2"/>
    <row r="62" spans="120:125" ht="13.2" x14ac:dyDescent="0.2"/>
    <row r="63" spans="120:125" ht="13.2" x14ac:dyDescent="0.2">
      <c r="DU63" s="247"/>
    </row>
    <row r="64" spans="120:125" ht="13.2" x14ac:dyDescent="0.2">
      <c r="DT64" s="247"/>
      <c r="DU64" s="247"/>
    </row>
    <row r="65" spans="123:125" ht="13.2" x14ac:dyDescent="0.2"/>
    <row r="66" spans="123:125" ht="13.2" x14ac:dyDescent="0.2"/>
    <row r="67" spans="123:125" ht="13.2" x14ac:dyDescent="0.2"/>
    <row r="68" spans="123:125" ht="13.2" x14ac:dyDescent="0.2"/>
    <row r="69" spans="123:125" ht="13.2" x14ac:dyDescent="0.2">
      <c r="DS69" s="247"/>
      <c r="DT69" s="247"/>
      <c r="DU69" s="24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7"/>
    </row>
    <row r="83" spans="116:125" ht="13.2" x14ac:dyDescent="0.2">
      <c r="DM83" s="247"/>
      <c r="DN83" s="247"/>
      <c r="DO83" s="247"/>
      <c r="DP83" s="247"/>
      <c r="DQ83" s="247"/>
      <c r="DR83" s="247"/>
      <c r="DS83" s="247"/>
      <c r="DT83" s="247"/>
      <c r="DU83" s="247"/>
    </row>
    <row r="84" spans="116:125" ht="13.2" x14ac:dyDescent="0.2"/>
    <row r="85" spans="116:125" ht="13.2" x14ac:dyDescent="0.2"/>
    <row r="86" spans="116:125" ht="13.2" x14ac:dyDescent="0.2"/>
    <row r="87" spans="116:125" ht="13.2" x14ac:dyDescent="0.2"/>
    <row r="88" spans="116:125" ht="13.2" x14ac:dyDescent="0.2">
      <c r="DU88" s="24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475</v>
      </c>
    </row>
    <row r="121" spans="125:125" ht="13.5" hidden="1" customHeight="1" x14ac:dyDescent="0.2">
      <c r="DU121" s="247"/>
    </row>
  </sheetData>
  <sheetProtection algorithmName="SHA-512" hashValue="WZ2ocyPPVtEHx6BbyD/OWoIeeFhYyKB2mVPpVg04POUgTq8JkyX6ucqciJtEnLiTFBntSeFzClKVZEcnhWAyzw==" saltValue="WfYekrnNlMjtfkpraK8AZQ=="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2" x14ac:dyDescent="0.2">
      <c r="B2" s="247"/>
      <c r="T2" s="247"/>
    </row>
    <row r="3" spans="1:125" ht="13.2"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7"/>
      <c r="G33" s="247"/>
      <c r="I33" s="247"/>
    </row>
    <row r="34" spans="2:125" ht="13.2" x14ac:dyDescent="0.2">
      <c r="C34" s="247"/>
      <c r="P34" s="247"/>
      <c r="R34" s="247"/>
      <c r="U34" s="247"/>
    </row>
    <row r="35" spans="2:125" ht="13.2"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2" x14ac:dyDescent="0.2">
      <c r="F36" s="247"/>
      <c r="H36" s="247"/>
      <c r="J36" s="247"/>
      <c r="K36" s="247"/>
      <c r="L36" s="247"/>
      <c r="M36" s="247"/>
      <c r="N36" s="247"/>
      <c r="O36" s="247"/>
      <c r="Q36" s="247"/>
      <c r="S36" s="247"/>
      <c r="V36" s="247"/>
    </row>
    <row r="37" spans="2:125" ht="13.2" x14ac:dyDescent="0.2"/>
    <row r="38" spans="2:125" ht="13.2" x14ac:dyDescent="0.2"/>
    <row r="39" spans="2:125" ht="13.2" x14ac:dyDescent="0.2"/>
    <row r="40" spans="2:125" ht="13.2" x14ac:dyDescent="0.2">
      <c r="U40" s="247"/>
    </row>
    <row r="41" spans="2:125" ht="13.2" x14ac:dyDescent="0.2">
      <c r="R41" s="247"/>
    </row>
    <row r="42" spans="2:125" ht="13.2"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2" x14ac:dyDescent="0.2">
      <c r="Q43" s="247"/>
      <c r="S43" s="247"/>
      <c r="V43" s="24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475</v>
      </c>
    </row>
  </sheetData>
  <sheetProtection algorithmName="SHA-512" hashValue="D5GO/7691vKb/j+YQL6MCJ2rcEq3O08wgGAZRIIWGDYXX/bhNiajJqqZllaIZCol4z38gumKRMUmoV7HPKWV1A==" saltValue="sDa2RhIvV8pfMCjLOVZSAQ=="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2">
      <c r="B47" s="10"/>
      <c r="C47" s="1139" t="s">
        <v>3</v>
      </c>
      <c r="D47" s="1139"/>
      <c r="E47" s="1140"/>
      <c r="F47" s="11">
        <v>30.98</v>
      </c>
      <c r="G47" s="12">
        <v>36.47</v>
      </c>
      <c r="H47" s="12">
        <v>36.54</v>
      </c>
      <c r="I47" s="12">
        <v>37.43</v>
      </c>
      <c r="J47" s="13">
        <v>39.89</v>
      </c>
    </row>
    <row r="48" spans="2:10" ht="57.75" customHeight="1" x14ac:dyDescent="0.2">
      <c r="B48" s="14"/>
      <c r="C48" s="1141" t="s">
        <v>4</v>
      </c>
      <c r="D48" s="1141"/>
      <c r="E48" s="1142"/>
      <c r="F48" s="15">
        <v>1.63</v>
      </c>
      <c r="G48" s="16">
        <v>2.59</v>
      </c>
      <c r="H48" s="16" t="s">
        <v>530</v>
      </c>
      <c r="I48" s="16">
        <v>2.89</v>
      </c>
      <c r="J48" s="17">
        <v>1.42</v>
      </c>
    </row>
    <row r="49" spans="2:10" ht="57.75" customHeight="1" thickBot="1" x14ac:dyDescent="0.25">
      <c r="B49" s="18"/>
      <c r="C49" s="1143" t="s">
        <v>5</v>
      </c>
      <c r="D49" s="1143"/>
      <c r="E49" s="1144"/>
      <c r="F49" s="19">
        <v>5.31</v>
      </c>
      <c r="G49" s="20">
        <v>8.09</v>
      </c>
      <c r="H49" s="20" t="s">
        <v>531</v>
      </c>
      <c r="I49" s="20">
        <v>4.7</v>
      </c>
      <c r="J49" s="21">
        <v>1.33</v>
      </c>
    </row>
    <row r="50" spans="2:10" ht="13.2" x14ac:dyDescent="0.2"/>
  </sheetData>
  <sheetProtection algorithmName="SHA-512" hashValue="LRqgkW5gg8fu8sntMIoEISRXMDZvJ0BR/EmNxMxjdlEoAdMSWeiBzOB1LWtX1kPN7Cp9WG7DheK/ROkK4VpT9w==" saltValue="EN/BeR9vnwqPn0q00JKi2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家宮　順也</cp:lastModifiedBy>
  <cp:lastPrinted>2026-03-11T02:14:08Z</cp:lastPrinted>
  <dcterms:created xsi:type="dcterms:W3CDTF">2026-02-23T07:41:32Z</dcterms:created>
  <dcterms:modified xsi:type="dcterms:W3CDTF">2026-03-17T01:24:40Z</dcterms:modified>
  <cp:category/>
</cp:coreProperties>
</file>