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8_{3D755A6E-8687-4D5D-9A22-5BB7DD4FE340}" xr6:coauthVersionLast="47" xr6:coauthVersionMax="47" xr10:uidLastSave="{00000000-0000-0000-0000-000000000000}"/>
  <bookViews>
    <workbookView xWindow="28680" yWindow="156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C36" i="10"/>
  <c r="CO35" i="10"/>
  <c r="BE35" i="10"/>
  <c r="C35" i="10"/>
  <c r="BE34" i="10"/>
  <c r="C34" i="10"/>
  <c r="U34" i="10" s="1"/>
  <c r="U35" i="10" s="1"/>
  <c r="U36" i="10" s="1"/>
  <c r="U37"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5" i="10" l="1"/>
  <c r="AM36" i="10" s="1"/>
  <c r="BW34" i="10"/>
  <c r="BW35" i="10" s="1"/>
  <c r="BW36" i="10" s="1"/>
  <c r="BW37" i="10" s="1"/>
  <c r="BW38" i="10" s="1"/>
  <c r="BW39" i="10" s="1"/>
  <c r="BW40" i="10" s="1"/>
  <c r="BW41" i="10" s="1"/>
  <c r="BW42" i="10" s="1"/>
  <c r="CO34" i="10" l="1"/>
</calcChain>
</file>

<file path=xl/sharedStrings.xml><?xml version="1.0" encoding="utf-8"?>
<sst xmlns="http://schemas.openxmlformats.org/spreadsheetml/2006/main" count="1062" uniqueCount="564">
  <si>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</si>
  <si>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</si>
  <si>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</si>
  <si>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</si>
  <si>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</si>
  <si>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</si>
  <si>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</si>
  <si>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</si>
  <si>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</si>
  <si>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</si>
  <si>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</si>
  <si>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</si>
  <si>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</si>
  <si>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</si>
  <si>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</si>
  <si>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</si>
  <si>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</si>
  <si>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</si>
  <si>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</si>
  <si>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</si>
  <si>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</si>
  <si>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</si>
  <si>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</si>
  <si>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</si>
  <si>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</si>
  <si>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</si>
  <si>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</si>
  <si>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</si>
  <si>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</si>
  <si>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</si>
  <si>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</si>
  <si>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</si>
  <si>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</si>
  <si>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</si>
  <si>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</si>
  <si>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</si>
  <si>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</si>
  <si>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</si>
  <si>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</si>
  <si>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</si>
  <si>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</si>
  <si>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</si>
  <si>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</si>
  <si>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</si>
  <si>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</si>
  <si>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</si>
  <si>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</si>
  <si>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</si>
  <si>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</si>
  <si>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</si>
  <si>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</si>
  <si>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</si>
  <si>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</si>
  <si>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</si>
  <si>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</si>
  <si>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</si>
  <si>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</si>
  <si>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</si>
  <si>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</si>
  <si>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</si>
  <si>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</si>
  <si>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</si>
  <si>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</si>
  <si>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</si>
  <si>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</si>
  <si>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</si>
  <si>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</si>
  <si>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</si>
  <si>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</si>
  <si>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</si>
  <si>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</si>
  <si>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</si>
  <si>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</si>
  <si>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</si>
  <si>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</si>
  <si>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</si>
  <si>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</si>
  <si>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</si>
  <si>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</si>
  <si>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</si>
  <si>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</si>
  <si>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</si>
  <si>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</si>
  <si>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</si>
  <si>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</si>
  <si>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</si>
  <si>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</si>
  <si>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</si>
  <si>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</si>
  <si>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</si>
  <si>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</si>
  <si>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</si>
  <si>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</si>
  <si>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</si>
  <si>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柏原市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</si>
  <si>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</si>
  <si>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</si>
  <si>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</si>
  <si>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</si>
  <si>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</si>
  <si>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</si>
  <si>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</si>
  <si>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</si>
  <si>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</si>
  <si>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</si>
  <si>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</si>
  <si>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</si>
  <si>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</si>
  <si>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</si>
  <si>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</si>
  <si>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</si>
  <si>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</si>
  <si>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</si>
  <si>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</si>
  <si>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</si>
  <si>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</si>
  <si>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</si>
  <si>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</si>
  <si>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</si>
  <si>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</si>
  <si>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</si>
  <si>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</si>
  <si>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</si>
  <si>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</si>
  <si>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</si>
  <si>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</si>
  <si>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</si>
  <si>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</si>
  <si>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</si>
  <si>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</si>
  <si>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</si>
  <si>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</si>
  <si>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</si>
  <si>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</si>
  <si>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</si>
  <si>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</si>
  <si>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</si>
  <si>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</si>
  <si>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</si>
  <si>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</si>
  <si>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</si>
  <si>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</si>
  <si>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</si>
  <si>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</si>
  <si>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</si>
  <si>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</si>
  <si>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</si>
  <si>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</si>
  <si>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</si>
  <si>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</si>
  <si>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</si>
  <si>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</si>
  <si>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</si>
  <si>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</si>
  <si>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</si>
  <si>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</si>
  <si>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</si>
  <si>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</si>
  <si>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</si>
  <si>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</si>
  <si>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</si>
  <si>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</si>
  <si>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</si>
  <si>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</si>
  <si>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</si>
  <si>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</si>
  <si>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</si>
  <si>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</si>
  <si>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</si>
  <si>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</si>
  <si>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</si>
  <si>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</si>
  <si>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</si>
  <si>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</si>
  <si>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</si>
  <si>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</si>
  <si>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</si>
  <si>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</si>
  <si>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</si>
  <si>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</si>
  <si>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</si>
  <si>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</si>
  <si>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</si>
  <si>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</si>
  <si>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</si>
  <si>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</si>
  <si>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</si>
  <si>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</si>
  <si>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</si>
  <si>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</si>
  <si>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</si>
  <si>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</si>
  <si>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</si>
  <si>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</si>
  <si>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</si>
  <si>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</si>
  <si>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</si>
  <si>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</si>
  <si>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</si>
  <si>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</si>
  <si>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</si>
  <si>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</si>
  <si>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</si>
  <si>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大阪府柏原市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</si>
  <si>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</si>
  <si>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</si>
  <si>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</si>
  <si>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</si>
  <si>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</si>
  <si>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</si>
  <si>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</si>
  <si>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</si>
  <si>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</si>
  <si>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</si>
  <si>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</si>
  <si>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</si>
  <si>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</si>
  <si>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</si>
  <si>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</si>
  <si>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</si>
  <si>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</si>
  <si>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</si>
  <si>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</si>
  <si>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</si>
  <si>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</si>
  <si>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</si>
  <si>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</si>
  <si>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</si>
  <si>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</si>
  <si>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</si>
  <si>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</si>
  <si>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</si>
  <si>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</si>
  <si>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</si>
  <si>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</si>
  <si>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</si>
  <si>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</si>
  <si>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</si>
  <si>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</si>
  <si>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</si>
  <si>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</si>
  <si>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</si>
  <si>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</si>
  <si>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</si>
  <si>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</si>
  <si>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</si>
  <si>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</si>
  <si>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</si>
  <si>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</si>
  <si>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</si>
  <si>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</si>
  <si>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</si>
  <si>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</si>
  <si>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</si>
  <si>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</si>
  <si>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</si>
  <si>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</si>
  <si>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</si>
  <si>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</si>
  <si>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</si>
  <si>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</si>
  <si>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</si>
  <si>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</si>
  <si>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</si>
  <si>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</si>
  <si>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</si>
  <si>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</si>
  <si>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</si>
  <si>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</si>
  <si>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</si>
  <si>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</si>
  <si>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</si>
  <si>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</si>
  <si>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</si>
  <si>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</si>
  <si>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</si>
  <si>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</si>
  <si>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</si>
  <si>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</si>
  <si>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</si>
  <si>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</si>
  <si>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</si>
  <si>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</si>
  <si>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</si>
  <si>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</si>
  <si>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</si>
  <si>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</si>
  <si>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</si>
  <si>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</si>
  <si>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</si>
  <si>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</si>
  <si>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</si>
  <si>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</si>
  <si>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</si>
  <si>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</si>
  <si>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</si>
  <si>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</si>
  <si>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</si>
  <si>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</si>
  <si>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</si>
  <si>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</si>
  <si>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</si>
  <si>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</si>
  <si>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</si>
  <si>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</si>
  <si>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</si>
  <si>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</si>
  <si>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</si>
  <si>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</si>
  <si>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</si>
  <si>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</si>
  <si>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</si>
  <si>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</si>
  <si>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</si>
  <si>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</si>
  <si>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</si>
  <si>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</si>
  <si>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</si>
  <si>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</si>
  <si>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</si>
  <si>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</si>
  <si>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</si>
  <si>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</si>
  <si>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</si>
  <si>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</si>
  <si>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</si>
  <si>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</si>
  <si>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</si>
  <si>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</si>
  <si>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</si>
  <si>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</si>
  <si>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</si>
  <si>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</si>
  <si>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</si>
  <si>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</si>
  <si>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</si>
  <si>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</si>
  <si>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</si>
  <si>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</si>
  <si>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</si>
  <si>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</si>
  <si>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</si>
  <si>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</si>
  <si>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</si>
  <si>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</si>
  <si>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</si>
  <si>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</si>
  <si>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</si>
  <si>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</si>
  <si>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</si>
  <si>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</si>
  <si>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</si>
  <si>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</si>
  <si>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</si>
  <si>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大阪府柏原市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</si>
  <si>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</si>
  <si>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</si>
  <si>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</si>
  <si>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</si>
  <si>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</si>
  <si>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</si>
  <si>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</si>
  <si>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</si>
  <si>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</si>
  <si>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</si>
  <si>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</si>
  <si>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</si>
  <si>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</si>
  <si>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</si>
  <si>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</si>
  <si>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</si>
  <si>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</si>
  <si>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</si>
  <si>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</si>
  <si>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</si>
  <si>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</si>
  <si>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</si>
  <si>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</si>
  <si>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</si>
  <si>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</si>
  <si>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</si>
  <si>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</si>
  <si>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</si>
  <si>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</si>
  <si>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</si>
  <si>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</si>
  <si>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</si>
  <si>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</si>
  <si>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</si>
  <si>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国民健康保険事業特別会計（施設勘定堅上診療所）</t>
    <phoneticPr fontId="5"/>
  </si>
  <si>
    <t>介護保険事業特別会計</t>
    <phoneticPr fontId="5"/>
  </si>
  <si>
    <t>後期高齢者医療事業特別会計</t>
    <phoneticPr fontId="5"/>
  </si>
  <si>
    <t>水道事業会計</t>
    <phoneticPr fontId="5"/>
  </si>
  <si>
    <t>法適用企業</t>
    <phoneticPr fontId="5"/>
  </si>
  <si>
    <t>市立柏原病院事業会計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</si>
  <si>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</si>
  <si>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</si>
  <si>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</si>
  <si>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</si>
  <si>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</si>
  <si>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</si>
  <si>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</si>
  <si>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</si>
  <si>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</si>
  <si>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</si>
  <si>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</si>
  <si>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</si>
  <si>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</si>
  <si>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</si>
  <si>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</si>
  <si>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</si>
  <si>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</si>
  <si>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</si>
  <si>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</si>
  <si>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</si>
  <si>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</si>
  <si>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</si>
  <si>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</si>
  <si>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</si>
  <si>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</si>
  <si>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</si>
  <si>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</si>
  <si>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</si>
  <si>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</si>
  <si>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</si>
  <si>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</si>
  <si>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</si>
  <si>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</si>
  <si>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</si>
  <si>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</si>
  <si>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</si>
  <si>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</si>
  <si>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</si>
  <si>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</si>
  <si>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</si>
  <si>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</si>
  <si>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</si>
  <si>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</si>
  <si>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</si>
  <si>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</si>
  <si>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</si>
  <si>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</si>
  <si>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</si>
  <si>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</si>
  <si>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</si>
  <si>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</si>
  <si>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</si>
  <si>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</si>
  <si>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</si>
  <si>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</si>
  <si>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</si>
  <si>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</si>
  <si>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</si>
  <si>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</si>
  <si>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</si>
  <si>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</si>
  <si>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</si>
  <si>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</si>
  <si>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</si>
  <si>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</si>
  <si>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</si>
  <si>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</si>
  <si>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</si>
  <si>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</si>
  <si>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</si>
  <si>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</si>
  <si>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</si>
  <si>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</si>
  <si>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</si>
  <si>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</si>
  <si>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</si>
  <si>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</si>
  <si>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</si>
  <si>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</si>
  <si>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</si>
  <si>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</si>
  <si>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</si>
  <si>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</si>
  <si>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</si>
  <si>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</si>
  <si>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</si>
  <si>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</si>
  <si>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</si>
  <si>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</si>
  <si>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</si>
  <si>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</si>
  <si>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</si>
  <si>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</si>
  <si>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</si>
  <si>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</si>
  <si>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</si>
  <si>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</si>
  <si>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</si>
  <si>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</si>
  <si>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</si>
  <si>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</si>
  <si>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</si>
  <si>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</si>
  <si>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</si>
  <si>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</si>
  <si>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</si>
  <si>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</si>
  <si>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</si>
  <si>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</si>
  <si>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</si>
  <si>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</si>
  <si>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</si>
  <si>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</si>
  <si>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</si>
  <si>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</si>
  <si>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</si>
  <si>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</si>
  <si>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</si>
  <si>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</si>
  <si>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</si>
  <si>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</si>
  <si>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</si>
  <si>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</si>
  <si>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</si>
  <si>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</si>
  <si>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</si>
  <si>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</si>
  <si>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</si>
  <si>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</si>
  <si>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</si>
  <si>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</si>
  <si>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</si>
  <si>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</si>
  <si>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</si>
  <si>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</si>
  <si>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</si>
  <si>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5.30</t>
  </si>
  <si>
    <t>▲ 3.55</t>
  </si>
  <si>
    <t>水道事業会計</t>
  </si>
  <si>
    <t>市立柏原病院事業会計</t>
  </si>
  <si>
    <t>下水道事業会計</t>
  </si>
  <si>
    <t>介護保険事業特別会計</t>
  </si>
  <si>
    <t>後期高齢者医療事業特別会計</t>
  </si>
  <si>
    <t>一般会計</t>
  </si>
  <si>
    <t>国民健康保険事業特別会計（事業勘定）</t>
  </si>
  <si>
    <t>国民健康保険事業特別会計（施設勘定堅上診療所）</t>
  </si>
  <si>
    <t>その他会計（赤字）</t>
  </si>
  <si>
    <t>その他会計（黒字）</t>
  </si>
  <si>
    <t>R02</t>
    <phoneticPr fontId="5"/>
  </si>
  <si>
    <t>R03</t>
    <phoneticPr fontId="5"/>
  </si>
  <si>
    <t>R04</t>
    <phoneticPr fontId="5"/>
  </si>
  <si>
    <t>R05</t>
    <phoneticPr fontId="5"/>
  </si>
  <si>
    <t>R06</t>
    <phoneticPr fontId="5"/>
  </si>
  <si>
    <t>柏原市ふるさと基金</t>
    <rPh sb="0" eb="3">
      <t>カシワラシ</t>
    </rPh>
    <rPh sb="7" eb="9">
      <t>キキン</t>
    </rPh>
    <phoneticPr fontId="5"/>
  </si>
  <si>
    <t>柏原市公共施設等整備基金</t>
    <rPh sb="0" eb="3">
      <t>カシワラシ</t>
    </rPh>
    <rPh sb="3" eb="8">
      <t>コウキョウシセツトウ</t>
    </rPh>
    <rPh sb="8" eb="12">
      <t>セイビキキン</t>
    </rPh>
    <phoneticPr fontId="5"/>
  </si>
  <si>
    <t>柏原市老人福祉基金</t>
    <rPh sb="0" eb="3">
      <t>カシワラシ</t>
    </rPh>
    <rPh sb="3" eb="9">
      <t>ロウジンフクシキキン</t>
    </rPh>
    <phoneticPr fontId="5"/>
  </si>
  <si>
    <t>柏原市文化・スポーツ国際交流基金</t>
    <rPh sb="0" eb="3">
      <t>カシワラシ</t>
    </rPh>
    <rPh sb="3" eb="5">
      <t>ブンカ</t>
    </rPh>
    <rPh sb="10" eb="16">
      <t>コクサイコウリュウキキン</t>
    </rPh>
    <phoneticPr fontId="5"/>
  </si>
  <si>
    <t>柏原市公園等整備事業基金</t>
    <rPh sb="0" eb="3">
      <t>カシワラシ</t>
    </rPh>
    <rPh sb="3" eb="5">
      <t>コウエン</t>
    </rPh>
    <rPh sb="5" eb="6">
      <t>トウ</t>
    </rPh>
    <rPh sb="6" eb="8">
      <t>セイビ</t>
    </rPh>
    <rPh sb="8" eb="10">
      <t>ジギョウ</t>
    </rPh>
    <rPh sb="10" eb="12">
      <t>キキン</t>
    </rPh>
    <phoneticPr fontId="5"/>
  </si>
  <si>
    <t>-</t>
    <phoneticPr fontId="2"/>
  </si>
  <si>
    <t>大阪南消防組合（一般会計）</t>
    <rPh sb="0" eb="3">
      <t>オオサカミナミ</t>
    </rPh>
    <phoneticPr fontId="2"/>
  </si>
  <si>
    <t>柏羽藤環境事業組合（一般会計）</t>
  </si>
  <si>
    <t>藤井寺市柏原市学校給食組合（一般会計）</t>
  </si>
  <si>
    <t>大和川右岸水防事務組合（一般会計）</t>
    <rPh sb="0" eb="3">
      <t>ヤマトガワ</t>
    </rPh>
    <rPh sb="3" eb="5">
      <t>ウガン</t>
    </rPh>
    <rPh sb="5" eb="11">
      <t>スイボウジムクミアイ</t>
    </rPh>
    <rPh sb="12" eb="16">
      <t>イッパンカイケイ</t>
    </rPh>
    <phoneticPr fontId="2"/>
  </si>
  <si>
    <t>八尾市柏原市火葬場組合（一般会計）</t>
    <rPh sb="0" eb="2">
      <t>ヤオ</t>
    </rPh>
    <rPh sb="2" eb="3">
      <t>シ</t>
    </rPh>
    <rPh sb="3" eb="5">
      <t>カシワラ</t>
    </rPh>
    <rPh sb="5" eb="6">
      <t>シ</t>
    </rPh>
    <rPh sb="6" eb="9">
      <t>カソウバ</t>
    </rPh>
    <rPh sb="9" eb="11">
      <t>クミアイ</t>
    </rPh>
    <rPh sb="12" eb="14">
      <t>イッパン</t>
    </rPh>
    <rPh sb="14" eb="16">
      <t>カイケイ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</si>
  <si>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</si>
  <si>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</si>
  <si>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大阪広域水道企業団水道事業会計（水道用水供給事業）</t>
    <rPh sb="0" eb="2">
      <t>オオサカ</t>
    </rPh>
    <rPh sb="2" eb="4">
      <t>コウイキ</t>
    </rPh>
    <rPh sb="4" eb="6">
      <t>スイドウ</t>
    </rPh>
    <rPh sb="6" eb="9">
      <t>キギョウダン</t>
    </rPh>
    <rPh sb="9" eb="11">
      <t>スイドウ</t>
    </rPh>
    <rPh sb="11" eb="13">
      <t>ジギョウ</t>
    </rPh>
    <rPh sb="13" eb="15">
      <t>カイケイ</t>
    </rPh>
    <rPh sb="16" eb="20">
      <t>スイドウヨウスイ</t>
    </rPh>
    <rPh sb="20" eb="22">
      <t>キョウキュウ</t>
    </rPh>
    <rPh sb="22" eb="24">
      <t>ジギョウ</t>
    </rPh>
    <phoneticPr fontId="2"/>
  </si>
  <si>
    <t>大阪広域水道企業団（工業用水道事業会計）</t>
    <rPh sb="0" eb="2">
      <t>オオサカ</t>
    </rPh>
    <rPh sb="2" eb="4">
      <t>コウイキ</t>
    </rPh>
    <rPh sb="4" eb="6">
      <t>スイドウ</t>
    </rPh>
    <rPh sb="6" eb="8">
      <t>キギョウ</t>
    </rPh>
    <rPh sb="8" eb="9">
      <t>ダン</t>
    </rPh>
    <rPh sb="10" eb="12">
      <t>コウギョウ</t>
    </rPh>
    <rPh sb="12" eb="13">
      <t>ヨウ</t>
    </rPh>
    <rPh sb="13" eb="15">
      <t>スイドウ</t>
    </rPh>
    <rPh sb="15" eb="17">
      <t>ジギョウ</t>
    </rPh>
    <rPh sb="17" eb="19">
      <t>カイケイ</t>
    </rPh>
    <phoneticPr fontId="2"/>
  </si>
  <si>
    <t>柏原市土地開発公社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</si>
</sst>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45945</c:v>
                </c:pt>
                <c:pt idx="2">
                  <c:v>44475</c:v>
                </c:pt>
                <c:pt idx="3">
                  <c:v>45982</c:v>
                </c:pt>
                <c:pt idx="4">
                  <c:v>50538</c:v>
                </c:pt>
              </c:numCache>
            </c:numRef>
          </c:val>
          <c:smooth val="0"/>
          <c:extLst>
            <c:ext xmlns:c16="http://schemas.microsoft.com/office/drawing/2014/chart" uri="{C3380CC4-5D6E-409C-BE32-E72D297353CC}">
              <c16:uniqueId val="{00000000-B170-4FCB-8DC5-C44B1812F26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68888</c:v>
                </c:pt>
                <c:pt idx="1">
                  <c:v>41493</c:v>
                </c:pt>
                <c:pt idx="2">
                  <c:v>22994</c:v>
                </c:pt>
                <c:pt idx="3">
                  <c:v>19937</c:v>
                </c:pt>
                <c:pt idx="4">
                  <c:v>25838</c:v>
                </c:pt>
              </c:numCache>
            </c:numRef>
          </c:val>
          <c:smooth val="0"/>
          <c:extLst>
            <c:ext xmlns:c16="http://schemas.microsoft.com/office/drawing/2014/chart" uri="{C3380CC4-5D6E-409C-BE32-E72D297353CC}">
              <c16:uniqueId val="{00000001-B170-4FCB-8DC5-C44B1812F26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3.19</c:v>
                </c:pt>
                <c:pt idx="1">
                  <c:v>7.24</c:v>
                </c:pt>
                <c:pt idx="2">
                  <c:v>5.07</c:v>
                </c:pt>
                <c:pt idx="3">
                  <c:v>0.06</c:v>
                </c:pt>
                <c:pt idx="4">
                  <c:v>0.13</c:v>
                </c:pt>
              </c:numCache>
            </c:numRef>
          </c:val>
          <c:extLst>
            <c:ext xmlns:c16="http://schemas.microsoft.com/office/drawing/2014/chart" uri="{C3380CC4-5D6E-409C-BE32-E72D297353CC}">
              <c16:uniqueId val="{00000000-79BE-4E9E-8CBB-D761BA4E5E9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13.5</c:v>
                </c:pt>
                <c:pt idx="1">
                  <c:v>14.31</c:v>
                </c:pt>
                <c:pt idx="2">
                  <c:v>18.32</c:v>
                </c:pt>
                <c:pt idx="3">
                  <c:v>17.53</c:v>
                </c:pt>
                <c:pt idx="4">
                  <c:v>13.75</c:v>
                </c:pt>
              </c:numCache>
            </c:numRef>
          </c:val>
          <c:extLst>
            <c:ext xmlns:c16="http://schemas.microsoft.com/office/drawing/2014/chart" uri="{C3380CC4-5D6E-409C-BE32-E72D297353CC}">
              <c16:uniqueId val="{00000001-79BE-4E9E-8CBB-D761BA4E5E9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0.82</c:v>
                </c:pt>
                <c:pt idx="1">
                  <c:v>5.68</c:v>
                </c:pt>
                <c:pt idx="2">
                  <c:v>1.49</c:v>
                </c:pt>
                <c:pt idx="3">
                  <c:v>-5.3</c:v>
                </c:pt>
                <c:pt idx="4">
                  <c:v>-3.55</c:v>
                </c:pt>
              </c:numCache>
            </c:numRef>
          </c:val>
          <c:smooth val="0"/>
          <c:extLst>
            <c:ext xmlns:c16="http://schemas.microsoft.com/office/drawing/2014/chart" uri="{C3380CC4-5D6E-409C-BE32-E72D297353CC}">
              <c16:uniqueId val="{00000002-79BE-4E9E-8CBB-D761BA4E5E9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F67-41AC-9C34-71917589D64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F67-41AC-9C34-71917589D64A}"/>
            </c:ext>
          </c:extLst>
        </c:ser>
        <c:ser>
          <c:idx val="2"/>
          <c:order val="2"/>
          <c:tx>
            <c:strRef>
              <c:f>データシート!$A$29</c:f>
              <c:strCache>
                <c:ptCount val="1"/>
                <c:pt idx="0">
                  <c:v>国民健康保険事業特別会計（施設勘定堅上診療所）</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EF67-41AC-9C34-71917589D64A}"/>
            </c:ext>
          </c:extLst>
        </c:ser>
        <c:ser>
          <c:idx val="3"/>
          <c:order val="3"/>
          <c:tx>
            <c:strRef>
              <c:f>データシート!$A$30</c:f>
              <c:strCache>
                <c:ptCount val="1"/>
                <c:pt idx="0">
                  <c:v>国民健康保険事業特別会計（事業勘定）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0.98</c:v>
                </c:pt>
                <c:pt idx="2">
                  <c:v>#N/A</c:v>
                </c:pt>
                <c:pt idx="3">
                  <c:v>0.9</c:v>
                </c:pt>
                <c:pt idx="4">
                  <c:v>#N/A</c:v>
                </c:pt>
                <c:pt idx="5">
                  <c:v>0.49</c:v>
                </c:pt>
                <c:pt idx="6">
                  <c:v>#N/A</c:v>
                </c:pt>
                <c:pt idx="7">
                  <c:v>0</c:v>
                </c:pt>
                <c:pt idx="8">
                  <c:v>#N/A</c:v>
                </c:pt>
                <c:pt idx="9">
                  <c:v>0.01</c:v>
                </c:pt>
              </c:numCache>
            </c:numRef>
          </c:val>
          <c:extLst>
            <c:ext xmlns:c16="http://schemas.microsoft.com/office/drawing/2014/chart" uri="{C3380CC4-5D6E-409C-BE32-E72D297353CC}">
              <c16:uniqueId val="{00000003-EF67-41AC-9C34-71917589D64A}"/>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3.18</c:v>
                </c:pt>
                <c:pt idx="2">
                  <c:v>#N/A</c:v>
                </c:pt>
                <c:pt idx="3">
                  <c:v>7.24</c:v>
                </c:pt>
                <c:pt idx="4">
                  <c:v>#N/A</c:v>
                </c:pt>
                <c:pt idx="5">
                  <c:v>5.0599999999999996</c:v>
                </c:pt>
                <c:pt idx="6">
                  <c:v>#N/A</c:v>
                </c:pt>
                <c:pt idx="7">
                  <c:v>0.06</c:v>
                </c:pt>
                <c:pt idx="8">
                  <c:v>#N/A</c:v>
                </c:pt>
                <c:pt idx="9">
                  <c:v>0.12</c:v>
                </c:pt>
              </c:numCache>
            </c:numRef>
          </c:val>
          <c:extLst>
            <c:ext xmlns:c16="http://schemas.microsoft.com/office/drawing/2014/chart" uri="{C3380CC4-5D6E-409C-BE32-E72D297353CC}">
              <c16:uniqueId val="{00000004-EF67-41AC-9C34-71917589D64A}"/>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0.22</c:v>
                </c:pt>
                <c:pt idx="2">
                  <c:v>#N/A</c:v>
                </c:pt>
                <c:pt idx="3">
                  <c:v>0.22</c:v>
                </c:pt>
                <c:pt idx="4">
                  <c:v>#N/A</c:v>
                </c:pt>
                <c:pt idx="5">
                  <c:v>0.27</c:v>
                </c:pt>
                <c:pt idx="6">
                  <c:v>#N/A</c:v>
                </c:pt>
                <c:pt idx="7">
                  <c:v>0.28000000000000003</c:v>
                </c:pt>
                <c:pt idx="8">
                  <c:v>#N/A</c:v>
                </c:pt>
                <c:pt idx="9">
                  <c:v>0.35</c:v>
                </c:pt>
              </c:numCache>
            </c:numRef>
          </c:val>
          <c:extLst>
            <c:ext xmlns:c16="http://schemas.microsoft.com/office/drawing/2014/chart" uri="{C3380CC4-5D6E-409C-BE32-E72D297353CC}">
              <c16:uniqueId val="{00000005-EF67-41AC-9C34-71917589D64A}"/>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0.92</c:v>
                </c:pt>
                <c:pt idx="2">
                  <c:v>#N/A</c:v>
                </c:pt>
                <c:pt idx="3">
                  <c:v>0.39</c:v>
                </c:pt>
                <c:pt idx="4">
                  <c:v>#N/A</c:v>
                </c:pt>
                <c:pt idx="5">
                  <c:v>0.31</c:v>
                </c:pt>
                <c:pt idx="6">
                  <c:v>#N/A</c:v>
                </c:pt>
                <c:pt idx="7">
                  <c:v>0.4</c:v>
                </c:pt>
                <c:pt idx="8">
                  <c:v>#N/A</c:v>
                </c:pt>
                <c:pt idx="9">
                  <c:v>0.36</c:v>
                </c:pt>
              </c:numCache>
            </c:numRef>
          </c:val>
          <c:extLst>
            <c:ext xmlns:c16="http://schemas.microsoft.com/office/drawing/2014/chart" uri="{C3380CC4-5D6E-409C-BE32-E72D297353CC}">
              <c16:uniqueId val="{00000006-EF67-41AC-9C34-71917589D64A}"/>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0.47</c:v>
                </c:pt>
                <c:pt idx="2">
                  <c:v>#N/A</c:v>
                </c:pt>
                <c:pt idx="3">
                  <c:v>0.5</c:v>
                </c:pt>
                <c:pt idx="4">
                  <c:v>#N/A</c:v>
                </c:pt>
                <c:pt idx="5">
                  <c:v>0.53</c:v>
                </c:pt>
                <c:pt idx="6">
                  <c:v>#N/A</c:v>
                </c:pt>
                <c:pt idx="7">
                  <c:v>0.56999999999999995</c:v>
                </c:pt>
                <c:pt idx="8">
                  <c:v>#N/A</c:v>
                </c:pt>
                <c:pt idx="9">
                  <c:v>0.78</c:v>
                </c:pt>
              </c:numCache>
            </c:numRef>
          </c:val>
          <c:extLst>
            <c:ext xmlns:c16="http://schemas.microsoft.com/office/drawing/2014/chart" uri="{C3380CC4-5D6E-409C-BE32-E72D297353CC}">
              <c16:uniqueId val="{00000007-EF67-41AC-9C34-71917589D64A}"/>
            </c:ext>
          </c:extLst>
        </c:ser>
        <c:ser>
          <c:idx val="8"/>
          <c:order val="8"/>
          <c:tx>
            <c:strRef>
              <c:f>データシート!$A$35</c:f>
              <c:strCache>
                <c:ptCount val="1"/>
                <c:pt idx="0">
                  <c:v>市立柏原病院事業会計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1.18</c:v>
                </c:pt>
                <c:pt idx="2">
                  <c:v>#N/A</c:v>
                </c:pt>
                <c:pt idx="3">
                  <c:v>14.17</c:v>
                </c:pt>
                <c:pt idx="4">
                  <c:v>#N/A</c:v>
                </c:pt>
                <c:pt idx="5">
                  <c:v>20.77</c:v>
                </c:pt>
                <c:pt idx="6">
                  <c:v>#N/A</c:v>
                </c:pt>
                <c:pt idx="7">
                  <c:v>17.04</c:v>
                </c:pt>
                <c:pt idx="8">
                  <c:v>#N/A</c:v>
                </c:pt>
                <c:pt idx="9">
                  <c:v>13.5</c:v>
                </c:pt>
              </c:numCache>
            </c:numRef>
          </c:val>
          <c:extLst>
            <c:ext xmlns:c16="http://schemas.microsoft.com/office/drawing/2014/chart" uri="{C3380CC4-5D6E-409C-BE32-E72D297353CC}">
              <c16:uniqueId val="{00000008-EF67-41AC-9C34-71917589D64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17.12</c:v>
                </c:pt>
                <c:pt idx="2">
                  <c:v>#N/A</c:v>
                </c:pt>
                <c:pt idx="3">
                  <c:v>16.45</c:v>
                </c:pt>
                <c:pt idx="4">
                  <c:v>#N/A</c:v>
                </c:pt>
                <c:pt idx="5">
                  <c:v>16.54</c:v>
                </c:pt>
                <c:pt idx="6">
                  <c:v>#N/A</c:v>
                </c:pt>
                <c:pt idx="7">
                  <c:v>15.41</c:v>
                </c:pt>
                <c:pt idx="8">
                  <c:v>#N/A</c:v>
                </c:pt>
                <c:pt idx="9">
                  <c:v>13.97</c:v>
                </c:pt>
              </c:numCache>
            </c:numRef>
          </c:val>
          <c:extLst>
            <c:ext xmlns:c16="http://schemas.microsoft.com/office/drawing/2014/chart" uri="{C3380CC4-5D6E-409C-BE32-E72D297353CC}">
              <c16:uniqueId val="{00000009-EF67-41AC-9C34-71917589D64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2493</c:v>
                </c:pt>
                <c:pt idx="5">
                  <c:v>2503</c:v>
                </c:pt>
                <c:pt idx="8">
                  <c:v>2486</c:v>
                </c:pt>
                <c:pt idx="11">
                  <c:v>2524</c:v>
                </c:pt>
                <c:pt idx="14">
                  <c:v>2232</c:v>
                </c:pt>
              </c:numCache>
            </c:numRef>
          </c:val>
          <c:extLst>
            <c:ext xmlns:c16="http://schemas.microsoft.com/office/drawing/2014/chart" uri="{C3380CC4-5D6E-409C-BE32-E72D297353CC}">
              <c16:uniqueId val="{00000000-E622-49F7-B93F-DACD9E85C02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0</c:v>
                </c:pt>
                <c:pt idx="6">
                  <c:v>0</c:v>
                </c:pt>
                <c:pt idx="9">
                  <c:v>1</c:v>
                </c:pt>
                <c:pt idx="12">
                  <c:v>5</c:v>
                </c:pt>
              </c:numCache>
            </c:numRef>
          </c:val>
          <c:extLst>
            <c:ext xmlns:c16="http://schemas.microsoft.com/office/drawing/2014/chart" uri="{C3380CC4-5D6E-409C-BE32-E72D297353CC}">
              <c16:uniqueId val="{00000001-E622-49F7-B93F-DACD9E85C02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4</c:v>
                </c:pt>
                <c:pt idx="12">
                  <c:v>9</c:v>
                </c:pt>
              </c:numCache>
            </c:numRef>
          </c:val>
          <c:extLst>
            <c:ext xmlns:c16="http://schemas.microsoft.com/office/drawing/2014/chart" uri="{C3380CC4-5D6E-409C-BE32-E72D297353CC}">
              <c16:uniqueId val="{00000002-E622-49F7-B93F-DACD9E85C02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99</c:v>
                </c:pt>
                <c:pt idx="3">
                  <c:v>116</c:v>
                </c:pt>
                <c:pt idx="6">
                  <c:v>125</c:v>
                </c:pt>
                <c:pt idx="9">
                  <c:v>133</c:v>
                </c:pt>
                <c:pt idx="12">
                  <c:v>132</c:v>
                </c:pt>
              </c:numCache>
            </c:numRef>
          </c:val>
          <c:extLst>
            <c:ext xmlns:c16="http://schemas.microsoft.com/office/drawing/2014/chart" uri="{C3380CC4-5D6E-409C-BE32-E72D297353CC}">
              <c16:uniqueId val="{00000003-E622-49F7-B93F-DACD9E85C02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912</c:v>
                </c:pt>
                <c:pt idx="3">
                  <c:v>940</c:v>
                </c:pt>
                <c:pt idx="6">
                  <c:v>972</c:v>
                </c:pt>
                <c:pt idx="9">
                  <c:v>1050</c:v>
                </c:pt>
                <c:pt idx="12">
                  <c:v>830</c:v>
                </c:pt>
              </c:numCache>
            </c:numRef>
          </c:val>
          <c:extLst>
            <c:ext xmlns:c16="http://schemas.microsoft.com/office/drawing/2014/chart" uri="{C3380CC4-5D6E-409C-BE32-E72D297353CC}">
              <c16:uniqueId val="{00000004-E622-49F7-B93F-DACD9E85C02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622-49F7-B93F-DACD9E85C02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622-49F7-B93F-DACD9E85C02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1878</c:v>
                </c:pt>
                <c:pt idx="3">
                  <c:v>2046</c:v>
                </c:pt>
                <c:pt idx="6">
                  <c:v>2170</c:v>
                </c:pt>
                <c:pt idx="9">
                  <c:v>2112</c:v>
                </c:pt>
                <c:pt idx="12">
                  <c:v>2065</c:v>
                </c:pt>
              </c:numCache>
            </c:numRef>
          </c:val>
          <c:extLst>
            <c:ext xmlns:c16="http://schemas.microsoft.com/office/drawing/2014/chart" uri="{C3380CC4-5D6E-409C-BE32-E72D297353CC}">
              <c16:uniqueId val="{00000007-E622-49F7-B93F-DACD9E85C02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397</c:v>
                </c:pt>
                <c:pt idx="2">
                  <c:v>#N/A</c:v>
                </c:pt>
                <c:pt idx="3">
                  <c:v>#N/A</c:v>
                </c:pt>
                <c:pt idx="4">
                  <c:v>599</c:v>
                </c:pt>
                <c:pt idx="5">
                  <c:v>#N/A</c:v>
                </c:pt>
                <c:pt idx="6">
                  <c:v>#N/A</c:v>
                </c:pt>
                <c:pt idx="7">
                  <c:v>781</c:v>
                </c:pt>
                <c:pt idx="8">
                  <c:v>#N/A</c:v>
                </c:pt>
                <c:pt idx="9">
                  <c:v>#N/A</c:v>
                </c:pt>
                <c:pt idx="10">
                  <c:v>776</c:v>
                </c:pt>
                <c:pt idx="11">
                  <c:v>#N/A</c:v>
                </c:pt>
                <c:pt idx="12">
                  <c:v>#N/A</c:v>
                </c:pt>
                <c:pt idx="13">
                  <c:v>809</c:v>
                </c:pt>
                <c:pt idx="14">
                  <c:v>#N/A</c:v>
                </c:pt>
              </c:numCache>
            </c:numRef>
          </c:val>
          <c:smooth val="0"/>
          <c:extLst>
            <c:ext xmlns:c16="http://schemas.microsoft.com/office/drawing/2014/chart" uri="{C3380CC4-5D6E-409C-BE32-E72D297353CC}">
              <c16:uniqueId val="{00000008-E622-49F7-B93F-DACD9E85C02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26264</c:v>
                </c:pt>
                <c:pt idx="5">
                  <c:v>25705</c:v>
                </c:pt>
                <c:pt idx="8">
                  <c:v>24573</c:v>
                </c:pt>
                <c:pt idx="11">
                  <c:v>23379</c:v>
                </c:pt>
                <c:pt idx="14">
                  <c:v>22674</c:v>
                </c:pt>
              </c:numCache>
            </c:numRef>
          </c:val>
          <c:extLst>
            <c:ext xmlns:c16="http://schemas.microsoft.com/office/drawing/2014/chart" uri="{C3380CC4-5D6E-409C-BE32-E72D297353CC}">
              <c16:uniqueId val="{00000000-528A-47ED-97E1-C9719A151B7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4648</c:v>
                </c:pt>
                <c:pt idx="5">
                  <c:v>4476</c:v>
                </c:pt>
                <c:pt idx="8">
                  <c:v>4204</c:v>
                </c:pt>
                <c:pt idx="11">
                  <c:v>4068</c:v>
                </c:pt>
                <c:pt idx="14">
                  <c:v>4276</c:v>
                </c:pt>
              </c:numCache>
            </c:numRef>
          </c:val>
          <c:extLst>
            <c:ext xmlns:c16="http://schemas.microsoft.com/office/drawing/2014/chart" uri="{C3380CC4-5D6E-409C-BE32-E72D297353CC}">
              <c16:uniqueId val="{00000001-528A-47ED-97E1-C9719A151B7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4458</c:v>
                </c:pt>
                <c:pt idx="5">
                  <c:v>5496</c:v>
                </c:pt>
                <c:pt idx="8">
                  <c:v>7002</c:v>
                </c:pt>
                <c:pt idx="11">
                  <c:v>6880</c:v>
                </c:pt>
                <c:pt idx="14">
                  <c:v>6304</c:v>
                </c:pt>
              </c:numCache>
            </c:numRef>
          </c:val>
          <c:extLst>
            <c:ext xmlns:c16="http://schemas.microsoft.com/office/drawing/2014/chart" uri="{C3380CC4-5D6E-409C-BE32-E72D297353CC}">
              <c16:uniqueId val="{00000002-528A-47ED-97E1-C9719A151B7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28A-47ED-97E1-C9719A151B7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28A-47ED-97E1-C9719A151B7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28A-47ED-97E1-C9719A151B7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2625</c:v>
                </c:pt>
                <c:pt idx="3">
                  <c:v>2839</c:v>
                </c:pt>
                <c:pt idx="6">
                  <c:v>2666</c:v>
                </c:pt>
                <c:pt idx="9">
                  <c:v>2954</c:v>
                </c:pt>
                <c:pt idx="12">
                  <c:v>2967</c:v>
                </c:pt>
              </c:numCache>
            </c:numRef>
          </c:val>
          <c:extLst>
            <c:ext xmlns:c16="http://schemas.microsoft.com/office/drawing/2014/chart" uri="{C3380CC4-5D6E-409C-BE32-E72D297353CC}">
              <c16:uniqueId val="{00000006-528A-47ED-97E1-C9719A151B7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799</c:v>
                </c:pt>
                <c:pt idx="3">
                  <c:v>815</c:v>
                </c:pt>
                <c:pt idx="6">
                  <c:v>825</c:v>
                </c:pt>
                <c:pt idx="9">
                  <c:v>1344</c:v>
                </c:pt>
                <c:pt idx="12">
                  <c:v>1075</c:v>
                </c:pt>
              </c:numCache>
            </c:numRef>
          </c:val>
          <c:extLst>
            <c:ext xmlns:c16="http://schemas.microsoft.com/office/drawing/2014/chart" uri="{C3380CC4-5D6E-409C-BE32-E72D297353CC}">
              <c16:uniqueId val="{00000007-528A-47ED-97E1-C9719A151B7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10579</c:v>
                </c:pt>
                <c:pt idx="3">
                  <c:v>10306</c:v>
                </c:pt>
                <c:pt idx="6">
                  <c:v>10153</c:v>
                </c:pt>
                <c:pt idx="9">
                  <c:v>9978</c:v>
                </c:pt>
                <c:pt idx="12">
                  <c:v>10059</c:v>
                </c:pt>
              </c:numCache>
            </c:numRef>
          </c:val>
          <c:extLst>
            <c:ext xmlns:c16="http://schemas.microsoft.com/office/drawing/2014/chart" uri="{C3380CC4-5D6E-409C-BE32-E72D297353CC}">
              <c16:uniqueId val="{00000008-528A-47ED-97E1-C9719A151B7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383</c:v>
                </c:pt>
                <c:pt idx="3">
                  <c:v>328</c:v>
                </c:pt>
                <c:pt idx="6">
                  <c:v>304</c:v>
                </c:pt>
                <c:pt idx="9">
                  <c:v>394</c:v>
                </c:pt>
                <c:pt idx="12">
                  <c:v>254</c:v>
                </c:pt>
              </c:numCache>
            </c:numRef>
          </c:val>
          <c:extLst>
            <c:ext xmlns:c16="http://schemas.microsoft.com/office/drawing/2014/chart" uri="{C3380CC4-5D6E-409C-BE32-E72D297353CC}">
              <c16:uniqueId val="{00000009-528A-47ED-97E1-C9719A151B7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22359</c:v>
                </c:pt>
                <c:pt idx="3">
                  <c:v>23389</c:v>
                </c:pt>
                <c:pt idx="6">
                  <c:v>22165</c:v>
                </c:pt>
                <c:pt idx="9">
                  <c:v>20721</c:v>
                </c:pt>
                <c:pt idx="12">
                  <c:v>19656</c:v>
                </c:pt>
              </c:numCache>
            </c:numRef>
          </c:val>
          <c:extLst>
            <c:ext xmlns:c16="http://schemas.microsoft.com/office/drawing/2014/chart" uri="{C3380CC4-5D6E-409C-BE32-E72D297353CC}">
              <c16:uniqueId val="{0000000A-528A-47ED-97E1-C9719A151B7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1376</c:v>
                </c:pt>
                <c:pt idx="2">
                  <c:v>#N/A</c:v>
                </c:pt>
                <c:pt idx="3">
                  <c:v>#N/A</c:v>
                </c:pt>
                <c:pt idx="4">
                  <c:v>1999</c:v>
                </c:pt>
                <c:pt idx="5">
                  <c:v>#N/A</c:v>
                </c:pt>
                <c:pt idx="6">
                  <c:v>#N/A</c:v>
                </c:pt>
                <c:pt idx="7">
                  <c:v>334</c:v>
                </c:pt>
                <c:pt idx="8">
                  <c:v>#N/A</c:v>
                </c:pt>
                <c:pt idx="9">
                  <c:v>#N/A</c:v>
                </c:pt>
                <c:pt idx="10">
                  <c:v>1064</c:v>
                </c:pt>
                <c:pt idx="11">
                  <c:v>#N/A</c:v>
                </c:pt>
                <c:pt idx="12">
                  <c:v>#N/A</c:v>
                </c:pt>
                <c:pt idx="13">
                  <c:v>758</c:v>
                </c:pt>
                <c:pt idx="14">
                  <c:v>#N/A</c:v>
                </c:pt>
              </c:numCache>
            </c:numRef>
          </c:val>
          <c:smooth val="0"/>
          <c:extLst>
            <c:ext xmlns:c16="http://schemas.microsoft.com/office/drawing/2014/chart" uri="{C3380CC4-5D6E-409C-BE32-E72D297353CC}">
              <c16:uniqueId val="{0000000B-528A-47ED-97E1-C9719A151B7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2901</c:v>
                </c:pt>
                <c:pt idx="1">
                  <c:v>2836</c:v>
                </c:pt>
                <c:pt idx="2">
                  <c:v>2245</c:v>
                </c:pt>
              </c:numCache>
            </c:numRef>
          </c:val>
          <c:extLst>
            <c:ext xmlns:c16="http://schemas.microsoft.com/office/drawing/2014/chart" uri="{C3380CC4-5D6E-409C-BE32-E72D297353CC}">
              <c16:uniqueId val="{00000000-37B8-4CEC-BD46-EC93BC70E8F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524</c:v>
                </c:pt>
                <c:pt idx="1">
                  <c:v>607</c:v>
                </c:pt>
                <c:pt idx="2">
                  <c:v>715</c:v>
                </c:pt>
              </c:numCache>
            </c:numRef>
          </c:val>
          <c:extLst>
            <c:ext xmlns:c16="http://schemas.microsoft.com/office/drawing/2014/chart" uri="{C3380CC4-5D6E-409C-BE32-E72D297353CC}">
              <c16:uniqueId val="{00000001-37B8-4CEC-BD46-EC93BC70E8F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2240</c:v>
                </c:pt>
                <c:pt idx="1">
                  <c:v>2374</c:v>
                </c:pt>
                <c:pt idx="2">
                  <c:v>2350</c:v>
                </c:pt>
              </c:numCache>
            </c:numRef>
          </c:val>
          <c:extLst>
            <c:ext xmlns:c16="http://schemas.microsoft.com/office/drawing/2014/chart" uri="{C3380CC4-5D6E-409C-BE32-E72D297353CC}">
              <c16:uniqueId val="{00000002-37B8-4CEC-BD46-EC93BC70E8F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大阪府柏原市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実質公債費比率の令和６年度単年度ベースは </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5.60</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となり、前年度</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(5.52)</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に比べて</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0.08</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ポイント悪化した。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この主な要因は、元利償還金・準元利償還金に係る基準財政需要額算入額が減少したことによるものである。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今後も、公共施設再編に伴う市債発行の影響により増加していくものと見込まれる。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大阪府柏原市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将来負担比率については、標準財政規模が普通交付税の増などにより拡大したことに加え、地方債現在高及び組合負担等見込額が減少したことによる将来負担額の減などにより</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5.2</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％となり、前年度に比べ</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ポイント改善した。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７年度以降において、公共施設再編に伴い市債を発行予定ではあるが、後年度の負担を少しでも軽減できるよう、引き続き見積合わせの方法を用いるなどして低利での借入を実行することに加え、投資的経費を伴う事業の実施について精査をし、財政の健全化に努める。</a:t>
          </a:r>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大阪府柏原市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減債基金やその他の目的基金にて積立てを行ったが、財政調整基金において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600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百万円、公共施設等整備基金において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百万円等の取崩しを行ったことから、基金残高合計は前年度比で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506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％）の減となった。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財政調整基金においては今後も続くと見込まれる人件費上昇や物価高騰の影響により、また公共施設等整備基金においては今後も予定されている公共施設等再編整備事業における財源として、多額の取崩しが発生すると予想され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今後は、行財政改革本部の取組による歳入確保や、歳出削減に結びつく事業見直しによって基金の取崩しが最小限となるよう努める。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柏原市ふるさと基金：寄附を通じて、様々な人々が参加できる、夢のある地域社会の実現を目指す。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柏原市公共施設等整備基金：公用若しくは公共の用に供する施設の整備並びに土地取得を推進する。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柏原市老人福祉基金：老人福祉の向上を図る。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柏原市文化・スポーツ国際交流基金：国際化時代にふさわしい文化及びスポーツの振興に寄与し、国際理解を深める。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柏原市公園等整備事業基金：公園、広場及び緑地の整備事業を推進する。</a:t>
          </a: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柏原市ふるさと基金：教育及び福祉事業等の財源として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百万円を取り崩した一方、運用利子及び指定寄附金</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248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百万円を積み立てたことにより、前年度比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柏原市公共施設等整備基金：基金運用利子を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百万円積み立てた一方、公共施設関連事業の財源として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百万円を取り崩したことにより、前年度比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％）の減となった。</a:t>
          </a: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柏原市ふるさと基金：寄附者の意向に沿った事業に活用していく。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柏原市公共施設等整備基金：今後も公共施設等再編整備事業の財源としての取崩しが見込まれるため、減少していくと予想される。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令和５年度決算で生じた剰余金や基金運用利子など</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百万円を積み立てた一方で、社会保障関係費、人件費及び物価高騰による諸経費が増大したことから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600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百万円を取り崩したことにより、前年度比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591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％）の減となった。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今後も社会保障関係費や人件費の増加及び物価高騰が続くとが見込まれることから、多額の取崩しが発生すると予想される。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普通交付税のうち臨時財政対策債償還基金費</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百万円及び基金運用利子を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百万円積み立てたことにより、前年度比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％）の増となった。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着実な積立は行えているが、今後は公共施設再編整備による市債発行額の増加が見込まれるため、効果的な基金の活用と残高の適正管理に努める。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66,500
64,453
25.33
29,184,192
29,120,958
20,746
16,324,187
19,655,789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人口の減少や全国平均を上回る高齢化率（令和</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６</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年度末</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30.29%</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）に加え、市内に中心となる産業がないこと等により、財政基盤が弱く、類似団体内平均値を大きく下回っている。</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今後は、</a:t>
          </a:r>
          <a:r>
            <a:rPr kumimoji="0"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歳入確保及び経営改善に向け、柏原市行財政改革推進本部による取組を進めることで、財政の健全化を図る</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34925</xdr:rowOff>
    </xdr:from>
    <xdr:to>
      <xdr:col>23</xdr:col>
      <xdr:colOff>133350</xdr:colOff>
      <xdr:row>43</xdr:row>
      <xdr:rowOff>55033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0727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14817</xdr:rowOff>
    </xdr:from>
    <xdr:to>
      <xdr:col>19</xdr:col>
      <xdr:colOff>133350</xdr:colOff>
      <xdr:row>43</xdr:row>
      <xdr:rowOff>34925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871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166158</xdr:rowOff>
    </xdr:from>
    <xdr:to>
      <xdr:col>15</xdr:col>
      <xdr:colOff>82550</xdr:colOff>
      <xdr:row>43</xdr:row>
      <xdr:rowOff>14817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670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166158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5292</xdr:rowOff>
    </xdr:from>
    <xdr:to>
      <xdr:col>7</xdr:col>
      <xdr:colOff>31750</xdr:colOff>
      <xdr:row>41</xdr:row>
      <xdr:rowOff>106892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117069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147760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155575</xdr:rowOff>
    </xdr:from>
    <xdr:to>
      <xdr:col>19</xdr:col>
      <xdr:colOff>184150</xdr:colOff>
      <xdr:row>43</xdr:row>
      <xdr:rowOff>85725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135467</xdr:rowOff>
    </xdr:from>
    <xdr:to>
      <xdr:col>15</xdr:col>
      <xdr:colOff>133350</xdr:colOff>
      <xdr:row>43</xdr:row>
      <xdr:rowOff>65617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115358</xdr:rowOff>
    </xdr:from>
    <xdr:to>
      <xdr:col>11</xdr:col>
      <xdr:colOff>82550</xdr:colOff>
      <xdr:row>43</xdr:row>
      <xdr:rowOff>45508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30285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経常的経費について、人件費を筆頭に維持補修費、公債費以外の全ての項目において増となったことに加え、経常一般財源等において臨時財政対策債や地方税が減となったことから、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と類似団体内平均値を大きく上回っている。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そのため、今後も市税等の収納率向上や、使用料・手数料といった受益者負担の見直しなど自主財源の確保を図るとともに、歳出面においても各事業の精査を行い、経常収支の改善に努める。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157480</xdr:rowOff>
    </xdr:from>
    <xdr:to>
      <xdr:col>23</xdr:col>
      <xdr:colOff>133350</xdr:colOff>
      <xdr:row>66</xdr:row>
      <xdr:rowOff>136843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301730"/>
          <a:ext cx="838200" cy="15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18732</xdr:rowOff>
    </xdr:from>
    <xdr:to>
      <xdr:col>19</xdr:col>
      <xdr:colOff>133350</xdr:colOff>
      <xdr:row>65</xdr:row>
      <xdr:rowOff>157480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162982"/>
          <a:ext cx="889000" cy="138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78105</xdr:rowOff>
    </xdr:from>
    <xdr:to>
      <xdr:col>15</xdr:col>
      <xdr:colOff>82550</xdr:colOff>
      <xdr:row>65</xdr:row>
      <xdr:rowOff>18732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79455"/>
          <a:ext cx="889000" cy="28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78105</xdr:rowOff>
    </xdr:from>
    <xdr:to>
      <xdr:col>11</xdr:col>
      <xdr:colOff>31750</xdr:colOff>
      <xdr:row>64</xdr:row>
      <xdr:rowOff>81597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879455"/>
          <a:ext cx="889000" cy="17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163212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86043</xdr:rowOff>
    </xdr:from>
    <xdr:to>
      <xdr:col>23</xdr:col>
      <xdr:colOff>184150</xdr:colOff>
      <xdr:row>67</xdr:row>
      <xdr:rowOff>16193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40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153370</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297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106680</xdr:rowOff>
    </xdr:from>
    <xdr:to>
      <xdr:col>19</xdr:col>
      <xdr:colOff>184150</xdr:colOff>
      <xdr:row>66</xdr:row>
      <xdr:rowOff>36830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21607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337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139382</xdr:rowOff>
    </xdr:from>
    <xdr:to>
      <xdr:col>15</xdr:col>
      <xdr:colOff>133350</xdr:colOff>
      <xdr:row>65</xdr:row>
      <xdr:rowOff>69532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11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54309</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198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27305</xdr:rowOff>
    </xdr:from>
    <xdr:to>
      <xdr:col>11</xdr:col>
      <xdr:colOff>82550</xdr:colOff>
      <xdr:row>63</xdr:row>
      <xdr:rowOff>128905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113682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00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117174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089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[124,902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類似団体内平均値を下回っているが、これは、ごみ・し尿処理、消防及び学校給食業務をそれぞれ一部事務組合で実施しているためである。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前年度と比較すると、会計年度任用職員の勤勉手当等の増や職員の給料、退職手当等の増により、全体として増となった。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今後も定員管理の適正化及び事業の見直しによりコストの削減に努める。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96213</xdr:rowOff>
    </xdr:from>
    <xdr:to>
      <xdr:col>23</xdr:col>
      <xdr:colOff>133350</xdr:colOff>
      <xdr:row>80</xdr:row>
      <xdr:rowOff>113055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12213"/>
          <a:ext cx="838200" cy="1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28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96213</xdr:rowOff>
    </xdr:from>
    <xdr:to>
      <xdr:col>19</xdr:col>
      <xdr:colOff>133350</xdr:colOff>
      <xdr:row>80</xdr:row>
      <xdr:rowOff>96943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12213"/>
          <a:ext cx="889000" cy="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77401</xdr:rowOff>
    </xdr:from>
    <xdr:to>
      <xdr:col>15</xdr:col>
      <xdr:colOff>82550</xdr:colOff>
      <xdr:row>80</xdr:row>
      <xdr:rowOff>96943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793401"/>
          <a:ext cx="889000" cy="19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46476</xdr:rowOff>
    </xdr:from>
    <xdr:to>
      <xdr:col>11</xdr:col>
      <xdr:colOff>31750</xdr:colOff>
      <xdr:row>80</xdr:row>
      <xdr:rowOff>77401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762476"/>
          <a:ext cx="889000" cy="30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108339</xdr:rowOff>
    </xdr:from>
    <xdr:to>
      <xdr:col>7</xdr:col>
      <xdr:colOff>31750</xdr:colOff>
      <xdr:row>81</xdr:row>
      <xdr:rowOff>38489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82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23266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910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62255</xdr:rowOff>
    </xdr:from>
    <xdr:to>
      <xdr:col>23</xdr:col>
      <xdr:colOff>184150</xdr:colOff>
      <xdr:row>80</xdr:row>
      <xdr:rowOff>163855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77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154982</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69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45413</xdr:rowOff>
    </xdr:from>
    <xdr:to>
      <xdr:col>19</xdr:col>
      <xdr:colOff>184150</xdr:colOff>
      <xdr:row>80</xdr:row>
      <xdr:rowOff>147013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61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157190</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30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46143</xdr:rowOff>
    </xdr:from>
    <xdr:to>
      <xdr:col>15</xdr:col>
      <xdr:colOff>133350</xdr:colOff>
      <xdr:row>80</xdr:row>
      <xdr:rowOff>147743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6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157920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31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26601</xdr:rowOff>
    </xdr:from>
    <xdr:to>
      <xdr:col>11</xdr:col>
      <xdr:colOff>82550</xdr:colOff>
      <xdr:row>80</xdr:row>
      <xdr:rowOff>128201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42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138378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11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167126</xdr:rowOff>
    </xdr:from>
    <xdr:to>
      <xdr:col>7</xdr:col>
      <xdr:colOff>31750</xdr:colOff>
      <xdr:row>80</xdr:row>
      <xdr:rowOff>97276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1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107453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480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経験年数の長い階層において役職者数が増加したこと等により、前年から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ポイント増加し、類似団体内平均値との比較において、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今後も指数の上昇要因に注意を払いながら、適切な給与水準の維持に努める。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86</xdr:row>
      <xdr:rowOff>49893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725650"/>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85</xdr:row>
      <xdr:rowOff>169636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72565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100693</xdr:rowOff>
    </xdr:from>
    <xdr:to>
      <xdr:col>72</xdr:col>
      <xdr:colOff>203200</xdr:colOff>
      <xdr:row>85</xdr:row>
      <xdr:rowOff>169636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673943"/>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100693</xdr:rowOff>
    </xdr:from>
    <xdr:to>
      <xdr:col>68</xdr:col>
      <xdr:colOff>152400</xdr:colOff>
      <xdr:row>85</xdr:row>
      <xdr:rowOff>135164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67394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142620</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715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49893</xdr:rowOff>
    </xdr:from>
    <xdr:to>
      <xdr:col>68</xdr:col>
      <xdr:colOff>203200</xdr:colOff>
      <xdr:row>85</xdr:row>
      <xdr:rowOff>151493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136270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170741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前年から引き続き育児休業代替職員を任用したことや手話通訳等の専門資格を有する職員を任用したことで、前年から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ポイント増となったが、類似団体内平均値を下回るものとなっている。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今後も人口動態や市民ニーズを注視しつつ、適正な人員配置と職場における業務改善を進めながら、適正な定員管理に努める。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164147</xdr:rowOff>
    </xdr:from>
    <xdr:to>
      <xdr:col>81</xdr:col>
      <xdr:colOff>44450</xdr:colOff>
      <xdr:row>61</xdr:row>
      <xdr:rowOff>16828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51147"/>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131974</xdr:rowOff>
    </xdr:from>
    <xdr:to>
      <xdr:col>77</xdr:col>
      <xdr:colOff>44450</xdr:colOff>
      <xdr:row>60</xdr:row>
      <xdr:rowOff>164147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1897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119909</xdr:rowOff>
    </xdr:from>
    <xdr:to>
      <xdr:col>72</xdr:col>
      <xdr:colOff>203200</xdr:colOff>
      <xdr:row>60</xdr:row>
      <xdr:rowOff>131974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0690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109855</xdr:rowOff>
    </xdr:from>
    <xdr:to>
      <xdr:col>68</xdr:col>
      <xdr:colOff>152400</xdr:colOff>
      <xdr:row>60</xdr:row>
      <xdr:rowOff>119909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39685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147003</xdr:rowOff>
    </xdr:from>
    <xdr:to>
      <xdr:col>64</xdr:col>
      <xdr:colOff>152400</xdr:colOff>
      <xdr:row>62</xdr:row>
      <xdr:rowOff>77153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61930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137478</xdr:rowOff>
    </xdr:from>
    <xdr:to>
      <xdr:col>81</xdr:col>
      <xdr:colOff>95250</xdr:colOff>
      <xdr:row>61</xdr:row>
      <xdr:rowOff>67628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2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154005</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6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113347</xdr:rowOff>
    </xdr:from>
    <xdr:to>
      <xdr:col>77</xdr:col>
      <xdr:colOff>95250</xdr:colOff>
      <xdr:row>61</xdr:row>
      <xdr:rowOff>43497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0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53674</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692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81174</xdr:rowOff>
    </xdr:from>
    <xdr:to>
      <xdr:col>73</xdr:col>
      <xdr:colOff>44450</xdr:colOff>
      <xdr:row>61</xdr:row>
      <xdr:rowOff>11324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21501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3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69109</xdr:rowOff>
    </xdr:from>
    <xdr:to>
      <xdr:col>68</xdr:col>
      <xdr:colOff>203200</xdr:colOff>
      <xdr:row>60</xdr:row>
      <xdr:rowOff>170709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5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9436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24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59055</xdr:rowOff>
    </xdr:from>
    <xdr:to>
      <xdr:col>64</xdr:col>
      <xdr:colOff>152400</xdr:colOff>
      <xdr:row>60</xdr:row>
      <xdr:rowOff>160655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4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170832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14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実質公債費比率は、各種市債の償還終了に伴い元利償還金等が減となったものの、元利償還金・準元利償還金に係る基準財政需要額算入額が大幅に減少したことにより、３ヶ年平均で昨年度より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ポイント悪化し、</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令和７年度以降は、公共施設等再編整備に伴う市債発行により公債費の増加が見込まれるため、その他の事業に伴う市債発行の抑制などにより、公債費負担の増加を抑制するよう努める。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135044</xdr:rowOff>
    </xdr:from>
    <xdr:to>
      <xdr:col>81</xdr:col>
      <xdr:colOff>44450</xdr:colOff>
      <xdr:row>41</xdr:row>
      <xdr:rowOff>3810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99304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70696</xdr:rowOff>
    </xdr:from>
    <xdr:to>
      <xdr:col>77</xdr:col>
      <xdr:colOff>44450</xdr:colOff>
      <xdr:row>40</xdr:row>
      <xdr:rowOff>135044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92869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161713</xdr:rowOff>
    </xdr:from>
    <xdr:to>
      <xdr:col>72</xdr:col>
      <xdr:colOff>203200</xdr:colOff>
      <xdr:row>40</xdr:row>
      <xdr:rowOff>70696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848263"/>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145627</xdr:rowOff>
    </xdr:from>
    <xdr:to>
      <xdr:col>68</xdr:col>
      <xdr:colOff>152400</xdr:colOff>
      <xdr:row>39</xdr:row>
      <xdr:rowOff>161713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83217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140987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82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84244</xdr:rowOff>
    </xdr:from>
    <xdr:to>
      <xdr:col>77</xdr:col>
      <xdr:colOff>95250</xdr:colOff>
      <xdr:row>41</xdr:row>
      <xdr:rowOff>14394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24571</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711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19896</xdr:rowOff>
    </xdr:from>
    <xdr:to>
      <xdr:col>73</xdr:col>
      <xdr:colOff>44450</xdr:colOff>
      <xdr:row>40</xdr:row>
      <xdr:rowOff>121496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7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131673</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64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110913</xdr:rowOff>
    </xdr:from>
    <xdr:to>
      <xdr:col>68</xdr:col>
      <xdr:colOff>203200</xdr:colOff>
      <xdr:row>40</xdr:row>
      <xdr:rowOff>41063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79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51240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6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94827</xdr:rowOff>
    </xdr:from>
    <xdr:to>
      <xdr:col>64</xdr:col>
      <xdr:colOff>152400</xdr:colOff>
      <xdr:row>40</xdr:row>
      <xdr:rowOff>24977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35154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55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将来負担比率は、標準財政規模が普通交付税の増などにより拡大したことに加え、地方債現在高及び組合等負担等見込額が減少したことなどにより、前年度に比べ</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ポイント改善し、</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今後も後年度の負担を少しでも軽減できるよう、新規事業の実施について精査をし、財政の健全化に努める。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144115</xdr:rowOff>
    </xdr:from>
    <xdr:to>
      <xdr:col>81</xdr:col>
      <xdr:colOff>44450</xdr:colOff>
      <xdr:row>13</xdr:row>
      <xdr:rowOff>170543</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372965"/>
          <a:ext cx="8382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111941</xdr:rowOff>
    </xdr:from>
    <xdr:to>
      <xdr:col>77</xdr:col>
      <xdr:colOff>44450</xdr:colOff>
      <xdr:row>13</xdr:row>
      <xdr:rowOff>170543</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290800" y="2340791"/>
          <a:ext cx="8890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111941</xdr:rowOff>
    </xdr:from>
    <xdr:to>
      <xdr:col>72</xdr:col>
      <xdr:colOff>203200</xdr:colOff>
      <xdr:row>14</xdr:row>
      <xdr:rowOff>76079</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340791"/>
          <a:ext cx="889000" cy="135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401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31266</xdr:rowOff>
    </xdr:from>
    <xdr:to>
      <xdr:col>68</xdr:col>
      <xdr:colOff>152400</xdr:colOff>
      <xdr:row>14</xdr:row>
      <xdr:rowOff>76079</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3512800" y="2431566"/>
          <a:ext cx="889000" cy="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150525</xdr:rowOff>
    </xdr:from>
    <xdr:to>
      <xdr:col>64</xdr:col>
      <xdr:colOff>152400</xdr:colOff>
      <xdr:row>15</xdr:row>
      <xdr:rowOff>80675</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65452</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63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93315</xdr:rowOff>
    </xdr:from>
    <xdr:to>
      <xdr:col>81</xdr:col>
      <xdr:colOff>95250</xdr:colOff>
      <xdr:row>14</xdr:row>
      <xdr:rowOff>23465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32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141592</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370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119743</xdr:rowOff>
    </xdr:from>
    <xdr:to>
      <xdr:col>77</xdr:col>
      <xdr:colOff>95250</xdr:colOff>
      <xdr:row>14</xdr:row>
      <xdr:rowOff>49893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348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34670</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434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61141</xdr:rowOff>
    </xdr:from>
    <xdr:to>
      <xdr:col>73</xdr:col>
      <xdr:colOff>44450</xdr:colOff>
      <xdr:row>13</xdr:row>
      <xdr:rowOff>162741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28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1468</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058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25279</xdr:rowOff>
    </xdr:from>
    <xdr:to>
      <xdr:col>68</xdr:col>
      <xdr:colOff>203200</xdr:colOff>
      <xdr:row>14</xdr:row>
      <xdr:rowOff>126879</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42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111656</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511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151916</xdr:rowOff>
    </xdr:from>
    <xdr:to>
      <xdr:col>64</xdr:col>
      <xdr:colOff>152400</xdr:colOff>
      <xdr:row>14</xdr:row>
      <xdr:rowOff>82066</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38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92243</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149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66,500
64,453
25.33
29,184,192
29,120,958
20,746
16,324,187
19,655,789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人件費に係る経常収支比率は、会計年度任用職員の勤勉手当等の増や職員の給料、退職手当等の増などにより前年度から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ポイント悪化し、類似団体内平均値を上回っている。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今後、人件費の削減に向けて、適正な人員配置と職場における業務改善を進めながら、適正な定員管理に努める。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101854</xdr:rowOff>
    </xdr:from>
    <xdr:to>
      <xdr:col>24</xdr:col>
      <xdr:colOff>25400</xdr:colOff>
      <xdr:row>38</xdr:row>
      <xdr:rowOff>8128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45504"/>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97282</xdr:rowOff>
    </xdr:from>
    <xdr:to>
      <xdr:col>19</xdr:col>
      <xdr:colOff>187325</xdr:colOff>
      <xdr:row>37</xdr:row>
      <xdr:rowOff>101854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409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28702</xdr:rowOff>
    </xdr:from>
    <xdr:to>
      <xdr:col>15</xdr:col>
      <xdr:colOff>98425</xdr:colOff>
      <xdr:row>37</xdr:row>
      <xdr:rowOff>97282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7235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28702</xdr:rowOff>
    </xdr:from>
    <xdr:to>
      <xdr:col>11</xdr:col>
      <xdr:colOff>9525</xdr:colOff>
      <xdr:row>37</xdr:row>
      <xdr:rowOff>97282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7235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100855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51054</xdr:rowOff>
    </xdr:from>
    <xdr:to>
      <xdr:col>20</xdr:col>
      <xdr:colOff>38100</xdr:colOff>
      <xdr:row>37</xdr:row>
      <xdr:rowOff>152654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137431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46482</xdr:rowOff>
    </xdr:from>
    <xdr:to>
      <xdr:col>15</xdr:col>
      <xdr:colOff>149225</xdr:colOff>
      <xdr:row>37</xdr:row>
      <xdr:rowOff>148082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132859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149352</xdr:rowOff>
    </xdr:from>
    <xdr:to>
      <xdr:col>11</xdr:col>
      <xdr:colOff>60325</xdr:colOff>
      <xdr:row>37</xdr:row>
      <xdr:rowOff>79502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64279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46482</xdr:rowOff>
    </xdr:from>
    <xdr:to>
      <xdr:col>6</xdr:col>
      <xdr:colOff>171450</xdr:colOff>
      <xdr:row>37</xdr:row>
      <xdr:rowOff>148082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132859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物件費に係る経常収支比率は、予防接種事業費が増となったこと等により、前年度から</a:t>
          </a:r>
          <a:r>
            <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0.4</a:t>
          </a: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ポイント悪化したものの、類似団体内平均値を下回っている。これは、ごみ・し尿処理、消防及び学校給食業務をそれぞれ一部事務組合で実施しているためである。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人件費の上昇や物価高騰に伴い、今後も事業費の増加が見込まれることから、引き続き歳出削減に向けた事業見直し等を実施していく。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98425</xdr:rowOff>
    </xdr:from>
    <xdr:to>
      <xdr:col>82</xdr:col>
      <xdr:colOff>107950</xdr:colOff>
      <xdr:row>14</xdr:row>
      <xdr:rowOff>136525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49872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88900</xdr:rowOff>
    </xdr:from>
    <xdr:to>
      <xdr:col>78</xdr:col>
      <xdr:colOff>69850</xdr:colOff>
      <xdr:row>14</xdr:row>
      <xdr:rowOff>98425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48920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15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31750</xdr:rowOff>
    </xdr:from>
    <xdr:to>
      <xdr:col>73</xdr:col>
      <xdr:colOff>180975</xdr:colOff>
      <xdr:row>14</xdr:row>
      <xdr:rowOff>88900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432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136525</xdr:rowOff>
    </xdr:from>
    <xdr:to>
      <xdr:col>69</xdr:col>
      <xdr:colOff>92075</xdr:colOff>
      <xdr:row>14</xdr:row>
      <xdr:rowOff>31750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36537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48277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85725</xdr:rowOff>
    </xdr:from>
    <xdr:to>
      <xdr:col>82</xdr:col>
      <xdr:colOff>158750</xdr:colOff>
      <xdr:row>15</xdr:row>
      <xdr:rowOff>15875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48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102252</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3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47625</xdr:rowOff>
    </xdr:from>
    <xdr:to>
      <xdr:col>78</xdr:col>
      <xdr:colOff>120650</xdr:colOff>
      <xdr:row>14</xdr:row>
      <xdr:rowOff>149225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44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159402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16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38100</xdr:rowOff>
    </xdr:from>
    <xdr:to>
      <xdr:col>74</xdr:col>
      <xdr:colOff>31750</xdr:colOff>
      <xdr:row>14</xdr:row>
      <xdr:rowOff>139700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149877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152400</xdr:rowOff>
    </xdr:from>
    <xdr:to>
      <xdr:col>69</xdr:col>
      <xdr:colOff>142875</xdr:colOff>
      <xdr:row>14</xdr:row>
      <xdr:rowOff>82550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8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92727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15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85725</xdr:rowOff>
    </xdr:from>
    <xdr:to>
      <xdr:col>65</xdr:col>
      <xdr:colOff>53975</xdr:colOff>
      <xdr:row>14</xdr:row>
      <xdr:rowOff>15875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31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26052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83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扶助費に係る経常収支比率は、障害者自立支援給付等事業費の増などにより前年度から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ポイント悪化したものの、類似団体内平均値をわずかに下回っている。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今後も、少子高齢化に伴う扶助費の増加傾向を鑑み、資格審査の適正化や各施策の効率化を推進することで、必要なサービスの質を維持しつつ、財政負担の軽減を図る。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31750</xdr:rowOff>
    </xdr:from>
    <xdr:to>
      <xdr:col>24</xdr:col>
      <xdr:colOff>25400</xdr:colOff>
      <xdr:row>56</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96329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601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88900</xdr:rowOff>
    </xdr:from>
    <xdr:to>
      <xdr:col>19</xdr:col>
      <xdr:colOff>187325</xdr:colOff>
      <xdr:row>56</xdr:row>
      <xdr:rowOff>31750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5186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31750</xdr:rowOff>
    </xdr:from>
    <xdr:to>
      <xdr:col>15</xdr:col>
      <xdr:colOff>98425</xdr:colOff>
      <xdr:row>55</xdr:row>
      <xdr:rowOff>88900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4615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29227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31750</xdr:rowOff>
    </xdr:from>
    <xdr:to>
      <xdr:col>11</xdr:col>
      <xdr:colOff>9525</xdr:colOff>
      <xdr:row>55</xdr:row>
      <xdr:rowOff>31750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946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153052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58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95250</xdr:rowOff>
    </xdr:from>
    <xdr:to>
      <xdr:col>6</xdr:col>
      <xdr:colOff>171450</xdr:colOff>
      <xdr:row>55</xdr:row>
      <xdr:rowOff>25400</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35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35577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19050</xdr:rowOff>
    </xdr:from>
    <xdr:to>
      <xdr:col>24</xdr:col>
      <xdr:colOff>76200</xdr:colOff>
      <xdr:row>56</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35577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152400</xdr:rowOff>
    </xdr:from>
    <xdr:to>
      <xdr:col>20</xdr:col>
      <xdr:colOff>38100</xdr:colOff>
      <xdr:row>56</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92727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351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38100</xdr:rowOff>
    </xdr:from>
    <xdr:to>
      <xdr:col>15</xdr:col>
      <xdr:colOff>149225</xdr:colOff>
      <xdr:row>55</xdr:row>
      <xdr:rowOff>139700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149877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152400</xdr:rowOff>
    </xdr:from>
    <xdr:to>
      <xdr:col>11</xdr:col>
      <xdr:colOff>60325</xdr:colOff>
      <xdr:row>55</xdr:row>
      <xdr:rowOff>82550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92727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その他に係る経常収支比率は、前年度より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ポイント悪化した。これは、特別会計への繰出金が増となったためである。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今後も保険料及び給付の適正化を図り、普通会計の負担を抑制できるよう努める。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72136</xdr:rowOff>
    </xdr:from>
    <xdr:to>
      <xdr:col>82</xdr:col>
      <xdr:colOff>107950</xdr:colOff>
      <xdr:row>58</xdr:row>
      <xdr:rowOff>90424</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01623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170434</xdr:rowOff>
    </xdr:from>
    <xdr:to>
      <xdr:col>78</xdr:col>
      <xdr:colOff>69850</xdr:colOff>
      <xdr:row>58</xdr:row>
      <xdr:rowOff>72136</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94308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133858</xdr:rowOff>
    </xdr:from>
    <xdr:to>
      <xdr:col>73</xdr:col>
      <xdr:colOff>180975</xdr:colOff>
      <xdr:row>57</xdr:row>
      <xdr:rowOff>170434</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90650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133858</xdr:rowOff>
    </xdr:from>
    <xdr:to>
      <xdr:col>69</xdr:col>
      <xdr:colOff>92075</xdr:colOff>
      <xdr:row>58</xdr:row>
      <xdr:rowOff>26416</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90650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85107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39624</xdr:rowOff>
    </xdr:from>
    <xdr:to>
      <xdr:col>82</xdr:col>
      <xdr:colOff>158750</xdr:colOff>
      <xdr:row>58</xdr:row>
      <xdr:rowOff>141224</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98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11701</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95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21336</xdr:rowOff>
    </xdr:from>
    <xdr:to>
      <xdr:col>78</xdr:col>
      <xdr:colOff>120650</xdr:colOff>
      <xdr:row>58</xdr:row>
      <xdr:rowOff>122936</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107713</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051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119634</xdr:rowOff>
    </xdr:from>
    <xdr:to>
      <xdr:col>74</xdr:col>
      <xdr:colOff>31750</xdr:colOff>
      <xdr:row>58</xdr:row>
      <xdr:rowOff>49784</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9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34561</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97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83058</xdr:rowOff>
    </xdr:from>
    <xdr:to>
      <xdr:col>69</xdr:col>
      <xdr:colOff>142875</xdr:colOff>
      <xdr:row>58</xdr:row>
      <xdr:rowOff>13208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8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169435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147066</xdr:rowOff>
    </xdr:from>
    <xdr:to>
      <xdr:col>65</xdr:col>
      <xdr:colOff>53975</xdr:colOff>
      <xdr:row>58</xdr:row>
      <xdr:rowOff>77216</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91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61993</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費等に係る経常収支比率は、依然として類似団体内平均値を大きく上回っている。これは、ごみ・し尿処理、消防、学校給食事務を一部事務組合で行っており、これらの負担金を支出しているためである。</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令和６年度は、企業会計への繰出金や一部事務組合への負担金が増となったこと等により、前年度より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ポイント悪化した。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今後も、企業会計や一部事務組合に対して事業費精査等を促していく。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113284</xdr:rowOff>
    </xdr:from>
    <xdr:to>
      <xdr:col>82</xdr:col>
      <xdr:colOff>107950</xdr:colOff>
      <xdr:row>38</xdr:row>
      <xdr:rowOff>127000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62838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90424</xdr:rowOff>
    </xdr:from>
    <xdr:to>
      <xdr:col>78</xdr:col>
      <xdr:colOff>69850</xdr:colOff>
      <xdr:row>38</xdr:row>
      <xdr:rowOff>113284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60552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72136</xdr:rowOff>
    </xdr:from>
    <xdr:to>
      <xdr:col>73</xdr:col>
      <xdr:colOff>180975</xdr:colOff>
      <xdr:row>38</xdr:row>
      <xdr:rowOff>90424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5872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72136</xdr:rowOff>
    </xdr:from>
    <xdr:to>
      <xdr:col>69</xdr:col>
      <xdr:colOff>92075</xdr:colOff>
      <xdr:row>38</xdr:row>
      <xdr:rowOff>136144</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5872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48531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76200</xdr:rowOff>
    </xdr:from>
    <xdr:to>
      <xdr:col>82</xdr:col>
      <xdr:colOff>158750</xdr:colOff>
      <xdr:row>39</xdr:row>
      <xdr:rowOff>6350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48277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62484</xdr:rowOff>
    </xdr:from>
    <xdr:to>
      <xdr:col>78</xdr:col>
      <xdr:colOff>120650</xdr:colOff>
      <xdr:row>38</xdr:row>
      <xdr:rowOff>164084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57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148861</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663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39624</xdr:rowOff>
    </xdr:from>
    <xdr:to>
      <xdr:col>74</xdr:col>
      <xdr:colOff>31750</xdr:colOff>
      <xdr:row>38</xdr:row>
      <xdr:rowOff>141224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126001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64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21336</xdr:rowOff>
    </xdr:from>
    <xdr:to>
      <xdr:col>69</xdr:col>
      <xdr:colOff>142875</xdr:colOff>
      <xdr:row>38</xdr:row>
      <xdr:rowOff>122936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107713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85344</xdr:rowOff>
    </xdr:from>
    <xdr:to>
      <xdr:col>65</xdr:col>
      <xdr:colOff>53975</xdr:colOff>
      <xdr:row>39</xdr:row>
      <xdr:rowOff>15494</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6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271</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68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公債費に係る経常収支比率は、各種市債の償還が終了したことにより前年度から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ポイント改善し、類似団体内平均値を下回っている。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今後は、公共施設再編整備等に伴う公債費の増加が見込まれるため、その他の事業に伴う市債発行を抑制する等、公債費負担の適正管理に努める。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43180</xdr:rowOff>
    </xdr:from>
    <xdr:to>
      <xdr:col>24</xdr:col>
      <xdr:colOff>25400</xdr:colOff>
      <xdr:row>76</xdr:row>
      <xdr:rowOff>81280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0733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81280</xdr:rowOff>
    </xdr:from>
    <xdr:to>
      <xdr:col>19</xdr:col>
      <xdr:colOff>187325</xdr:colOff>
      <xdr:row>76</xdr:row>
      <xdr:rowOff>111761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1114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20320</xdr:rowOff>
    </xdr:from>
    <xdr:to>
      <xdr:col>15</xdr:col>
      <xdr:colOff>98425</xdr:colOff>
      <xdr:row>76</xdr:row>
      <xdr:rowOff>111761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0505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20320</xdr:rowOff>
    </xdr:from>
    <xdr:to>
      <xdr:col>11</xdr:col>
      <xdr:colOff>9525</xdr:colOff>
      <xdr:row>76</xdr:row>
      <xdr:rowOff>20320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3050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49530</xdr:rowOff>
    </xdr:from>
    <xdr:to>
      <xdr:col>6</xdr:col>
      <xdr:colOff>171450</xdr:colOff>
      <xdr:row>77</xdr:row>
      <xdr:rowOff>151130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135907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163830</xdr:rowOff>
    </xdr:from>
    <xdr:to>
      <xdr:col>24</xdr:col>
      <xdr:colOff>76200</xdr:colOff>
      <xdr:row>76</xdr:row>
      <xdr:rowOff>93980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8907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30480</xdr:rowOff>
    </xdr:from>
    <xdr:to>
      <xdr:col>20</xdr:col>
      <xdr:colOff>38100</xdr:colOff>
      <xdr:row>76</xdr:row>
      <xdr:rowOff>132080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142257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82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60961</xdr:rowOff>
    </xdr:from>
    <xdr:to>
      <xdr:col>15</xdr:col>
      <xdr:colOff>149225</xdr:colOff>
      <xdr:row>76</xdr:row>
      <xdr:rowOff>162561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1287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140970</xdr:rowOff>
    </xdr:from>
    <xdr:to>
      <xdr:col>11</xdr:col>
      <xdr:colOff>60325</xdr:colOff>
      <xdr:row>76</xdr:row>
      <xdr:rowOff>71120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81297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140970</xdr:rowOff>
    </xdr:from>
    <xdr:to>
      <xdr:col>6</xdr:col>
      <xdr:colOff>171450</xdr:colOff>
      <xdr:row>76</xdr:row>
      <xdr:rowOff>71120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81297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公債費以外に係る経常収支比率は、前年度より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ポイント悪化し、類似団体内平均値を大きく上回った。これは、人件費の増及び企業会計や特別会計への繰出金の増が主な要因と考えられる。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今後も引き続き、歳入の確保、更なる事業の精査などに取り組み持続可能な行財政運営を図る。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92711</xdr:rowOff>
    </xdr:from>
    <xdr:to>
      <xdr:col>82</xdr:col>
      <xdr:colOff>107950</xdr:colOff>
      <xdr:row>78</xdr:row>
      <xdr:rowOff>58420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294361"/>
          <a:ext cx="8382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140715</xdr:rowOff>
    </xdr:from>
    <xdr:to>
      <xdr:col>78</xdr:col>
      <xdr:colOff>69850</xdr:colOff>
      <xdr:row>77</xdr:row>
      <xdr:rowOff>92711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170915"/>
          <a:ext cx="889000" cy="12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152146</xdr:rowOff>
    </xdr:from>
    <xdr:to>
      <xdr:col>73</xdr:col>
      <xdr:colOff>180975</xdr:colOff>
      <xdr:row>76</xdr:row>
      <xdr:rowOff>140715</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010896"/>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152146</xdr:rowOff>
    </xdr:from>
    <xdr:to>
      <xdr:col>69</xdr:col>
      <xdr:colOff>92075</xdr:colOff>
      <xdr:row>76</xdr:row>
      <xdr:rowOff>113285</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010896"/>
          <a:ext cx="889000" cy="13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140208</xdr:rowOff>
    </xdr:from>
    <xdr:to>
      <xdr:col>65</xdr:col>
      <xdr:colOff>53975</xdr:colOff>
      <xdr:row>75</xdr:row>
      <xdr:rowOff>70358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82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80535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596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xdr:rowOff>
    </xdr:from>
    <xdr:to>
      <xdr:col>82</xdr:col>
      <xdr:colOff>158750</xdr:colOff>
      <xdr:row>78</xdr:row>
      <xdr:rowOff>109220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151147</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41911</xdr:rowOff>
    </xdr:from>
    <xdr:to>
      <xdr:col>78</xdr:col>
      <xdr:colOff>120650</xdr:colOff>
      <xdr:row>77</xdr:row>
      <xdr:rowOff>143511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128288</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89915</xdr:rowOff>
    </xdr:from>
    <xdr:to>
      <xdr:col>74</xdr:col>
      <xdr:colOff>31750</xdr:colOff>
      <xdr:row>77</xdr:row>
      <xdr:rowOff>20065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4842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101346</xdr:rowOff>
    </xdr:from>
    <xdr:to>
      <xdr:col>69</xdr:col>
      <xdr:colOff>142875</xdr:colOff>
      <xdr:row>76</xdr:row>
      <xdr:rowOff>31496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16273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04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62485</xdr:rowOff>
    </xdr:from>
    <xdr:to>
      <xdr:col>65</xdr:col>
      <xdr:colOff>53975</xdr:colOff>
      <xdr:row>76</xdr:row>
      <xdr:rowOff>164085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148862</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17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95275</xdr:rowOff>
    </xdr:from>
    <xdr:to>
      <xdr:col>29</xdr:col>
      <xdr:colOff>127000</xdr:colOff>
      <xdr:row>18</xdr:row>
      <xdr:rowOff>16726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57550"/>
          <a:ext cx="647700" cy="929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77970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1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16726</xdr:rowOff>
    </xdr:from>
    <xdr:to>
      <xdr:col>26</xdr:col>
      <xdr:colOff>50800</xdr:colOff>
      <xdr:row>18</xdr:row>
      <xdr:rowOff>56642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50451"/>
          <a:ext cx="698500" cy="399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56642</xdr:rowOff>
    </xdr:from>
    <xdr:to>
      <xdr:col>22</xdr:col>
      <xdr:colOff>114300</xdr:colOff>
      <xdr:row>18</xdr:row>
      <xdr:rowOff>60782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90367"/>
          <a:ext cx="698500" cy="41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60782</xdr:rowOff>
    </xdr:from>
    <xdr:to>
      <xdr:col>18</xdr:col>
      <xdr:colOff>177800</xdr:colOff>
      <xdr:row>18</xdr:row>
      <xdr:rowOff>100851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94507"/>
          <a:ext cx="698500" cy="400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148895</xdr:rowOff>
    </xdr:from>
    <xdr:to>
      <xdr:col>15</xdr:col>
      <xdr:colOff>101600</xdr:colOff>
      <xdr:row>19</xdr:row>
      <xdr:rowOff>79045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2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63822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36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44475</xdr:rowOff>
    </xdr:from>
    <xdr:to>
      <xdr:col>29</xdr:col>
      <xdr:colOff>177800</xdr:colOff>
      <xdr:row>17</xdr:row>
      <xdr:rowOff>146075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067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61002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5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137376</xdr:rowOff>
    </xdr:from>
    <xdr:to>
      <xdr:col>26</xdr:col>
      <xdr:colOff>101600</xdr:colOff>
      <xdr:row>18</xdr:row>
      <xdr:rowOff>67526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99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77703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86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5842</xdr:rowOff>
    </xdr:from>
    <xdr:to>
      <xdr:col>22</xdr:col>
      <xdr:colOff>165100</xdr:colOff>
      <xdr:row>18</xdr:row>
      <xdr:rowOff>107442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395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117619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9982</xdr:rowOff>
    </xdr:from>
    <xdr:to>
      <xdr:col>19</xdr:col>
      <xdr:colOff>38100</xdr:colOff>
      <xdr:row>18</xdr:row>
      <xdr:rowOff>111582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437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121759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12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50051</xdr:rowOff>
    </xdr:from>
    <xdr:to>
      <xdr:col>15</xdr:col>
      <xdr:colOff>101600</xdr:colOff>
      <xdr:row>18</xdr:row>
      <xdr:rowOff>151650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83776"/>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161828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95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277125</xdr:rowOff>
    </xdr:from>
    <xdr:to>
      <xdr:col>29</xdr:col>
      <xdr:colOff>127000</xdr:colOff>
      <xdr:row>35</xdr:row>
      <xdr:rowOff>295870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887475"/>
          <a:ext cx="647700" cy="18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261903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722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294531</xdr:rowOff>
    </xdr:from>
    <xdr:to>
      <xdr:col>26</xdr:col>
      <xdr:colOff>50800</xdr:colOff>
      <xdr:row>35</xdr:row>
      <xdr:rowOff>295870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904881"/>
          <a:ext cx="698500" cy="1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294531</xdr:rowOff>
    </xdr:from>
    <xdr:to>
      <xdr:col>22</xdr:col>
      <xdr:colOff>114300</xdr:colOff>
      <xdr:row>36</xdr:row>
      <xdr:rowOff>42190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904881"/>
          <a:ext cx="698500" cy="90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42190</xdr:rowOff>
    </xdr:from>
    <xdr:to>
      <xdr:col>18</xdr:col>
      <xdr:colOff>177800</xdr:colOff>
      <xdr:row>36</xdr:row>
      <xdr:rowOff>141206</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995440"/>
          <a:ext cx="698500" cy="99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307861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7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226325</xdr:rowOff>
    </xdr:from>
    <xdr:to>
      <xdr:col>29</xdr:col>
      <xdr:colOff>177800</xdr:colOff>
      <xdr:row>35</xdr:row>
      <xdr:rowOff>327925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8366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71402</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681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245070</xdr:rowOff>
    </xdr:from>
    <xdr:to>
      <xdr:col>26</xdr:col>
      <xdr:colOff>101600</xdr:colOff>
      <xdr:row>36</xdr:row>
      <xdr:rowOff>3770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554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331447</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41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243731</xdr:rowOff>
    </xdr:from>
    <xdr:to>
      <xdr:col>22</xdr:col>
      <xdr:colOff>165100</xdr:colOff>
      <xdr:row>36</xdr:row>
      <xdr:rowOff>2431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54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330108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940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334290</xdr:rowOff>
    </xdr:from>
    <xdr:to>
      <xdr:col>19</xdr:col>
      <xdr:colOff>38100</xdr:colOff>
      <xdr:row>36</xdr:row>
      <xdr:rowOff>92990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446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77767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90406</xdr:rowOff>
    </xdr:from>
    <xdr:to>
      <xdr:col>15</xdr:col>
      <xdr:colOff>101600</xdr:colOff>
      <xdr:row>37</xdr:row>
      <xdr:rowOff>20556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043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5333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130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66,500
64,453
25.33
29,184,192
29,120,958
20,746
16,324,187
19,655,789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164013</xdr:rowOff>
    </xdr:from>
    <xdr:to>
      <xdr:col>24</xdr:col>
      <xdr:colOff>63500</xdr:colOff>
      <xdr:row>36</xdr:row>
      <xdr:rowOff>130213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64763"/>
          <a:ext cx="838200" cy="13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128303</xdr:rowOff>
    </xdr:from>
    <xdr:to>
      <xdr:col>19</xdr:col>
      <xdr:colOff>177800</xdr:colOff>
      <xdr:row>36</xdr:row>
      <xdr:rowOff>130213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300503"/>
          <a:ext cx="889000" cy="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128303</xdr:rowOff>
    </xdr:from>
    <xdr:to>
      <xdr:col>15</xdr:col>
      <xdr:colOff>50800</xdr:colOff>
      <xdr:row>37</xdr:row>
      <xdr:rowOff>6361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00503"/>
          <a:ext cx="889000" cy="49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6361</xdr:rowOff>
    </xdr:from>
    <xdr:to>
      <xdr:col>10</xdr:col>
      <xdr:colOff>114300</xdr:colOff>
      <xdr:row>37</xdr:row>
      <xdr:rowOff>41859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50011"/>
          <a:ext cx="889000" cy="35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9500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1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113213</xdr:rowOff>
    </xdr:from>
    <xdr:to>
      <xdr:col>24</xdr:col>
      <xdr:colOff>114300</xdr:colOff>
      <xdr:row>36</xdr:row>
      <xdr:rowOff>43363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1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136090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65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79413</xdr:rowOff>
    </xdr:from>
    <xdr:to>
      <xdr:col>20</xdr:col>
      <xdr:colOff>38100</xdr:colOff>
      <xdr:row>37</xdr:row>
      <xdr:rowOff>9563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5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26090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2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77503</xdr:rowOff>
    </xdr:from>
    <xdr:to>
      <xdr:col>15</xdr:col>
      <xdr:colOff>101600</xdr:colOff>
      <xdr:row>37</xdr:row>
      <xdr:rowOff>7653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4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24180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24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127011</xdr:rowOff>
    </xdr:from>
    <xdr:to>
      <xdr:col>10</xdr:col>
      <xdr:colOff>165100</xdr:colOff>
      <xdr:row>37</xdr:row>
      <xdr:rowOff>57161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9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73688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7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162509</xdr:rowOff>
    </xdr:from>
    <xdr:to>
      <xdr:col>6</xdr:col>
      <xdr:colOff>38100</xdr:colOff>
      <xdr:row>37</xdr:row>
      <xdr:rowOff>92659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3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83786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2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110272</xdr:rowOff>
    </xdr:from>
    <xdr:to>
      <xdr:col>24</xdr:col>
      <xdr:colOff>63500</xdr:colOff>
      <xdr:row>58</xdr:row>
      <xdr:rowOff>110789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3797300" y="10054372"/>
          <a:ext cx="838200" cy="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98653</xdr:rowOff>
    </xdr:from>
    <xdr:to>
      <xdr:col>19</xdr:col>
      <xdr:colOff>177800</xdr:colOff>
      <xdr:row>58</xdr:row>
      <xdr:rowOff>110272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10042753"/>
          <a:ext cx="889000" cy="1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98653</xdr:rowOff>
    </xdr:from>
    <xdr:to>
      <xdr:col>15</xdr:col>
      <xdr:colOff>50800</xdr:colOff>
      <xdr:row>58</xdr:row>
      <xdr:rowOff>115602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42753"/>
          <a:ext cx="889000" cy="1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115602</xdr:rowOff>
    </xdr:from>
    <xdr:to>
      <xdr:col>10</xdr:col>
      <xdr:colOff>114300</xdr:colOff>
      <xdr:row>58</xdr:row>
      <xdr:rowOff>134155</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59702"/>
          <a:ext cx="889000" cy="18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4387</xdr:rowOff>
    </xdr:from>
    <xdr:to>
      <xdr:col>6</xdr:col>
      <xdr:colOff>38100</xdr:colOff>
      <xdr:row>58</xdr:row>
      <xdr:rowOff>105987</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4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122514</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23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59989</xdr:rowOff>
    </xdr:from>
    <xdr:to>
      <xdr:col>24</xdr:col>
      <xdr:colOff>114300</xdr:colOff>
      <xdr:row>58</xdr:row>
      <xdr:rowOff>161589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1000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146366</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19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59472</xdr:rowOff>
    </xdr:from>
    <xdr:to>
      <xdr:col>20</xdr:col>
      <xdr:colOff>38100</xdr:colOff>
      <xdr:row>58</xdr:row>
      <xdr:rowOff>161072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1000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152199</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96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47853</xdr:rowOff>
    </xdr:from>
    <xdr:to>
      <xdr:col>15</xdr:col>
      <xdr:colOff>101600</xdr:colOff>
      <xdr:row>58</xdr:row>
      <xdr:rowOff>149453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91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140580</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8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64802</xdr:rowOff>
    </xdr:from>
    <xdr:to>
      <xdr:col>10</xdr:col>
      <xdr:colOff>165100</xdr:colOff>
      <xdr:row>58</xdr:row>
      <xdr:rowOff>166402</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1000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157529</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10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83355</xdr:rowOff>
    </xdr:from>
    <xdr:to>
      <xdr:col>6</xdr:col>
      <xdr:colOff>38100</xdr:colOff>
      <xdr:row>59</xdr:row>
      <xdr:rowOff>13505</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1002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4632</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120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147282</xdr:rowOff>
    </xdr:from>
    <xdr:to>
      <xdr:col>24</xdr:col>
      <xdr:colOff>63500</xdr:colOff>
      <xdr:row>78</xdr:row>
      <xdr:rowOff>150292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520382"/>
          <a:ext cx="838200" cy="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150292</xdr:rowOff>
    </xdr:from>
    <xdr:to>
      <xdr:col>19</xdr:col>
      <xdr:colOff>177800</xdr:colOff>
      <xdr:row>78</xdr:row>
      <xdr:rowOff>152691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523392"/>
          <a:ext cx="889000" cy="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152691</xdr:rowOff>
    </xdr:from>
    <xdr:to>
      <xdr:col>15</xdr:col>
      <xdr:colOff>50800</xdr:colOff>
      <xdr:row>78</xdr:row>
      <xdr:rowOff>152997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525791"/>
          <a:ext cx="889000" cy="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152997</xdr:rowOff>
    </xdr:from>
    <xdr:to>
      <xdr:col>10</xdr:col>
      <xdr:colOff>114300</xdr:colOff>
      <xdr:row>78</xdr:row>
      <xdr:rowOff>160426</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526097"/>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96482</xdr:rowOff>
    </xdr:from>
    <xdr:to>
      <xdr:col>24</xdr:col>
      <xdr:colOff>114300</xdr:colOff>
      <xdr:row>79</xdr:row>
      <xdr:rowOff>26632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6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11409</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8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99492</xdr:rowOff>
    </xdr:from>
    <xdr:to>
      <xdr:col>20</xdr:col>
      <xdr:colOff>38100</xdr:colOff>
      <xdr:row>79</xdr:row>
      <xdr:rowOff>29642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7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20769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6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101891</xdr:rowOff>
    </xdr:from>
    <xdr:to>
      <xdr:col>15</xdr:col>
      <xdr:colOff>101600</xdr:colOff>
      <xdr:row>79</xdr:row>
      <xdr:rowOff>32041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7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23168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67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102197</xdr:rowOff>
    </xdr:from>
    <xdr:to>
      <xdr:col>10</xdr:col>
      <xdr:colOff>165100</xdr:colOff>
      <xdr:row>79</xdr:row>
      <xdr:rowOff>32347</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7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23474</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68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109626</xdr:rowOff>
    </xdr:from>
    <xdr:to>
      <xdr:col>6</xdr:col>
      <xdr:colOff>38100</xdr:colOff>
      <xdr:row>79</xdr:row>
      <xdr:rowOff>39776</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8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30903</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75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157738</xdr:rowOff>
    </xdr:from>
    <xdr:to>
      <xdr:col>24</xdr:col>
      <xdr:colOff>63500</xdr:colOff>
      <xdr:row>97</xdr:row>
      <xdr:rowOff>60147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616938"/>
          <a:ext cx="838200" cy="7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129238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416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60147</xdr:rowOff>
    </xdr:from>
    <xdr:to>
      <xdr:col>19</xdr:col>
      <xdr:colOff>177800</xdr:colOff>
      <xdr:row>98</xdr:row>
      <xdr:rowOff>4239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690797"/>
          <a:ext cx="889000" cy="115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74440</xdr:rowOff>
    </xdr:from>
    <xdr:to>
      <xdr:col>15</xdr:col>
      <xdr:colOff>50800</xdr:colOff>
      <xdr:row>98</xdr:row>
      <xdr:rowOff>4239</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705090"/>
          <a:ext cx="889000" cy="101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74440</xdr:rowOff>
    </xdr:from>
    <xdr:to>
      <xdr:col>10</xdr:col>
      <xdr:colOff>114300</xdr:colOff>
      <xdr:row>98</xdr:row>
      <xdr:rowOff>167904</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705090"/>
          <a:ext cx="889000" cy="26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111482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399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74879</xdr:rowOff>
    </xdr:from>
    <xdr:to>
      <xdr:col>6</xdr:col>
      <xdr:colOff>38100</xdr:colOff>
      <xdr:row>100</xdr:row>
      <xdr:rowOff>5029</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70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167606</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63111" y="1714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106938</xdr:rowOff>
    </xdr:from>
    <xdr:to>
      <xdr:col>24</xdr:col>
      <xdr:colOff>114300</xdr:colOff>
      <xdr:row>97</xdr:row>
      <xdr:rowOff>37088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566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85365</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544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9347</xdr:rowOff>
    </xdr:from>
    <xdr:to>
      <xdr:col>20</xdr:col>
      <xdr:colOff>38100</xdr:colOff>
      <xdr:row>97</xdr:row>
      <xdr:rowOff>110947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63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127474</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41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124889</xdr:rowOff>
    </xdr:from>
    <xdr:to>
      <xdr:col>15</xdr:col>
      <xdr:colOff>101600</xdr:colOff>
      <xdr:row>98</xdr:row>
      <xdr:rowOff>55039</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75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71566</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53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23640</xdr:rowOff>
    </xdr:from>
    <xdr:to>
      <xdr:col>10</xdr:col>
      <xdr:colOff>165100</xdr:colOff>
      <xdr:row>97</xdr:row>
      <xdr:rowOff>125240</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65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116367</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747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117104</xdr:rowOff>
    </xdr:from>
    <xdr:to>
      <xdr:col>6</xdr:col>
      <xdr:colOff>38100</xdr:colOff>
      <xdr:row>99</xdr:row>
      <xdr:rowOff>47254</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91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63781</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6694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58684</xdr:rowOff>
    </xdr:from>
    <xdr:to>
      <xdr:col>55</xdr:col>
      <xdr:colOff>0</xdr:colOff>
      <xdr:row>36</xdr:row>
      <xdr:rowOff>113883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230884"/>
          <a:ext cx="838200" cy="55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64180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36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58684</xdr:rowOff>
    </xdr:from>
    <xdr:to>
      <xdr:col>50</xdr:col>
      <xdr:colOff>114300</xdr:colOff>
      <xdr:row>36</xdr:row>
      <xdr:rowOff>63492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230884"/>
          <a:ext cx="889000" cy="4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5628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4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63492</xdr:rowOff>
    </xdr:from>
    <xdr:to>
      <xdr:col>45</xdr:col>
      <xdr:colOff>177800</xdr:colOff>
      <xdr:row>36</xdr:row>
      <xdr:rowOff>73894</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235692"/>
          <a:ext cx="889000" cy="1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5504</xdr:rowOff>
    </xdr:from>
    <xdr:to>
      <xdr:col>41</xdr:col>
      <xdr:colOff>50800</xdr:colOff>
      <xdr:row>36</xdr:row>
      <xdr:rowOff>73894</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491904"/>
          <a:ext cx="889000" cy="75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34668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127633</xdr:rowOff>
    </xdr:from>
    <xdr:to>
      <xdr:col>36</xdr:col>
      <xdr:colOff>165100</xdr:colOff>
      <xdr:row>32</xdr:row>
      <xdr:rowOff>57783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44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48910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535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63083</xdr:rowOff>
    </xdr:from>
    <xdr:to>
      <xdr:col>55</xdr:col>
      <xdr:colOff>50800</xdr:colOff>
      <xdr:row>36</xdr:row>
      <xdr:rowOff>164683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85960</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08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7884</xdr:rowOff>
    </xdr:from>
    <xdr:to>
      <xdr:col>50</xdr:col>
      <xdr:colOff>165100</xdr:colOff>
      <xdr:row>36</xdr:row>
      <xdr:rowOff>109484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18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126011</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595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12692</xdr:rowOff>
    </xdr:from>
    <xdr:to>
      <xdr:col>46</xdr:col>
      <xdr:colOff>38100</xdr:colOff>
      <xdr:row>36</xdr:row>
      <xdr:rowOff>114292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18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130819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5960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23094</xdr:rowOff>
    </xdr:from>
    <xdr:to>
      <xdr:col>41</xdr:col>
      <xdr:colOff>101600</xdr:colOff>
      <xdr:row>36</xdr:row>
      <xdr:rowOff>124694</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19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141221</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597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126154</xdr:rowOff>
    </xdr:from>
    <xdr:to>
      <xdr:col>36</xdr:col>
      <xdr:colOff>165100</xdr:colOff>
      <xdr:row>32</xdr:row>
      <xdr:rowOff>56304</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44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72831</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216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160513</xdr:rowOff>
    </xdr:from>
    <xdr:to>
      <xdr:col>55</xdr:col>
      <xdr:colOff>0</xdr:colOff>
      <xdr:row>58</xdr:row>
      <xdr:rowOff>53300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933163"/>
          <a:ext cx="838200" cy="64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20023</xdr:rowOff>
    </xdr:from>
    <xdr:to>
      <xdr:col>50</xdr:col>
      <xdr:colOff>114300</xdr:colOff>
      <xdr:row>58</xdr:row>
      <xdr:rowOff>53300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964123"/>
          <a:ext cx="889000" cy="3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161548</xdr:rowOff>
    </xdr:from>
    <xdr:to>
      <xdr:col>45</xdr:col>
      <xdr:colOff>177800</xdr:colOff>
      <xdr:row>58</xdr:row>
      <xdr:rowOff>20023</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762748"/>
          <a:ext cx="889000" cy="20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34783</xdr:rowOff>
    </xdr:from>
    <xdr:to>
      <xdr:col>41</xdr:col>
      <xdr:colOff>50800</xdr:colOff>
      <xdr:row>56</xdr:row>
      <xdr:rowOff>161548</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464533"/>
          <a:ext cx="889000" cy="298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39239</xdr:rowOff>
    </xdr:from>
    <xdr:to>
      <xdr:col>36</xdr:col>
      <xdr:colOff>165100</xdr:colOff>
      <xdr:row>55</xdr:row>
      <xdr:rowOff>140839</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131966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56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109713</xdr:rowOff>
    </xdr:from>
    <xdr:to>
      <xdr:col>55</xdr:col>
      <xdr:colOff>50800</xdr:colOff>
      <xdr:row>58</xdr:row>
      <xdr:rowOff>39863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88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88140</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860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2500</xdr:rowOff>
    </xdr:from>
    <xdr:to>
      <xdr:col>50</xdr:col>
      <xdr:colOff>165100</xdr:colOff>
      <xdr:row>58</xdr:row>
      <xdr:rowOff>104100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94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95227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1003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140673</xdr:rowOff>
    </xdr:from>
    <xdr:to>
      <xdr:col>46</xdr:col>
      <xdr:colOff>38100</xdr:colOff>
      <xdr:row>58</xdr:row>
      <xdr:rowOff>70823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91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61950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10006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110748</xdr:rowOff>
    </xdr:from>
    <xdr:to>
      <xdr:col>41</xdr:col>
      <xdr:colOff>101600</xdr:colOff>
      <xdr:row>57</xdr:row>
      <xdr:rowOff>40898</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71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32025</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80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155433</xdr:rowOff>
    </xdr:from>
    <xdr:to>
      <xdr:col>36</xdr:col>
      <xdr:colOff>165100</xdr:colOff>
      <xdr:row>55</xdr:row>
      <xdr:rowOff>85583</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41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102110</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18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14942</xdr:rowOff>
    </xdr:from>
    <xdr:to>
      <xdr:col>55</xdr:col>
      <xdr:colOff>0</xdr:colOff>
      <xdr:row>79</xdr:row>
      <xdr:rowOff>36849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559492"/>
          <a:ext cx="838200" cy="2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33096</xdr:rowOff>
    </xdr:from>
    <xdr:to>
      <xdr:col>50</xdr:col>
      <xdr:colOff>114300</xdr:colOff>
      <xdr:row>79</xdr:row>
      <xdr:rowOff>36849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577646"/>
          <a:ext cx="889000" cy="3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33096</xdr:rowOff>
    </xdr:from>
    <xdr:to>
      <xdr:col>45</xdr:col>
      <xdr:colOff>177800</xdr:colOff>
      <xdr:row>79</xdr:row>
      <xdr:rowOff>41459</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577646"/>
          <a:ext cx="889000" cy="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40830</xdr:rowOff>
    </xdr:from>
    <xdr:to>
      <xdr:col>41</xdr:col>
      <xdr:colOff>50800</xdr:colOff>
      <xdr:row>79</xdr:row>
      <xdr:rowOff>41459</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585380"/>
          <a:ext cx="889000" cy="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154718</xdr:rowOff>
    </xdr:from>
    <xdr:to>
      <xdr:col>36</xdr:col>
      <xdr:colOff>165100</xdr:colOff>
      <xdr:row>77</xdr:row>
      <xdr:rowOff>84868</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184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101395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2960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135592</xdr:rowOff>
    </xdr:from>
    <xdr:to>
      <xdr:col>55</xdr:col>
      <xdr:colOff>50800</xdr:colOff>
      <xdr:row>79</xdr:row>
      <xdr:rowOff>65742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50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50519</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423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157499</xdr:rowOff>
    </xdr:from>
    <xdr:to>
      <xdr:col>50</xdr:col>
      <xdr:colOff>165100</xdr:colOff>
      <xdr:row>79</xdr:row>
      <xdr:rowOff>87649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53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78776</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50017" y="13623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153746</xdr:rowOff>
    </xdr:from>
    <xdr:to>
      <xdr:col>46</xdr:col>
      <xdr:colOff>38100</xdr:colOff>
      <xdr:row>79</xdr:row>
      <xdr:rowOff>83896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2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75023</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61017" y="136195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162109</xdr:rowOff>
    </xdr:from>
    <xdr:to>
      <xdr:col>41</xdr:col>
      <xdr:colOff>101600</xdr:colOff>
      <xdr:row>79</xdr:row>
      <xdr:rowOff>92259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53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83386</xdr:rowOff>
    </xdr:from>
    <xdr:ext cx="378565"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72017" y="136279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161480</xdr:rowOff>
    </xdr:from>
    <xdr:to>
      <xdr:col>36</xdr:col>
      <xdr:colOff>165100</xdr:colOff>
      <xdr:row>79</xdr:row>
      <xdr:rowOff>91630</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53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82757</xdr:rowOff>
    </xdr:from>
    <xdr:ext cx="378565"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83017" y="13627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107201</xdr:rowOff>
    </xdr:from>
    <xdr:to>
      <xdr:col>55</xdr:col>
      <xdr:colOff>0</xdr:colOff>
      <xdr:row>97</xdr:row>
      <xdr:rowOff>148095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737851"/>
          <a:ext cx="838200" cy="40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121413</xdr:rowOff>
    </xdr:from>
    <xdr:to>
      <xdr:col>50</xdr:col>
      <xdr:colOff>114300</xdr:colOff>
      <xdr:row>97</xdr:row>
      <xdr:rowOff>148095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752063"/>
          <a:ext cx="889000" cy="2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46228</xdr:rowOff>
    </xdr:from>
    <xdr:to>
      <xdr:col>45</xdr:col>
      <xdr:colOff>177800</xdr:colOff>
      <xdr:row>97</xdr:row>
      <xdr:rowOff>121413</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505428"/>
          <a:ext cx="889000" cy="24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53733</xdr:rowOff>
    </xdr:from>
    <xdr:to>
      <xdr:col>41</xdr:col>
      <xdr:colOff>50800</xdr:colOff>
      <xdr:row>96</xdr:row>
      <xdr:rowOff>46228</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170033"/>
          <a:ext cx="889000" cy="33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98620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72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43002</xdr:rowOff>
    </xdr:from>
    <xdr:to>
      <xdr:col>36</xdr:col>
      <xdr:colOff>165100</xdr:colOff>
      <xdr:row>96</xdr:row>
      <xdr:rowOff>144602</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135729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594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56401</xdr:rowOff>
    </xdr:from>
    <xdr:to>
      <xdr:col>55</xdr:col>
      <xdr:colOff>50800</xdr:colOff>
      <xdr:row>97</xdr:row>
      <xdr:rowOff>158001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68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34828</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66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97295</xdr:rowOff>
    </xdr:from>
    <xdr:to>
      <xdr:col>50</xdr:col>
      <xdr:colOff>165100</xdr:colOff>
      <xdr:row>98</xdr:row>
      <xdr:rowOff>27445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72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18572</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82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70613</xdr:rowOff>
    </xdr:from>
    <xdr:to>
      <xdr:col>46</xdr:col>
      <xdr:colOff>38100</xdr:colOff>
      <xdr:row>98</xdr:row>
      <xdr:rowOff>763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70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163340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793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166878</xdr:rowOff>
    </xdr:from>
    <xdr:to>
      <xdr:col>41</xdr:col>
      <xdr:colOff>101600</xdr:colOff>
      <xdr:row>96</xdr:row>
      <xdr:rowOff>97028</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45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113555</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22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2933</xdr:rowOff>
    </xdr:from>
    <xdr:to>
      <xdr:col>36</xdr:col>
      <xdr:colOff>165100</xdr:colOff>
      <xdr:row>94</xdr:row>
      <xdr:rowOff>104533</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11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121060</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589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87797</xdr:rowOff>
    </xdr:from>
    <xdr:to>
      <xdr:col>85</xdr:col>
      <xdr:colOff>127000</xdr:colOff>
      <xdr:row>39</xdr:row>
      <xdr:rowOff>96832</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5481300" y="6774347"/>
          <a:ext cx="838200" cy="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96832</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4592300" y="6783382"/>
          <a:ext cx="889000" cy="2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1205</xdr:rowOff>
    </xdr:from>
    <xdr:to>
      <xdr:col>67</xdr:col>
      <xdr:colOff>101600</xdr:colOff>
      <xdr:row>39</xdr:row>
      <xdr:rowOff>102805</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68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119332</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462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36997</xdr:rowOff>
    </xdr:from>
    <xdr:to>
      <xdr:col>85</xdr:col>
      <xdr:colOff>177800</xdr:colOff>
      <xdr:row>39</xdr:row>
      <xdr:rowOff>138597</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2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9078</xdr:rowOff>
    </xdr:from>
    <xdr:ext cx="469744"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46032</xdr:rowOff>
    </xdr:from>
    <xdr:to>
      <xdr:col>81</xdr:col>
      <xdr:colOff>101600</xdr:colOff>
      <xdr:row>39</xdr:row>
      <xdr:rowOff>147632</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138759</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292017" y="6825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157987</xdr:rowOff>
    </xdr:from>
    <xdr:to>
      <xdr:col>85</xdr:col>
      <xdr:colOff>127000</xdr:colOff>
      <xdr:row>76</xdr:row>
      <xdr:rowOff>163004</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188187"/>
          <a:ext cx="838200" cy="5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146774</xdr:rowOff>
    </xdr:from>
    <xdr:to>
      <xdr:col>81</xdr:col>
      <xdr:colOff>50800</xdr:colOff>
      <xdr:row>76</xdr:row>
      <xdr:rowOff>157987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3176974"/>
          <a:ext cx="889000" cy="1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146774</xdr:rowOff>
    </xdr:from>
    <xdr:to>
      <xdr:col>76</xdr:col>
      <xdr:colOff>114300</xdr:colOff>
      <xdr:row>77</xdr:row>
      <xdr:rowOff>3696</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176974"/>
          <a:ext cx="889000" cy="2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3696</xdr:rowOff>
    </xdr:from>
    <xdr:to>
      <xdr:col>71</xdr:col>
      <xdr:colOff>177800</xdr:colOff>
      <xdr:row>77</xdr:row>
      <xdr:rowOff>36740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205346"/>
          <a:ext cx="889000" cy="33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3747</xdr:rowOff>
    </xdr:from>
    <xdr:to>
      <xdr:col>67</xdr:col>
      <xdr:colOff>101600</xdr:colOff>
      <xdr:row>76</xdr:row>
      <xdr:rowOff>105347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121873</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0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112204</xdr:rowOff>
    </xdr:from>
    <xdr:to>
      <xdr:col>85</xdr:col>
      <xdr:colOff>177800</xdr:colOff>
      <xdr:row>77</xdr:row>
      <xdr:rowOff>42354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14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90631</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120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107187</xdr:rowOff>
    </xdr:from>
    <xdr:to>
      <xdr:col>81</xdr:col>
      <xdr:colOff>101600</xdr:colOff>
      <xdr:row>77</xdr:row>
      <xdr:rowOff>37337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13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28464</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23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95974</xdr:rowOff>
    </xdr:from>
    <xdr:to>
      <xdr:col>76</xdr:col>
      <xdr:colOff>165100</xdr:colOff>
      <xdr:row>77</xdr:row>
      <xdr:rowOff>26124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12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17251</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218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124346</xdr:rowOff>
    </xdr:from>
    <xdr:to>
      <xdr:col>72</xdr:col>
      <xdr:colOff>38100</xdr:colOff>
      <xdr:row>77</xdr:row>
      <xdr:rowOff>54496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15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45623</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24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157390</xdr:rowOff>
    </xdr:from>
    <xdr:to>
      <xdr:col>67</xdr:col>
      <xdr:colOff>101600</xdr:colOff>
      <xdr:row>77</xdr:row>
      <xdr:rowOff>87540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18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78667</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28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19081</xdr:rowOff>
    </xdr:from>
    <xdr:to>
      <xdr:col>85</xdr:col>
      <xdr:colOff>127000</xdr:colOff>
      <xdr:row>98</xdr:row>
      <xdr:rowOff>88412</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821181"/>
          <a:ext cx="838200" cy="69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92608</xdr:rowOff>
    </xdr:from>
    <xdr:to>
      <xdr:col>81</xdr:col>
      <xdr:colOff>50800</xdr:colOff>
      <xdr:row>98</xdr:row>
      <xdr:rowOff>19081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723258"/>
          <a:ext cx="889000" cy="97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92608</xdr:rowOff>
    </xdr:from>
    <xdr:to>
      <xdr:col>76</xdr:col>
      <xdr:colOff>114300</xdr:colOff>
      <xdr:row>98</xdr:row>
      <xdr:rowOff>25226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723258"/>
          <a:ext cx="889000" cy="104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162681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25226</xdr:rowOff>
    </xdr:from>
    <xdr:to>
      <xdr:col>71</xdr:col>
      <xdr:colOff>177800</xdr:colOff>
      <xdr:row>98</xdr:row>
      <xdr:rowOff>107897</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827326"/>
          <a:ext cx="889000" cy="82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106886</xdr:rowOff>
    </xdr:from>
    <xdr:to>
      <xdr:col>67</xdr:col>
      <xdr:colOff>101600</xdr:colOff>
      <xdr:row>98</xdr:row>
      <xdr:rowOff>37036</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3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53563</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1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37612</xdr:rowOff>
    </xdr:from>
    <xdr:to>
      <xdr:col>85</xdr:col>
      <xdr:colOff>177800</xdr:colOff>
      <xdr:row>98</xdr:row>
      <xdr:rowOff>139212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3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123989</xdr:rowOff>
    </xdr:from>
    <xdr:ext cx="469744"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54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139731</xdr:rowOff>
    </xdr:from>
    <xdr:to>
      <xdr:col>81</xdr:col>
      <xdr:colOff>101600</xdr:colOff>
      <xdr:row>98</xdr:row>
      <xdr:rowOff>69881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7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61008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86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41808</xdr:rowOff>
    </xdr:from>
    <xdr:to>
      <xdr:col>76</xdr:col>
      <xdr:colOff>165100</xdr:colOff>
      <xdr:row>97</xdr:row>
      <xdr:rowOff>143408</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672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159935</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44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145876</xdr:rowOff>
    </xdr:from>
    <xdr:to>
      <xdr:col>72</xdr:col>
      <xdr:colOff>38100</xdr:colOff>
      <xdr:row>98</xdr:row>
      <xdr:rowOff>76026</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7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67153</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86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57097</xdr:rowOff>
    </xdr:from>
    <xdr:to>
      <xdr:col>67</xdr:col>
      <xdr:colOff>101600</xdr:colOff>
      <xdr:row>98</xdr:row>
      <xdr:rowOff>158697</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5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149824</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79428" y="16951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81407</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1323300" y="6253607"/>
          <a:ext cx="838200" cy="477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5478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520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41910</xdr:rowOff>
    </xdr:from>
    <xdr:to>
      <xdr:col>98</xdr:col>
      <xdr:colOff>38100</xdr:colOff>
      <xdr:row>36</xdr:row>
      <xdr:rowOff>143510</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2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160037</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5989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30607</xdr:rowOff>
    </xdr:from>
    <xdr:to>
      <xdr:col>116</xdr:col>
      <xdr:colOff>114300</xdr:colOff>
      <xdr:row>36</xdr:row>
      <xdr:rowOff>132207</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20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53484</xdr:rowOff>
    </xdr:from>
    <xdr:ext cx="469744"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054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40808</xdr:rowOff>
    </xdr:from>
    <xdr:to>
      <xdr:col>116</xdr:col>
      <xdr:colOff>63500</xdr:colOff>
      <xdr:row>58</xdr:row>
      <xdr:rowOff>41836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9984908"/>
          <a:ext cx="838200" cy="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16967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61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15456</xdr:rowOff>
    </xdr:from>
    <xdr:to>
      <xdr:col>111</xdr:col>
      <xdr:colOff>177800</xdr:colOff>
      <xdr:row>58</xdr:row>
      <xdr:rowOff>41836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9959556"/>
          <a:ext cx="889000" cy="2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132546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7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168207</xdr:rowOff>
    </xdr:from>
    <xdr:to>
      <xdr:col>107</xdr:col>
      <xdr:colOff>50800</xdr:colOff>
      <xdr:row>58</xdr:row>
      <xdr:rowOff>15456</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9940857"/>
          <a:ext cx="889000" cy="1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134215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1007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166835</xdr:rowOff>
    </xdr:from>
    <xdr:to>
      <xdr:col>102</xdr:col>
      <xdr:colOff>114300</xdr:colOff>
      <xdr:row>57</xdr:row>
      <xdr:rowOff>168207</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9939485"/>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129826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1007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143856</xdr:rowOff>
    </xdr:from>
    <xdr:to>
      <xdr:col>98</xdr:col>
      <xdr:colOff>38100</xdr:colOff>
      <xdr:row>58</xdr:row>
      <xdr:rowOff>74006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1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65133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10009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161458</xdr:rowOff>
    </xdr:from>
    <xdr:to>
      <xdr:col>116</xdr:col>
      <xdr:colOff>114300</xdr:colOff>
      <xdr:row>58</xdr:row>
      <xdr:rowOff>91608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93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120835</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72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162486</xdr:rowOff>
    </xdr:from>
    <xdr:to>
      <xdr:col>112</xdr:col>
      <xdr:colOff>38100</xdr:colOff>
      <xdr:row>58</xdr:row>
      <xdr:rowOff>92636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93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109163</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971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136106</xdr:rowOff>
    </xdr:from>
    <xdr:to>
      <xdr:col>107</xdr:col>
      <xdr:colOff>101600</xdr:colOff>
      <xdr:row>58</xdr:row>
      <xdr:rowOff>66256</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99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82783</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99428" y="968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117407</xdr:rowOff>
    </xdr:from>
    <xdr:to>
      <xdr:col>102</xdr:col>
      <xdr:colOff>165100</xdr:colOff>
      <xdr:row>58</xdr:row>
      <xdr:rowOff>47557</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89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64084</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966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116035</xdr:rowOff>
    </xdr:from>
    <xdr:to>
      <xdr:col>98</xdr:col>
      <xdr:colOff>38100</xdr:colOff>
      <xdr:row>58</xdr:row>
      <xdr:rowOff>46185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888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62712</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966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33172</xdr:rowOff>
    </xdr:from>
    <xdr:to>
      <xdr:col>116</xdr:col>
      <xdr:colOff>63500</xdr:colOff>
      <xdr:row>73</xdr:row>
      <xdr:rowOff>88684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549022"/>
          <a:ext cx="838200" cy="5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88684</xdr:rowOff>
    </xdr:from>
    <xdr:to>
      <xdr:col>111</xdr:col>
      <xdr:colOff>177800</xdr:colOff>
      <xdr:row>74</xdr:row>
      <xdr:rowOff>12636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604534"/>
          <a:ext cx="889000" cy="95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12636</xdr:rowOff>
    </xdr:from>
    <xdr:to>
      <xdr:col>107</xdr:col>
      <xdr:colOff>50800</xdr:colOff>
      <xdr:row>74</xdr:row>
      <xdr:rowOff>35573</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699936"/>
          <a:ext cx="889000" cy="22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35573</xdr:rowOff>
    </xdr:from>
    <xdr:to>
      <xdr:col>102</xdr:col>
      <xdr:colOff>114300</xdr:colOff>
      <xdr:row>74</xdr:row>
      <xdr:rowOff>75540</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722873"/>
          <a:ext cx="889000" cy="3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115608</xdr:rowOff>
    </xdr:from>
    <xdr:to>
      <xdr:col>98</xdr:col>
      <xdr:colOff>38100</xdr:colOff>
      <xdr:row>76</xdr:row>
      <xdr:rowOff>45758</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4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36885</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7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153822</xdr:rowOff>
    </xdr:from>
    <xdr:to>
      <xdr:col>116</xdr:col>
      <xdr:colOff>114300</xdr:colOff>
      <xdr:row>73</xdr:row>
      <xdr:rowOff>83972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49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5249</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349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37884</xdr:rowOff>
    </xdr:from>
    <xdr:to>
      <xdr:col>112</xdr:col>
      <xdr:colOff>38100</xdr:colOff>
      <xdr:row>73</xdr:row>
      <xdr:rowOff>139484</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55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156011</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32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133286</xdr:rowOff>
    </xdr:from>
    <xdr:to>
      <xdr:col>107</xdr:col>
      <xdr:colOff>101600</xdr:colOff>
      <xdr:row>74</xdr:row>
      <xdr:rowOff>63436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64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79963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42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156223</xdr:rowOff>
    </xdr:from>
    <xdr:to>
      <xdr:col>102</xdr:col>
      <xdr:colOff>165100</xdr:colOff>
      <xdr:row>74</xdr:row>
      <xdr:rowOff>86373</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67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102900</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447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24740</xdr:rowOff>
    </xdr:from>
    <xdr:to>
      <xdr:col>98</xdr:col>
      <xdr:colOff>38100</xdr:colOff>
      <xdr:row>74</xdr:row>
      <xdr:rowOff>126340</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71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142867</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48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投資及び出資金については、住民一人当たり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3,759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円となっており、類似団体の平均を大きく上回っている。これは、令和６年度において、病院事業会計への出資を行ったことによるものである。今後も、病院事業を含む</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企業会計に対して事業費精査等を促し、一般会計の負担抑制に努める。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普通建設事業費については、住民一人当たり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25,838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5,901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ものの、依然として類似団体と比較して一人当たりのコストが低い状況となっている。これは、事業精査等により、大規模事業の縮減に努めているためである。しかし、今後は公共施設の再編整備に取り組むため、増加することが予想され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66,500
64,453
25.33
29,184,192
29,120,958
20,746
16,324,187
19,655,789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73863</xdr:rowOff>
    </xdr:from>
    <xdr:to>
      <xdr:col>24</xdr:col>
      <xdr:colOff>63500</xdr:colOff>
      <xdr:row>34</xdr:row>
      <xdr:rowOff>79807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903163"/>
          <a:ext cx="8382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73863</xdr:rowOff>
    </xdr:from>
    <xdr:to>
      <xdr:col>19</xdr:col>
      <xdr:colOff>177800</xdr:colOff>
      <xdr:row>34</xdr:row>
      <xdr:rowOff>88493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903163"/>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88493</xdr:rowOff>
    </xdr:from>
    <xdr:to>
      <xdr:col>15</xdr:col>
      <xdr:colOff>50800</xdr:colOff>
      <xdr:row>34</xdr:row>
      <xdr:rowOff>121412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917793"/>
          <a:ext cx="889000" cy="3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112725</xdr:rowOff>
    </xdr:from>
    <xdr:to>
      <xdr:col>10</xdr:col>
      <xdr:colOff>114300</xdr:colOff>
      <xdr:row>34</xdr:row>
      <xdr:rowOff>121412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942025"/>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168368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29007</xdr:rowOff>
    </xdr:from>
    <xdr:to>
      <xdr:col>24</xdr:col>
      <xdr:colOff>114300</xdr:colOff>
      <xdr:row>34</xdr:row>
      <xdr:rowOff>130607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5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51884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09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23063</xdr:rowOff>
    </xdr:from>
    <xdr:to>
      <xdr:col>20</xdr:col>
      <xdr:colOff>38100</xdr:colOff>
      <xdr:row>34</xdr:row>
      <xdr:rowOff>124663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141190</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2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37693</xdr:rowOff>
    </xdr:from>
    <xdr:to>
      <xdr:col>15</xdr:col>
      <xdr:colOff>101600</xdr:colOff>
      <xdr:row>34</xdr:row>
      <xdr:rowOff>139293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6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155820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42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70612</xdr:rowOff>
    </xdr:from>
    <xdr:to>
      <xdr:col>10</xdr:col>
      <xdr:colOff>165100</xdr:colOff>
      <xdr:row>35</xdr:row>
      <xdr:rowOff>762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9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17289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7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61925</xdr:rowOff>
    </xdr:from>
    <xdr:to>
      <xdr:col>6</xdr:col>
      <xdr:colOff>38100</xdr:colOff>
      <xdr:row>34</xdr:row>
      <xdr:rowOff>163525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8602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666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132639</xdr:rowOff>
    </xdr:from>
    <xdr:to>
      <xdr:col>24</xdr:col>
      <xdr:colOff>63500</xdr:colOff>
      <xdr:row>57</xdr:row>
      <xdr:rowOff>135781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05289"/>
          <a:ext cx="838200" cy="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15289</xdr:rowOff>
    </xdr:from>
    <xdr:to>
      <xdr:col>19</xdr:col>
      <xdr:colOff>177800</xdr:colOff>
      <xdr:row>57</xdr:row>
      <xdr:rowOff>132639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87939"/>
          <a:ext cx="889000" cy="117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138760</xdr:rowOff>
    </xdr:from>
    <xdr:to>
      <xdr:col>15</xdr:col>
      <xdr:colOff>50800</xdr:colOff>
      <xdr:row>57</xdr:row>
      <xdr:rowOff>15289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739960"/>
          <a:ext cx="889000" cy="47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117604</xdr:rowOff>
    </xdr:from>
    <xdr:to>
      <xdr:col>10</xdr:col>
      <xdr:colOff>114300</xdr:colOff>
      <xdr:row>56</xdr:row>
      <xdr:rowOff>138760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033004"/>
          <a:ext cx="889000" cy="70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43219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1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155704</xdr:rowOff>
    </xdr:from>
    <xdr:to>
      <xdr:col>6</xdr:col>
      <xdr:colOff>38100</xdr:colOff>
      <xdr:row>53</xdr:row>
      <xdr:rowOff>85854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07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76981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163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84981</xdr:rowOff>
    </xdr:from>
    <xdr:to>
      <xdr:col>24</xdr:col>
      <xdr:colOff>114300</xdr:colOff>
      <xdr:row>58</xdr:row>
      <xdr:rowOff>15131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5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171358</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7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81839</xdr:rowOff>
    </xdr:from>
    <xdr:to>
      <xdr:col>20</xdr:col>
      <xdr:colOff>38100</xdr:colOff>
      <xdr:row>58</xdr:row>
      <xdr:rowOff>11989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5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3116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4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135939</xdr:rowOff>
    </xdr:from>
    <xdr:to>
      <xdr:col>15</xdr:col>
      <xdr:colOff>101600</xdr:colOff>
      <xdr:row>57</xdr:row>
      <xdr:rowOff>66089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3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57216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2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87960</xdr:rowOff>
    </xdr:from>
    <xdr:to>
      <xdr:col>10</xdr:col>
      <xdr:colOff>165100</xdr:colOff>
      <xdr:row>57</xdr:row>
      <xdr:rowOff>18110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8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34637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464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66804</xdr:rowOff>
    </xdr:from>
    <xdr:to>
      <xdr:col>6</xdr:col>
      <xdr:colOff>38100</xdr:colOff>
      <xdr:row>52</xdr:row>
      <xdr:rowOff>168404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898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13481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8757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129322</xdr:rowOff>
    </xdr:from>
    <xdr:to>
      <xdr:col>24</xdr:col>
      <xdr:colOff>63500</xdr:colOff>
      <xdr:row>76</xdr:row>
      <xdr:rowOff>2631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88072"/>
          <a:ext cx="838200" cy="44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2631</xdr:rowOff>
    </xdr:from>
    <xdr:to>
      <xdr:col>19</xdr:col>
      <xdr:colOff>177800</xdr:colOff>
      <xdr:row>76</xdr:row>
      <xdr:rowOff>153681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032831"/>
          <a:ext cx="889000" cy="15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120900</xdr:rowOff>
    </xdr:from>
    <xdr:to>
      <xdr:col>15</xdr:col>
      <xdr:colOff>50800</xdr:colOff>
      <xdr:row>76</xdr:row>
      <xdr:rowOff>153681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151100"/>
          <a:ext cx="889000" cy="3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120900</xdr:rowOff>
    </xdr:from>
    <xdr:to>
      <xdr:col>10</xdr:col>
      <xdr:colOff>114300</xdr:colOff>
      <xdr:row>77</xdr:row>
      <xdr:rowOff>132933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151100"/>
          <a:ext cx="889000" cy="18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85635</xdr:rowOff>
    </xdr:from>
    <xdr:to>
      <xdr:col>6</xdr:col>
      <xdr:colOff>38100</xdr:colOff>
      <xdr:row>79</xdr:row>
      <xdr:rowOff>15785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5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6912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51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78522</xdr:rowOff>
    </xdr:from>
    <xdr:to>
      <xdr:col>24</xdr:col>
      <xdr:colOff>114300</xdr:colOff>
      <xdr:row>76</xdr:row>
      <xdr:rowOff>8672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101399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788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123282</xdr:rowOff>
    </xdr:from>
    <xdr:to>
      <xdr:col>20</xdr:col>
      <xdr:colOff>38100</xdr:colOff>
      <xdr:row>76</xdr:row>
      <xdr:rowOff>53432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98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69959</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757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102881</xdr:rowOff>
    </xdr:from>
    <xdr:to>
      <xdr:col>15</xdr:col>
      <xdr:colOff>101600</xdr:colOff>
      <xdr:row>77</xdr:row>
      <xdr:rowOff>33031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3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49558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908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70100</xdr:rowOff>
    </xdr:from>
    <xdr:to>
      <xdr:col>10</xdr:col>
      <xdr:colOff>165100</xdr:colOff>
      <xdr:row>77</xdr:row>
      <xdr:rowOff>250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16777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875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82133</xdr:rowOff>
    </xdr:from>
    <xdr:to>
      <xdr:col>6</xdr:col>
      <xdr:colOff>38100</xdr:colOff>
      <xdr:row>78</xdr:row>
      <xdr:rowOff>12283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83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28810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59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60220</xdr:rowOff>
    </xdr:from>
    <xdr:to>
      <xdr:col>24</xdr:col>
      <xdr:colOff>63500</xdr:colOff>
      <xdr:row>98</xdr:row>
      <xdr:rowOff>80634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862320"/>
          <a:ext cx="838200" cy="2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67957</xdr:rowOff>
    </xdr:from>
    <xdr:to>
      <xdr:col>19</xdr:col>
      <xdr:colOff>177800</xdr:colOff>
      <xdr:row>98</xdr:row>
      <xdr:rowOff>80634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70057"/>
          <a:ext cx="889000" cy="1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67337</xdr:rowOff>
    </xdr:from>
    <xdr:to>
      <xdr:col>15</xdr:col>
      <xdr:colOff>50800</xdr:colOff>
      <xdr:row>98</xdr:row>
      <xdr:rowOff>67957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869437"/>
          <a:ext cx="889000" cy="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67337</xdr:rowOff>
    </xdr:from>
    <xdr:to>
      <xdr:col>10</xdr:col>
      <xdr:colOff>114300</xdr:colOff>
      <xdr:row>98</xdr:row>
      <xdr:rowOff>85475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69437"/>
          <a:ext cx="889000" cy="1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170856</xdr:rowOff>
    </xdr:from>
    <xdr:to>
      <xdr:col>6</xdr:col>
      <xdr:colOff>38100</xdr:colOff>
      <xdr:row>98</xdr:row>
      <xdr:rowOff>101006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0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117533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57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9420</xdr:rowOff>
    </xdr:from>
    <xdr:to>
      <xdr:col>24</xdr:col>
      <xdr:colOff>114300</xdr:colOff>
      <xdr:row>98</xdr:row>
      <xdr:rowOff>111020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1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29834</xdr:rowOff>
    </xdr:from>
    <xdr:to>
      <xdr:col>20</xdr:col>
      <xdr:colOff>38100</xdr:colOff>
      <xdr:row>98</xdr:row>
      <xdr:rowOff>131434</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3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122561</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17157</xdr:rowOff>
    </xdr:from>
    <xdr:to>
      <xdr:col>15</xdr:col>
      <xdr:colOff>101600</xdr:colOff>
      <xdr:row>98</xdr:row>
      <xdr:rowOff>118757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1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109884</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1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16537</xdr:rowOff>
    </xdr:from>
    <xdr:to>
      <xdr:col>10</xdr:col>
      <xdr:colOff>165100</xdr:colOff>
      <xdr:row>98</xdr:row>
      <xdr:rowOff>118137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1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109264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1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34675</xdr:rowOff>
    </xdr:from>
    <xdr:to>
      <xdr:col>6</xdr:col>
      <xdr:colOff>38100</xdr:colOff>
      <xdr:row>98</xdr:row>
      <xdr:rowOff>136275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3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127402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2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115316</xdr:rowOff>
    </xdr:from>
    <xdr:to>
      <xdr:col>55</xdr:col>
      <xdr:colOff>0</xdr:colOff>
      <xdr:row>38</xdr:row>
      <xdr:rowOff>133223</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630416"/>
          <a:ext cx="8382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59199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74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133223</xdr:rowOff>
    </xdr:from>
    <xdr:to>
      <xdr:col>50</xdr:col>
      <xdr:colOff>114300</xdr:colOff>
      <xdr:row>38</xdr:row>
      <xdr:rowOff>138684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648323"/>
          <a:ext cx="889000" cy="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12590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699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138684</xdr:rowOff>
    </xdr:from>
    <xdr:to>
      <xdr:col>45</xdr:col>
      <xdr:colOff>177800</xdr:colOff>
      <xdr:row>38</xdr:row>
      <xdr:rowOff>141605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653784"/>
          <a:ext cx="8890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700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141605</xdr:rowOff>
    </xdr:from>
    <xdr:to>
      <xdr:col>41</xdr:col>
      <xdr:colOff>50800</xdr:colOff>
      <xdr:row>38</xdr:row>
      <xdr:rowOff>152654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656705"/>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8128</xdr:rowOff>
    </xdr:from>
    <xdr:to>
      <xdr:col>36</xdr:col>
      <xdr:colOff>165100</xdr:colOff>
      <xdr:row>38</xdr:row>
      <xdr:rowOff>109728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523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126255</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37428" y="629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64516</xdr:rowOff>
    </xdr:from>
    <xdr:to>
      <xdr:col>55</xdr:col>
      <xdr:colOff>50800</xdr:colOff>
      <xdr:row>38</xdr:row>
      <xdr:rowOff>166116</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57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23893</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67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82423</xdr:rowOff>
    </xdr:from>
    <xdr:to>
      <xdr:col>50</xdr:col>
      <xdr:colOff>165100</xdr:colOff>
      <xdr:row>39</xdr:row>
      <xdr:rowOff>12573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59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29100</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372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87884</xdr:rowOff>
    </xdr:from>
    <xdr:to>
      <xdr:col>46</xdr:col>
      <xdr:colOff>38100</xdr:colOff>
      <xdr:row>39</xdr:row>
      <xdr:rowOff>18034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0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34561</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378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90805</xdr:rowOff>
    </xdr:from>
    <xdr:to>
      <xdr:col>41</xdr:col>
      <xdr:colOff>101600</xdr:colOff>
      <xdr:row>39</xdr:row>
      <xdr:rowOff>20955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0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12082</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6986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101854</xdr:rowOff>
    </xdr:from>
    <xdr:to>
      <xdr:col>36</xdr:col>
      <xdr:colOff>165100</xdr:colOff>
      <xdr:row>39</xdr:row>
      <xdr:rowOff>32004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1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23131</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09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160389</xdr:rowOff>
    </xdr:from>
    <xdr:to>
      <xdr:col>55</xdr:col>
      <xdr:colOff>0</xdr:colOff>
      <xdr:row>58</xdr:row>
      <xdr:rowOff>165036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04489"/>
          <a:ext cx="838200" cy="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164617</xdr:rowOff>
    </xdr:from>
    <xdr:to>
      <xdr:col>50</xdr:col>
      <xdr:colOff>114300</xdr:colOff>
      <xdr:row>58</xdr:row>
      <xdr:rowOff>165036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108717"/>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157264</xdr:rowOff>
    </xdr:from>
    <xdr:to>
      <xdr:col>45</xdr:col>
      <xdr:colOff>177800</xdr:colOff>
      <xdr:row>58</xdr:row>
      <xdr:rowOff>164617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01364"/>
          <a:ext cx="889000" cy="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157264</xdr:rowOff>
    </xdr:from>
    <xdr:to>
      <xdr:col>41</xdr:col>
      <xdr:colOff>50800</xdr:colOff>
      <xdr:row>58</xdr:row>
      <xdr:rowOff>162789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01364"/>
          <a:ext cx="8890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23520</xdr:rowOff>
    </xdr:from>
    <xdr:to>
      <xdr:col>36</xdr:col>
      <xdr:colOff>165100</xdr:colOff>
      <xdr:row>56</xdr:row>
      <xdr:rowOff>125120</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2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141647</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39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109589</xdr:rowOff>
    </xdr:from>
    <xdr:to>
      <xdr:col>55</xdr:col>
      <xdr:colOff>50800</xdr:colOff>
      <xdr:row>59</xdr:row>
      <xdr:rowOff>39739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5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24516</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6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114236</xdr:rowOff>
    </xdr:from>
    <xdr:to>
      <xdr:col>50</xdr:col>
      <xdr:colOff>165100</xdr:colOff>
      <xdr:row>59</xdr:row>
      <xdr:rowOff>44386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58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35513</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5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113817</xdr:rowOff>
    </xdr:from>
    <xdr:to>
      <xdr:col>46</xdr:col>
      <xdr:colOff>38100</xdr:colOff>
      <xdr:row>59</xdr:row>
      <xdr:rowOff>43967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5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35094</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150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106464</xdr:rowOff>
    </xdr:from>
    <xdr:to>
      <xdr:col>41</xdr:col>
      <xdr:colOff>101600</xdr:colOff>
      <xdr:row>59</xdr:row>
      <xdr:rowOff>36614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5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27741</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14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111989</xdr:rowOff>
    </xdr:from>
    <xdr:to>
      <xdr:col>36</xdr:col>
      <xdr:colOff>165100</xdr:colOff>
      <xdr:row>59</xdr:row>
      <xdr:rowOff>42139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5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33266</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148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154787</xdr:rowOff>
    </xdr:from>
    <xdr:to>
      <xdr:col>55</xdr:col>
      <xdr:colOff>0</xdr:colOff>
      <xdr:row>78</xdr:row>
      <xdr:rowOff>131966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356437"/>
          <a:ext cx="838200" cy="14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142900</xdr:rowOff>
    </xdr:from>
    <xdr:to>
      <xdr:col>50</xdr:col>
      <xdr:colOff>114300</xdr:colOff>
      <xdr:row>77</xdr:row>
      <xdr:rowOff>154787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344550"/>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88455</xdr:rowOff>
    </xdr:from>
    <xdr:to>
      <xdr:col>45</xdr:col>
      <xdr:colOff>177800</xdr:colOff>
      <xdr:row>77</xdr:row>
      <xdr:rowOff>142900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290105"/>
          <a:ext cx="889000" cy="5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88455</xdr:rowOff>
    </xdr:from>
    <xdr:to>
      <xdr:col>41</xdr:col>
      <xdr:colOff>50800</xdr:colOff>
      <xdr:row>78</xdr:row>
      <xdr:rowOff>48298</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290105"/>
          <a:ext cx="889000" cy="13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133058</xdr:rowOff>
    </xdr:from>
    <xdr:to>
      <xdr:col>36</xdr:col>
      <xdr:colOff>165100</xdr:colOff>
      <xdr:row>75</xdr:row>
      <xdr:rowOff>63208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2820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79735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59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81166</xdr:rowOff>
    </xdr:from>
    <xdr:to>
      <xdr:col>55</xdr:col>
      <xdr:colOff>50800</xdr:colOff>
      <xdr:row>79</xdr:row>
      <xdr:rowOff>11316</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5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167543</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69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103987</xdr:rowOff>
    </xdr:from>
    <xdr:to>
      <xdr:col>50</xdr:col>
      <xdr:colOff>165100</xdr:colOff>
      <xdr:row>78</xdr:row>
      <xdr:rowOff>34137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0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25264</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39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92100</xdr:rowOff>
    </xdr:from>
    <xdr:to>
      <xdr:col>46</xdr:col>
      <xdr:colOff>38100</xdr:colOff>
      <xdr:row>78</xdr:row>
      <xdr:rowOff>22250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13377</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8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37655</xdr:rowOff>
    </xdr:from>
    <xdr:to>
      <xdr:col>41</xdr:col>
      <xdr:colOff>101600</xdr:colOff>
      <xdr:row>77</xdr:row>
      <xdr:rowOff>139255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3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130382</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332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168948</xdr:rowOff>
    </xdr:from>
    <xdr:to>
      <xdr:col>36</xdr:col>
      <xdr:colOff>165100</xdr:colOff>
      <xdr:row>78</xdr:row>
      <xdr:rowOff>99098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70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90225</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63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138291</xdr:rowOff>
    </xdr:from>
    <xdr:to>
      <xdr:col>55</xdr:col>
      <xdr:colOff>0</xdr:colOff>
      <xdr:row>96</xdr:row>
      <xdr:rowOff>148349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597491"/>
          <a:ext cx="8382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106535</xdr:rowOff>
    </xdr:from>
    <xdr:to>
      <xdr:col>50</xdr:col>
      <xdr:colOff>114300</xdr:colOff>
      <xdr:row>96</xdr:row>
      <xdr:rowOff>138291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565735"/>
          <a:ext cx="889000" cy="3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34389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106535</xdr:rowOff>
    </xdr:from>
    <xdr:to>
      <xdr:col>45</xdr:col>
      <xdr:colOff>177800</xdr:colOff>
      <xdr:row>97</xdr:row>
      <xdr:rowOff>34753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65735"/>
          <a:ext cx="889000" cy="99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31666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34753</xdr:rowOff>
    </xdr:from>
    <xdr:to>
      <xdr:col>41</xdr:col>
      <xdr:colOff>50800</xdr:colOff>
      <xdr:row>97</xdr:row>
      <xdr:rowOff>61252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665403"/>
          <a:ext cx="889000" cy="2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35465</xdr:rowOff>
    </xdr:from>
    <xdr:to>
      <xdr:col>36</xdr:col>
      <xdr:colOff>165100</xdr:colOff>
      <xdr:row>96</xdr:row>
      <xdr:rowOff>137065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153592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97549</xdr:rowOff>
    </xdr:from>
    <xdr:to>
      <xdr:col>55</xdr:col>
      <xdr:colOff>50800</xdr:colOff>
      <xdr:row>97</xdr:row>
      <xdr:rowOff>27699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55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75976</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35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87491</xdr:rowOff>
    </xdr:from>
    <xdr:to>
      <xdr:col>50</xdr:col>
      <xdr:colOff>165100</xdr:colOff>
      <xdr:row>97</xdr:row>
      <xdr:rowOff>17641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4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34168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32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55735</xdr:rowOff>
    </xdr:from>
    <xdr:to>
      <xdr:col>46</xdr:col>
      <xdr:colOff>38100</xdr:colOff>
      <xdr:row>96</xdr:row>
      <xdr:rowOff>157335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1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2412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9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155403</xdr:rowOff>
    </xdr:from>
    <xdr:to>
      <xdr:col>41</xdr:col>
      <xdr:colOff>101600</xdr:colOff>
      <xdr:row>97</xdr:row>
      <xdr:rowOff>85553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1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76680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0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10452</xdr:rowOff>
    </xdr:from>
    <xdr:to>
      <xdr:col>36</xdr:col>
      <xdr:colOff>165100</xdr:colOff>
      <xdr:row>97</xdr:row>
      <xdr:rowOff>112052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4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103179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3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104115</xdr:rowOff>
    </xdr:from>
    <xdr:to>
      <xdr:col>85</xdr:col>
      <xdr:colOff>127000</xdr:colOff>
      <xdr:row>37</xdr:row>
      <xdr:rowOff>114345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47765"/>
          <a:ext cx="838200" cy="1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114345</xdr:rowOff>
    </xdr:from>
    <xdr:to>
      <xdr:col>81</xdr:col>
      <xdr:colOff>50800</xdr:colOff>
      <xdr:row>37</xdr:row>
      <xdr:rowOff>121241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57995"/>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121241</xdr:rowOff>
    </xdr:from>
    <xdr:to>
      <xdr:col>76</xdr:col>
      <xdr:colOff>114300</xdr:colOff>
      <xdr:row>37</xdr:row>
      <xdr:rowOff>125088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64891"/>
          <a:ext cx="889000" cy="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108153</xdr:rowOff>
    </xdr:from>
    <xdr:to>
      <xdr:col>71</xdr:col>
      <xdr:colOff>177800</xdr:colOff>
      <xdr:row>37</xdr:row>
      <xdr:rowOff>125088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451803"/>
          <a:ext cx="889000" cy="1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13633</xdr:rowOff>
    </xdr:from>
    <xdr:to>
      <xdr:col>67</xdr:col>
      <xdr:colOff>101600</xdr:colOff>
      <xdr:row>37</xdr:row>
      <xdr:rowOff>115233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57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131760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3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53315</xdr:rowOff>
    </xdr:from>
    <xdr:to>
      <xdr:col>85</xdr:col>
      <xdr:colOff>177800</xdr:colOff>
      <xdr:row>37</xdr:row>
      <xdr:rowOff>154915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141489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3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63545</xdr:rowOff>
    </xdr:from>
    <xdr:to>
      <xdr:col>81</xdr:col>
      <xdr:colOff>101600</xdr:colOff>
      <xdr:row>37</xdr:row>
      <xdr:rowOff>165145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0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156271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9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70441</xdr:rowOff>
    </xdr:from>
    <xdr:to>
      <xdr:col>76</xdr:col>
      <xdr:colOff>165100</xdr:colOff>
      <xdr:row>38</xdr:row>
      <xdr:rowOff>591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1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163168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0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74288</xdr:rowOff>
    </xdr:from>
    <xdr:to>
      <xdr:col>72</xdr:col>
      <xdr:colOff>38100</xdr:colOff>
      <xdr:row>38</xdr:row>
      <xdr:rowOff>4438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1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167015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10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57353</xdr:rowOff>
    </xdr:from>
    <xdr:to>
      <xdr:col>67</xdr:col>
      <xdr:colOff>101600</xdr:colOff>
      <xdr:row>37</xdr:row>
      <xdr:rowOff>158953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0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150080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49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11023</xdr:rowOff>
    </xdr:from>
    <xdr:to>
      <xdr:col>85</xdr:col>
      <xdr:colOff>127000</xdr:colOff>
      <xdr:row>58</xdr:row>
      <xdr:rowOff>78867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55123"/>
          <a:ext cx="838200" cy="67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78867</xdr:rowOff>
    </xdr:from>
    <xdr:to>
      <xdr:col>81</xdr:col>
      <xdr:colOff>50800</xdr:colOff>
      <xdr:row>58</xdr:row>
      <xdr:rowOff>98476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10022967"/>
          <a:ext cx="889000" cy="19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98476</xdr:rowOff>
    </xdr:from>
    <xdr:to>
      <xdr:col>76</xdr:col>
      <xdr:colOff>114300</xdr:colOff>
      <xdr:row>58</xdr:row>
      <xdr:rowOff>100381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10042576"/>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40640</xdr:rowOff>
    </xdr:from>
    <xdr:to>
      <xdr:col>71</xdr:col>
      <xdr:colOff>177800</xdr:colOff>
      <xdr:row>58</xdr:row>
      <xdr:rowOff>100381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984740"/>
          <a:ext cx="889000" cy="59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170599</xdr:rowOff>
    </xdr:from>
    <xdr:to>
      <xdr:col>67</xdr:col>
      <xdr:colOff>101600</xdr:colOff>
      <xdr:row>57</xdr:row>
      <xdr:rowOff>100749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117276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4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131673</xdr:rowOff>
    </xdr:from>
    <xdr:to>
      <xdr:col>85</xdr:col>
      <xdr:colOff>177800</xdr:colOff>
      <xdr:row>58</xdr:row>
      <xdr:rowOff>61823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904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110100</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82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28067</xdr:rowOff>
    </xdr:from>
    <xdr:to>
      <xdr:col>81</xdr:col>
      <xdr:colOff>101600</xdr:colOff>
      <xdr:row>58</xdr:row>
      <xdr:rowOff>129667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7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120794</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6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47676</xdr:rowOff>
    </xdr:from>
    <xdr:to>
      <xdr:col>76</xdr:col>
      <xdr:colOff>165100</xdr:colOff>
      <xdr:row>58</xdr:row>
      <xdr:rowOff>149276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9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140403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84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49581</xdr:rowOff>
    </xdr:from>
    <xdr:to>
      <xdr:col>72</xdr:col>
      <xdr:colOff>38100</xdr:colOff>
      <xdr:row>58</xdr:row>
      <xdr:rowOff>151181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9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142308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08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161290</xdr:rowOff>
    </xdr:from>
    <xdr:to>
      <xdr:col>67</xdr:col>
      <xdr:colOff>101600</xdr:colOff>
      <xdr:row>58</xdr:row>
      <xdr:rowOff>91440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3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82567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2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87796</xdr:rowOff>
    </xdr:from>
    <xdr:to>
      <xdr:col>85</xdr:col>
      <xdr:colOff>127000</xdr:colOff>
      <xdr:row>79</xdr:row>
      <xdr:rowOff>96831</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632346"/>
          <a:ext cx="838200" cy="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96831</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641381"/>
          <a:ext cx="889000" cy="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1107</xdr:rowOff>
    </xdr:from>
    <xdr:to>
      <xdr:col>67</xdr:col>
      <xdr:colOff>101600</xdr:colOff>
      <xdr:row>79</xdr:row>
      <xdr:rowOff>102707</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4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119234</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32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36996</xdr:rowOff>
    </xdr:from>
    <xdr:to>
      <xdr:col>85</xdr:col>
      <xdr:colOff>177800</xdr:colOff>
      <xdr:row>79</xdr:row>
      <xdr:rowOff>138596</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8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9077</xdr:rowOff>
    </xdr:from>
    <xdr:ext cx="469744"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46031</xdr:rowOff>
    </xdr:from>
    <xdr:to>
      <xdr:col>81</xdr:col>
      <xdr:colOff>101600</xdr:colOff>
      <xdr:row>79</xdr:row>
      <xdr:rowOff>147631</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138758</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2017" y="13683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157987</xdr:rowOff>
    </xdr:from>
    <xdr:to>
      <xdr:col>85</xdr:col>
      <xdr:colOff>127000</xdr:colOff>
      <xdr:row>96</xdr:row>
      <xdr:rowOff>163004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617187"/>
          <a:ext cx="838200" cy="5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146774</xdr:rowOff>
    </xdr:from>
    <xdr:to>
      <xdr:col>81</xdr:col>
      <xdr:colOff>50800</xdr:colOff>
      <xdr:row>96</xdr:row>
      <xdr:rowOff>157987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605974"/>
          <a:ext cx="889000" cy="1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146774</xdr:rowOff>
    </xdr:from>
    <xdr:to>
      <xdr:col>76</xdr:col>
      <xdr:colOff>114300</xdr:colOff>
      <xdr:row>97</xdr:row>
      <xdr:rowOff>3696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605974"/>
          <a:ext cx="889000" cy="2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3696</xdr:rowOff>
    </xdr:from>
    <xdr:to>
      <xdr:col>71</xdr:col>
      <xdr:colOff>177800</xdr:colOff>
      <xdr:row>97</xdr:row>
      <xdr:rowOff>36728</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634346"/>
          <a:ext cx="889000" cy="3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3733</xdr:rowOff>
    </xdr:from>
    <xdr:to>
      <xdr:col>67</xdr:col>
      <xdr:colOff>101600</xdr:colOff>
      <xdr:row>96</xdr:row>
      <xdr:rowOff>105333</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6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121860</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38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112204</xdr:rowOff>
    </xdr:from>
    <xdr:to>
      <xdr:col>85</xdr:col>
      <xdr:colOff>177800</xdr:colOff>
      <xdr:row>97</xdr:row>
      <xdr:rowOff>42354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57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90631</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549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107187</xdr:rowOff>
    </xdr:from>
    <xdr:to>
      <xdr:col>81</xdr:col>
      <xdr:colOff>101600</xdr:colOff>
      <xdr:row>97</xdr:row>
      <xdr:rowOff>37337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56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28464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65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95974</xdr:rowOff>
    </xdr:from>
    <xdr:to>
      <xdr:col>76</xdr:col>
      <xdr:colOff>165100</xdr:colOff>
      <xdr:row>97</xdr:row>
      <xdr:rowOff>26124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55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17251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64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124346</xdr:rowOff>
    </xdr:from>
    <xdr:to>
      <xdr:col>72</xdr:col>
      <xdr:colOff>38100</xdr:colOff>
      <xdr:row>97</xdr:row>
      <xdr:rowOff>54496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58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45623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67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157378</xdr:rowOff>
    </xdr:from>
    <xdr:to>
      <xdr:col>67</xdr:col>
      <xdr:colOff>101600</xdr:colOff>
      <xdr:row>97</xdr:row>
      <xdr:rowOff>87528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16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78655</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709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85562</xdr:rowOff>
    </xdr:from>
    <xdr:to>
      <xdr:col>98</xdr:col>
      <xdr:colOff>38100</xdr:colOff>
      <xdr:row>39</xdr:row>
      <xdr:rowOff>15712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32240</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商工費については、住民一人当たり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2,203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円となっており、類似団体と比較して一人当たりのコストが低い状況となっている。これは、地域応援キャンペーン事業の減等が主な要因と考えられる。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民生費については、住民一人当たり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207,385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円となっており、類似団体と比較して一人当たりのコストが高い状況となっている。これは、障害者自立支援給付等の社会保障関係費が増となったこと等が主な要因と考えられる。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大阪府柏原市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財政調整基金等の取崩しにより、実質収支額に係る標準財政規模比は</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0.13</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％と黒字を維持したものの、繰越金の大幅な減に加え、人件費や社会保障関係費が増加したことから、実質単年度収支に係る標準財政規模比は▲</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3.55</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大阪府柏原市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連結実質赤字比率については、平成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年度には▲</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4.40%</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で赤字団体であったが、平成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年連続で該当なしであり、昨年度に引き続きすべての会計で黒字となった。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病院事業会計は黒字となったものの、これまでの黒字要因であった新型コロナ感染症関連補助金が令和５年度をもって終了したことに加え、昨今の人件費の上昇や物価高騰の影響により、病院経営の見通しは非常に不透明なものとなっている。</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また、一般会計においても、人件費の上昇やそれに伴う社会保障関係費の増加、長期化する物価高騰などにより今後も収支不足の発生が見込まれるところである。</a:t>
          </a:r>
          <a:b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b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今後も連結実質収支の黒字を維持していくためには、財政の健全化に向けた取り組みを進めていく必要がある。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29184192</v>
      </c>
      <c r="BO4" s="449"/>
      <c r="BP4" s="449"/>
      <c r="BQ4" s="449"/>
      <c r="BR4" s="449"/>
      <c r="BS4" s="449"/>
      <c r="BT4" s="449"/>
      <c r="BU4" s="450"/>
      <c r="BV4" s="448">
        <v>28577451</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0.1</v>
      </c>
      <c r="CU4" s="589"/>
      <c r="CV4" s="589"/>
      <c r="CW4" s="589"/>
      <c r="CX4" s="589"/>
      <c r="CY4" s="589"/>
      <c r="CZ4" s="589"/>
      <c r="DA4" s="590"/>
      <c r="DB4" s="588">
        <v>0.1</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29120958</v>
      </c>
      <c r="BO5" s="420"/>
      <c r="BP5" s="420"/>
      <c r="BQ5" s="420"/>
      <c r="BR5" s="420"/>
      <c r="BS5" s="420"/>
      <c r="BT5" s="420"/>
      <c r="BU5" s="421"/>
      <c r="BV5" s="419">
        <v>28521567</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100.9</v>
      </c>
      <c r="CU5" s="417"/>
      <c r="CV5" s="417"/>
      <c r="CW5" s="417"/>
      <c r="CX5" s="417"/>
      <c r="CY5" s="417"/>
      <c r="CZ5" s="417"/>
      <c r="DA5" s="418"/>
      <c r="DB5" s="416">
        <v>98.4</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63234</v>
      </c>
      <c r="BO6" s="420"/>
      <c r="BP6" s="420"/>
      <c r="BQ6" s="420"/>
      <c r="BR6" s="420"/>
      <c r="BS6" s="420"/>
      <c r="BT6" s="420"/>
      <c r="BU6" s="421"/>
      <c r="BV6" s="419">
        <v>55884</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101.3</v>
      </c>
      <c r="CU6" s="563"/>
      <c r="CV6" s="563"/>
      <c r="CW6" s="563"/>
      <c r="CX6" s="563"/>
      <c r="CY6" s="563"/>
      <c r="CZ6" s="563"/>
      <c r="DA6" s="564"/>
      <c r="DB6" s="562">
        <v>99.3</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42488</v>
      </c>
      <c r="BO7" s="420"/>
      <c r="BP7" s="420"/>
      <c r="BQ7" s="420"/>
      <c r="BR7" s="420"/>
      <c r="BS7" s="420"/>
      <c r="BT7" s="420"/>
      <c r="BU7" s="421"/>
      <c r="BV7" s="419">
        <v>45602</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16324187</v>
      </c>
      <c r="CU7" s="420"/>
      <c r="CV7" s="420"/>
      <c r="CW7" s="420"/>
      <c r="CX7" s="420"/>
      <c r="CY7" s="420"/>
      <c r="CZ7" s="420"/>
      <c r="DA7" s="421"/>
      <c r="DB7" s="419">
        <v>16176813</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20746</v>
      </c>
      <c r="BO8" s="420"/>
      <c r="BP8" s="420"/>
      <c r="BQ8" s="420"/>
      <c r="BR8" s="420"/>
      <c r="BS8" s="420"/>
      <c r="BT8" s="420"/>
      <c r="BU8" s="421"/>
      <c r="BV8" s="419">
        <v>10282</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0.57999999999999996</v>
      </c>
      <c r="CU8" s="523"/>
      <c r="CV8" s="523"/>
      <c r="CW8" s="523"/>
      <c r="CX8" s="523"/>
      <c r="CY8" s="523"/>
      <c r="CZ8" s="523"/>
      <c r="DA8" s="524"/>
      <c r="DB8" s="522">
        <v>0.59</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68775</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10464</v>
      </c>
      <c r="BO9" s="420"/>
      <c r="BP9" s="420"/>
      <c r="BQ9" s="420"/>
      <c r="BR9" s="420"/>
      <c r="BS9" s="420"/>
      <c r="BT9" s="420"/>
      <c r="BU9" s="421"/>
      <c r="BV9" s="419">
        <v>-792078</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10.5</v>
      </c>
      <c r="CU9" s="417"/>
      <c r="CV9" s="417"/>
      <c r="CW9" s="417"/>
      <c r="CX9" s="417"/>
      <c r="CY9" s="417"/>
      <c r="CZ9" s="417"/>
      <c r="DA9" s="418"/>
      <c r="DB9" s="416">
        <v>10.4</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71112</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9479</v>
      </c>
      <c r="BO10" s="420"/>
      <c r="BP10" s="420"/>
      <c r="BQ10" s="420"/>
      <c r="BR10" s="420"/>
      <c r="BS10" s="420"/>
      <c r="BT10" s="420"/>
      <c r="BU10" s="421"/>
      <c r="BV10" s="419">
        <v>504715</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894</v>
      </c>
      <c r="BO11" s="420"/>
      <c r="BP11" s="420"/>
      <c r="BQ11" s="420"/>
      <c r="BR11" s="420"/>
      <c r="BS11" s="420"/>
      <c r="BT11" s="420"/>
      <c r="BU11" s="421"/>
      <c r="BV11" s="419">
        <v>466</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66500</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600000</v>
      </c>
      <c r="BO12" s="420"/>
      <c r="BP12" s="420"/>
      <c r="BQ12" s="420"/>
      <c r="BR12" s="420"/>
      <c r="BS12" s="420"/>
      <c r="BT12" s="420"/>
      <c r="BU12" s="421"/>
      <c r="BV12" s="419">
        <v>570000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64453</v>
      </c>
      <c r="S13" s="507"/>
      <c r="T13" s="507"/>
      <c r="U13" s="507"/>
      <c r="V13" s="508"/>
      <c r="W13" s="509" t="s">
        <v>131</v>
      </c>
      <c r="X13" s="405"/>
      <c r="Y13" s="405"/>
      <c r="Z13" s="405"/>
      <c r="AA13" s="405"/>
      <c r="AB13" s="406"/>
      <c r="AC13" s="372">
        <v>315</v>
      </c>
      <c r="AD13" s="373"/>
      <c r="AE13" s="373"/>
      <c r="AF13" s="373"/>
      <c r="AG13" s="374"/>
      <c r="AH13" s="372">
        <v>301</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-579163</v>
      </c>
      <c r="BO13" s="420"/>
      <c r="BP13" s="420"/>
      <c r="BQ13" s="420"/>
      <c r="BR13" s="420"/>
      <c r="BS13" s="420"/>
      <c r="BT13" s="420"/>
      <c r="BU13" s="421"/>
      <c r="BV13" s="419">
        <v>-856897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5.6</v>
      </c>
      <c r="CU13" s="417"/>
      <c r="CV13" s="417"/>
      <c r="CW13" s="417"/>
      <c r="CX13" s="417"/>
      <c r="CY13" s="417"/>
      <c r="CZ13" s="417"/>
      <c r="DA13" s="418"/>
      <c r="DB13" s="416">
        <v>5.0999999999999996</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66952</v>
      </c>
      <c r="S14" s="507"/>
      <c r="T14" s="507"/>
      <c r="U14" s="507"/>
      <c r="V14" s="508"/>
      <c r="W14" s="510"/>
      <c r="X14" s="408"/>
      <c r="Y14" s="408"/>
      <c r="Z14" s="408"/>
      <c r="AA14" s="408"/>
      <c r="AB14" s="409"/>
      <c r="AC14" s="499">
        <v>1.1000000000000001</v>
      </c>
      <c r="AD14" s="500"/>
      <c r="AE14" s="500"/>
      <c r="AF14" s="500"/>
      <c r="AG14" s="501"/>
      <c r="AH14" s="499">
        <v>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5.2</v>
      </c>
      <c r="CU14" s="517"/>
      <c r="CV14" s="517"/>
      <c r="CW14" s="517"/>
      <c r="CX14" s="517"/>
      <c r="CY14" s="517"/>
      <c r="CZ14" s="517"/>
      <c r="DA14" s="518"/>
      <c r="DB14" s="516">
        <v>7.5</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65060</v>
      </c>
      <c r="S15" s="507"/>
      <c r="T15" s="507"/>
      <c r="U15" s="507"/>
      <c r="V15" s="508"/>
      <c r="W15" s="509" t="s">
        <v>137</v>
      </c>
      <c r="X15" s="405"/>
      <c r="Y15" s="405"/>
      <c r="Z15" s="405"/>
      <c r="AA15" s="405"/>
      <c r="AB15" s="406"/>
      <c r="AC15" s="372">
        <v>8822</v>
      </c>
      <c r="AD15" s="373"/>
      <c r="AE15" s="373"/>
      <c r="AF15" s="373"/>
      <c r="AG15" s="374"/>
      <c r="AH15" s="372">
        <v>9441</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8100411</v>
      </c>
      <c r="BO15" s="449"/>
      <c r="BP15" s="449"/>
      <c r="BQ15" s="449"/>
      <c r="BR15" s="449"/>
      <c r="BS15" s="449"/>
      <c r="BT15" s="449"/>
      <c r="BU15" s="450"/>
      <c r="BV15" s="448">
        <v>8176671</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29.8</v>
      </c>
      <c r="AD16" s="500"/>
      <c r="AE16" s="500"/>
      <c r="AF16" s="500"/>
      <c r="AG16" s="501"/>
      <c r="AH16" s="499">
        <v>31.8</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14117344</v>
      </c>
      <c r="BO16" s="420"/>
      <c r="BP16" s="420"/>
      <c r="BQ16" s="420"/>
      <c r="BR16" s="420"/>
      <c r="BS16" s="420"/>
      <c r="BT16" s="420"/>
      <c r="BU16" s="421"/>
      <c r="BV16" s="419">
        <v>13873326</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20494</v>
      </c>
      <c r="AD17" s="373"/>
      <c r="AE17" s="373"/>
      <c r="AF17" s="373"/>
      <c r="AG17" s="374"/>
      <c r="AH17" s="372">
        <v>19966</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10242349</v>
      </c>
      <c r="BO17" s="420"/>
      <c r="BP17" s="420"/>
      <c r="BQ17" s="420"/>
      <c r="BR17" s="420"/>
      <c r="BS17" s="420"/>
      <c r="BT17" s="420"/>
      <c r="BU17" s="421"/>
      <c r="BV17" s="419">
        <v>10342680</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25.33</v>
      </c>
      <c r="M18" s="472"/>
      <c r="N18" s="472"/>
      <c r="O18" s="472"/>
      <c r="P18" s="472"/>
      <c r="Q18" s="472"/>
      <c r="R18" s="473"/>
      <c r="S18" s="473"/>
      <c r="T18" s="473"/>
      <c r="U18" s="473"/>
      <c r="V18" s="474"/>
      <c r="W18" s="490"/>
      <c r="X18" s="491"/>
      <c r="Y18" s="491"/>
      <c r="Z18" s="491"/>
      <c r="AA18" s="491"/>
      <c r="AB18" s="515"/>
      <c r="AC18" s="389">
        <v>69.2</v>
      </c>
      <c r="AD18" s="390"/>
      <c r="AE18" s="390"/>
      <c r="AF18" s="390"/>
      <c r="AG18" s="475"/>
      <c r="AH18" s="389">
        <v>67.2</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16869618</v>
      </c>
      <c r="BO18" s="420"/>
      <c r="BP18" s="420"/>
      <c r="BQ18" s="420"/>
      <c r="BR18" s="420"/>
      <c r="BS18" s="420"/>
      <c r="BT18" s="420"/>
      <c r="BU18" s="421"/>
      <c r="BV18" s="419">
        <v>16069937</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2715</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19822315</v>
      </c>
      <c r="BO19" s="420"/>
      <c r="BP19" s="420"/>
      <c r="BQ19" s="420"/>
      <c r="BR19" s="420"/>
      <c r="BS19" s="420"/>
      <c r="BT19" s="420"/>
      <c r="BU19" s="421"/>
      <c r="BV19" s="419">
        <v>20312338</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30009</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19655789</v>
      </c>
      <c r="BO22" s="449"/>
      <c r="BP22" s="449"/>
      <c r="BQ22" s="449"/>
      <c r="BR22" s="449"/>
      <c r="BS22" s="449"/>
      <c r="BT22" s="449"/>
      <c r="BU22" s="450"/>
      <c r="BV22" s="448">
        <v>20721339</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14973677</v>
      </c>
      <c r="BO23" s="420"/>
      <c r="BP23" s="420"/>
      <c r="BQ23" s="420"/>
      <c r="BR23" s="420"/>
      <c r="BS23" s="420"/>
      <c r="BT23" s="420"/>
      <c r="BU23" s="421"/>
      <c r="BV23" s="419">
        <v>16063592</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6720</v>
      </c>
      <c r="R24" s="373"/>
      <c r="S24" s="373"/>
      <c r="T24" s="373"/>
      <c r="U24" s="373"/>
      <c r="V24" s="374"/>
      <c r="W24" s="462"/>
      <c r="X24" s="399"/>
      <c r="Y24" s="400"/>
      <c r="Z24" s="375" t="s">
        <v>162</v>
      </c>
      <c r="AA24" s="376"/>
      <c r="AB24" s="376"/>
      <c r="AC24" s="376"/>
      <c r="AD24" s="376"/>
      <c r="AE24" s="376"/>
      <c r="AF24" s="376"/>
      <c r="AG24" s="377"/>
      <c r="AH24" s="372">
        <v>401</v>
      </c>
      <c r="AI24" s="373"/>
      <c r="AJ24" s="373"/>
      <c r="AK24" s="373"/>
      <c r="AL24" s="374"/>
      <c r="AM24" s="372">
        <v>1264353</v>
      </c>
      <c r="AN24" s="373"/>
      <c r="AO24" s="373"/>
      <c r="AP24" s="373"/>
      <c r="AQ24" s="373"/>
      <c r="AR24" s="374"/>
      <c r="AS24" s="372">
        <v>3153</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9855365</v>
      </c>
      <c r="BO24" s="420"/>
      <c r="BP24" s="420"/>
      <c r="BQ24" s="420"/>
      <c r="BR24" s="420"/>
      <c r="BS24" s="420"/>
      <c r="BT24" s="420"/>
      <c r="BU24" s="421"/>
      <c r="BV24" s="419">
        <v>9880846</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6705</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2898194</v>
      </c>
      <c r="BO25" s="449"/>
      <c r="BP25" s="449"/>
      <c r="BQ25" s="449"/>
      <c r="BR25" s="449"/>
      <c r="BS25" s="449"/>
      <c r="BT25" s="449"/>
      <c r="BU25" s="450"/>
      <c r="BV25" s="448">
        <v>3268366</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6030</v>
      </c>
      <c r="R26" s="373"/>
      <c r="S26" s="373"/>
      <c r="T26" s="373"/>
      <c r="U26" s="373"/>
      <c r="V26" s="374"/>
      <c r="W26" s="462"/>
      <c r="X26" s="399"/>
      <c r="Y26" s="400"/>
      <c r="Z26" s="375" t="s">
        <v>168</v>
      </c>
      <c r="AA26" s="430"/>
      <c r="AB26" s="430"/>
      <c r="AC26" s="430"/>
      <c r="AD26" s="430"/>
      <c r="AE26" s="430"/>
      <c r="AF26" s="430"/>
      <c r="AG26" s="431"/>
      <c r="AH26" s="372">
        <v>11</v>
      </c>
      <c r="AI26" s="373"/>
      <c r="AJ26" s="373"/>
      <c r="AK26" s="373"/>
      <c r="AL26" s="374"/>
      <c r="AM26" s="372">
        <v>37708</v>
      </c>
      <c r="AN26" s="373"/>
      <c r="AO26" s="373"/>
      <c r="AP26" s="373"/>
      <c r="AQ26" s="373"/>
      <c r="AR26" s="374"/>
      <c r="AS26" s="372">
        <v>3428</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5900</v>
      </c>
      <c r="R27" s="373"/>
      <c r="S27" s="373"/>
      <c r="T27" s="373"/>
      <c r="U27" s="373"/>
      <c r="V27" s="374"/>
      <c r="W27" s="462"/>
      <c r="X27" s="399"/>
      <c r="Y27" s="400"/>
      <c r="Z27" s="375" t="s">
        <v>171</v>
      </c>
      <c r="AA27" s="376"/>
      <c r="AB27" s="376"/>
      <c r="AC27" s="376"/>
      <c r="AD27" s="376"/>
      <c r="AE27" s="376"/>
      <c r="AF27" s="376"/>
      <c r="AG27" s="377"/>
      <c r="AH27" s="372">
        <v>25</v>
      </c>
      <c r="AI27" s="373"/>
      <c r="AJ27" s="373"/>
      <c r="AK27" s="373"/>
      <c r="AL27" s="374"/>
      <c r="AM27" s="372">
        <v>97359</v>
      </c>
      <c r="AN27" s="373"/>
      <c r="AO27" s="373"/>
      <c r="AP27" s="373"/>
      <c r="AQ27" s="373"/>
      <c r="AR27" s="374"/>
      <c r="AS27" s="372">
        <v>3894</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5500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2245229</v>
      </c>
      <c r="BO28" s="449"/>
      <c r="BP28" s="449"/>
      <c r="BQ28" s="449"/>
      <c r="BR28" s="449"/>
      <c r="BS28" s="449"/>
      <c r="BT28" s="449"/>
      <c r="BU28" s="450"/>
      <c r="BV28" s="448">
        <v>2835750</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16</v>
      </c>
      <c r="M29" s="373"/>
      <c r="N29" s="373"/>
      <c r="O29" s="373"/>
      <c r="P29" s="374"/>
      <c r="Q29" s="372">
        <v>5300</v>
      </c>
      <c r="R29" s="373"/>
      <c r="S29" s="373"/>
      <c r="T29" s="373"/>
      <c r="U29" s="373"/>
      <c r="V29" s="374"/>
      <c r="W29" s="463"/>
      <c r="X29" s="464"/>
      <c r="Y29" s="465"/>
      <c r="Z29" s="375" t="s">
        <v>177</v>
      </c>
      <c r="AA29" s="376"/>
      <c r="AB29" s="376"/>
      <c r="AC29" s="376"/>
      <c r="AD29" s="376"/>
      <c r="AE29" s="376"/>
      <c r="AF29" s="376"/>
      <c r="AG29" s="377"/>
      <c r="AH29" s="372">
        <v>426</v>
      </c>
      <c r="AI29" s="373"/>
      <c r="AJ29" s="373"/>
      <c r="AK29" s="373"/>
      <c r="AL29" s="374"/>
      <c r="AM29" s="372">
        <v>1361712</v>
      </c>
      <c r="AN29" s="373"/>
      <c r="AO29" s="373"/>
      <c r="AP29" s="373"/>
      <c r="AQ29" s="373"/>
      <c r="AR29" s="374"/>
      <c r="AS29" s="372">
        <v>3197</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714989</v>
      </c>
      <c r="BO29" s="420"/>
      <c r="BP29" s="420"/>
      <c r="BQ29" s="420"/>
      <c r="BR29" s="420"/>
      <c r="BS29" s="420"/>
      <c r="BT29" s="420"/>
      <c r="BU29" s="421"/>
      <c r="BV29" s="419">
        <v>606675</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100.1</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2349982</v>
      </c>
      <c r="BO30" s="454"/>
      <c r="BP30" s="454"/>
      <c r="BQ30" s="454"/>
      <c r="BR30" s="454"/>
      <c r="BS30" s="454"/>
      <c r="BT30" s="454"/>
      <c r="BU30" s="455"/>
      <c r="BV30" s="453">
        <v>2373887</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国民健康保険事業特別会計（事業勘定）</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IF('各会計、関係団体の財政状況及び健全化判断比率'!B32="","",'各会計、関係団体の財政状況及び健全化判断比率'!B32)</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9</v>
      </c>
      <c r="BX34" s="367"/>
      <c r="BY34" s="368" t="str">
        <f>IF('各会計、関係団体の財政状況及び健全化判断比率'!B68="","",'各会計、関係団体の財政状況及び健全化判断比率'!B68)</f>
        <v>大阪南消防組合（一般会計）</v>
      </c>
      <c r="BZ34" s="368"/>
      <c r="CA34" s="368"/>
      <c r="CB34" s="368"/>
      <c r="CC34" s="368"/>
      <c r="CD34" s="368"/>
      <c r="CE34" s="368"/>
      <c r="CF34" s="368"/>
      <c r="CG34" s="368"/>
      <c r="CH34" s="368"/>
      <c r="CI34" s="368"/>
      <c r="CJ34" s="368"/>
      <c r="CK34" s="368"/>
      <c r="CL34" s="368"/>
      <c r="CM34" s="368"/>
      <c r="CN34" s="169"/>
      <c r="CO34" s="367">
        <f>IF(CQ34="","",MAX(C34:D43,U34:V43,AM34:AN43,BE34:BF43,BW34:BX43)+1)</f>
        <v>18</v>
      </c>
      <c r="CP34" s="367"/>
      <c r="CQ34" s="368" t="str">
        <f>IF('各会計、関係団体の財政状況及び健全化判断比率'!BS7="","",'各会計、関係団体の財政状況及び健全化判断比率'!BS7)</f>
        <v>柏原市土地開発公社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国民健康保険事業特別会計（施設勘定堅上診療所）</v>
      </c>
      <c r="X35" s="368"/>
      <c r="Y35" s="368"/>
      <c r="Z35" s="368"/>
      <c r="AA35" s="368"/>
      <c r="AB35" s="368"/>
      <c r="AC35" s="368"/>
      <c r="AD35" s="368"/>
      <c r="AE35" s="368"/>
      <c r="AF35" s="368"/>
      <c r="AG35" s="368"/>
      <c r="AH35" s="368"/>
      <c r="AI35" s="368"/>
      <c r="AJ35" s="368"/>
      <c r="AK35" s="368"/>
      <c r="AL35" s="169"/>
      <c r="AM35" s="367">
        <f t="shared" ref="AM35:AM43" si="0">IF(AO35="","",AM34+1)</f>
        <v>7</v>
      </c>
      <c r="AN35" s="367"/>
      <c r="AO35" s="368" t="str">
        <f>IF('各会計、関係団体の財政状況及び健全化判断比率'!B33="","",'各会計、関係団体の財政状況及び健全化判断比率'!B33)</f>
        <v>市立柏原病院事業会計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10</v>
      </c>
      <c r="BX35" s="367"/>
      <c r="BY35" s="368" t="str">
        <f>IF('各会計、関係団体の財政状況及び健全化判断比率'!B69="","",'各会計、関係団体の財政状況及び健全化判断比率'!B69)</f>
        <v>柏羽藤環境事業組合（一般会計）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介護保険事業特別会計</v>
      </c>
      <c r="X36" s="368"/>
      <c r="Y36" s="368"/>
      <c r="Z36" s="368"/>
      <c r="AA36" s="368"/>
      <c r="AB36" s="368"/>
      <c r="AC36" s="368"/>
      <c r="AD36" s="368"/>
      <c r="AE36" s="368"/>
      <c r="AF36" s="368"/>
      <c r="AG36" s="368"/>
      <c r="AH36" s="368"/>
      <c r="AI36" s="368"/>
      <c r="AJ36" s="368"/>
      <c r="AK36" s="368"/>
      <c r="AL36" s="169"/>
      <c r="AM36" s="367">
        <f t="shared" si="0"/>
        <v>8</v>
      </c>
      <c r="AN36" s="367"/>
      <c r="AO36" s="368" t="str">
        <f>IF('各会計、関係団体の財政状況及び健全化判断比率'!B34="","",'各会計、関係団体の財政状況及び健全化判断比率'!B34)</f>
        <v>下水道事業会計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11</v>
      </c>
      <c r="BX36" s="367"/>
      <c r="BY36" s="368" t="str">
        <f>IF('各会計、関係団体の財政状況及び健全化判断比率'!B70="","",'各会計、関係団体の財政状況及び健全化判断比率'!B70)</f>
        <v>藤井寺市柏原市学校給食組合（一般会計）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5</v>
      </c>
      <c r="V37" s="367"/>
      <c r="W37" s="368" t="str">
        <f>IF('各会計、関係団体の財政状況及び健全化判断比率'!B31="","",'各会計、関係団体の財政状況及び健全化判断比率'!B31)</f>
        <v>後期高齢者医療事業特別会計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12</v>
      </c>
      <c r="BX37" s="367"/>
      <c r="BY37" s="368" t="str">
        <f>IF('各会計、関係団体の財政状況及び健全化判断比率'!B71="","",'各会計、関係団体の財政状況及び健全化判断比率'!B71)</f>
        <v>大和川右岸水防事務組合（一般会計）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13</v>
      </c>
      <c r="BX38" s="367"/>
      <c r="BY38" s="368" t="str">
        <f>IF('各会計、関係団体の財政状況及び健全化判断比率'!B72="","",'各会計、関係団体の財政状況及び健全化判断比率'!B72)</f>
        <v>八尾市柏原市火葬場組合（一般会計）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14</v>
      </c>
      <c r="BX39" s="367"/>
      <c r="BY39" s="368" t="str">
        <f>IF('各会計、関係団体の財政状況及び健全化判断比率'!B73="","",'各会計、関係団体の財政状況及び健全化判断比率'!B73)</f>
        <v>大阪府後期高齢者医療広域連合（一般会計）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15</v>
      </c>
      <c r="BX40" s="367"/>
      <c r="BY40" s="368" t="str">
        <f>IF('各会計、関係団体の財政状況及び健全化判断比率'!B74="","",'各会計、関係団体の財政状況及び健全化判断比率'!B74)</f>
        <v>大阪府後期高齢者医療広域連合（後期高齢者医療特別会計）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16</v>
      </c>
      <c r="BX41" s="367"/>
      <c r="BY41" s="368" t="str">
        <f>IF('各会計、関係団体の財政状況及び健全化判断比率'!B75="","",'各会計、関係団体の財政状況及び健全化判断比率'!B75)</f>
        <v>大阪広域水道企業団水道事業会計（水道用水供給事業）</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17</v>
      </c>
      <c r="BX42" s="367"/>
      <c r="BY42" s="368" t="str">
        <f>IF('各会計、関係団体の財政状況及び健全化判断比率'!B76="","",'各会計、関係団体の財政状況及び健全化判断比率'!B76)</f>
        <v>大阪広域水道企業団（工業用水道事業会計）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08ihLnsDwNCY/sfQhRVq9ZRYxRg2kJF1FB+Evt00xR28B3vkNYfhVA+r79I38xClXQ+6fJbng0JWEvOSECriMA==" saltValue="jLxL6Y4bU8LFydE8Tnhs5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533</v>
      </c>
      <c r="D34" s="1151"/>
      <c r="E34" s="1152"/>
      <c r="F34" s="32">
        <v>17.12</v>
      </c>
      <c r="G34" s="33">
        <v>16.45</v>
      </c>
      <c r="H34" s="33">
        <v>16.54</v>
      </c>
      <c r="I34" s="33">
        <v>15.41</v>
      </c>
      <c r="J34" s="34">
        <v>13.97</v>
      </c>
      <c r="K34" s="22"/>
      <c r="L34" s="22"/>
      <c r="M34" s="22"/>
      <c r="N34" s="22"/>
      <c r="O34" s="22"/>
      <c r="P34" s="22"/>
    </row>
    <row r="35" spans="1:16" ht="39" customHeight="1" x14ac:dyDescent="0.2">
      <c r="A35" s="22"/>
      <c r="B35" s="35"/>
      <c r="C35" s="1145" t="s">
        <v>534</v>
      </c>
      <c r="D35" s="1146"/>
      <c r="E35" s="1147"/>
      <c r="F35" s="36">
        <v>1.18</v>
      </c>
      <c r="G35" s="37">
        <v>14.17</v>
      </c>
      <c r="H35" s="37">
        <v>20.77</v>
      </c>
      <c r="I35" s="37">
        <v>17.04</v>
      </c>
      <c r="J35" s="38">
        <v>13.5</v>
      </c>
      <c r="K35" s="22"/>
      <c r="L35" s="22"/>
      <c r="M35" s="22"/>
      <c r="N35" s="22"/>
      <c r="O35" s="22"/>
      <c r="P35" s="22"/>
    </row>
    <row r="36" spans="1:16" ht="39" customHeight="1" x14ac:dyDescent="0.2">
      <c r="A36" s="22"/>
      <c r="B36" s="35"/>
      <c r="C36" s="1145" t="s">
        <v>535</v>
      </c>
      <c r="D36" s="1146"/>
      <c r="E36" s="1147"/>
      <c r="F36" s="36">
        <v>0.47</v>
      </c>
      <c r="G36" s="37">
        <v>0.5</v>
      </c>
      <c r="H36" s="37">
        <v>0.53</v>
      </c>
      <c r="I36" s="37">
        <v>0.56999999999999995</v>
      </c>
      <c r="J36" s="38">
        <v>0.78</v>
      </c>
      <c r="K36" s="22"/>
      <c r="L36" s="22"/>
      <c r="M36" s="22"/>
      <c r="N36" s="22"/>
      <c r="O36" s="22"/>
      <c r="P36" s="22"/>
    </row>
    <row r="37" spans="1:16" ht="39" customHeight="1" x14ac:dyDescent="0.2">
      <c r="A37" s="22"/>
      <c r="B37" s="35"/>
      <c r="C37" s="1145" t="s">
        <v>536</v>
      </c>
      <c r="D37" s="1146"/>
      <c r="E37" s="1147"/>
      <c r="F37" s="36">
        <v>0.92</v>
      </c>
      <c r="G37" s="37">
        <v>0.39</v>
      </c>
      <c r="H37" s="37">
        <v>0.31</v>
      </c>
      <c r="I37" s="37">
        <v>0.4</v>
      </c>
      <c r="J37" s="38">
        <v>0.36</v>
      </c>
      <c r="K37" s="22"/>
      <c r="L37" s="22"/>
      <c r="M37" s="22"/>
      <c r="N37" s="22"/>
      <c r="O37" s="22"/>
      <c r="P37" s="22"/>
    </row>
    <row r="38" spans="1:16" ht="39" customHeight="1" x14ac:dyDescent="0.2">
      <c r="A38" s="22"/>
      <c r="B38" s="35"/>
      <c r="C38" s="1145" t="s">
        <v>537</v>
      </c>
      <c r="D38" s="1146"/>
      <c r="E38" s="1147"/>
      <c r="F38" s="36">
        <v>0.22</v>
      </c>
      <c r="G38" s="37">
        <v>0.22</v>
      </c>
      <c r="H38" s="37">
        <v>0.27</v>
      </c>
      <c r="I38" s="37">
        <v>0.28000000000000003</v>
      </c>
      <c r="J38" s="38">
        <v>0.35</v>
      </c>
      <c r="K38" s="22"/>
      <c r="L38" s="22"/>
      <c r="M38" s="22"/>
      <c r="N38" s="22"/>
      <c r="O38" s="22"/>
      <c r="P38" s="22"/>
    </row>
    <row r="39" spans="1:16" ht="39" customHeight="1" x14ac:dyDescent="0.2">
      <c r="A39" s="22"/>
      <c r="B39" s="35"/>
      <c r="C39" s="1145" t="s">
        <v>538</v>
      </c>
      <c r="D39" s="1146"/>
      <c r="E39" s="1147"/>
      <c r="F39" s="36">
        <v>3.18</v>
      </c>
      <c r="G39" s="37">
        <v>7.24</v>
      </c>
      <c r="H39" s="37">
        <v>5.0599999999999996</v>
      </c>
      <c r="I39" s="37">
        <v>0.06</v>
      </c>
      <c r="J39" s="38">
        <v>0.12</v>
      </c>
      <c r="K39" s="22"/>
      <c r="L39" s="22"/>
      <c r="M39" s="22"/>
      <c r="N39" s="22"/>
      <c r="O39" s="22"/>
      <c r="P39" s="22"/>
    </row>
    <row r="40" spans="1:16" ht="39" customHeight="1" x14ac:dyDescent="0.2">
      <c r="A40" s="22"/>
      <c r="B40" s="35"/>
      <c r="C40" s="1145" t="s">
        <v>539</v>
      </c>
      <c r="D40" s="1146"/>
      <c r="E40" s="1147"/>
      <c r="F40" s="36">
        <v>0.98</v>
      </c>
      <c r="G40" s="37">
        <v>0.9</v>
      </c>
      <c r="H40" s="37">
        <v>0.49</v>
      </c>
      <c r="I40" s="37">
        <v>0</v>
      </c>
      <c r="J40" s="38">
        <v>0.01</v>
      </c>
      <c r="K40" s="22"/>
      <c r="L40" s="22"/>
      <c r="M40" s="22"/>
      <c r="N40" s="22"/>
      <c r="O40" s="22"/>
      <c r="P40" s="22"/>
    </row>
    <row r="41" spans="1:16" ht="39" customHeight="1" x14ac:dyDescent="0.2">
      <c r="A41" s="22"/>
      <c r="B41" s="35"/>
      <c r="C41" s="1145" t="s">
        <v>540</v>
      </c>
      <c r="D41" s="1146"/>
      <c r="E41" s="1147"/>
      <c r="F41" s="36">
        <v>0</v>
      </c>
      <c r="G41" s="37">
        <v>0</v>
      </c>
      <c r="H41" s="37">
        <v>0</v>
      </c>
      <c r="I41" s="37">
        <v>0</v>
      </c>
      <c r="J41" s="38">
        <v>0</v>
      </c>
      <c r="K41" s="22"/>
      <c r="L41" s="22"/>
      <c r="M41" s="22"/>
      <c r="N41" s="22"/>
      <c r="O41" s="22"/>
      <c r="P41" s="22"/>
    </row>
    <row r="42" spans="1:16" ht="39" customHeight="1" x14ac:dyDescent="0.2">
      <c r="A42" s="22"/>
      <c r="B42" s="39"/>
      <c r="C42" s="1145" t="s">
        <v>541</v>
      </c>
      <c r="D42" s="1146"/>
      <c r="E42" s="1147"/>
      <c r="F42" s="36" t="s">
        <v>488</v>
      </c>
      <c r="G42" s="37" t="s">
        <v>488</v>
      </c>
      <c r="H42" s="37" t="s">
        <v>488</v>
      </c>
      <c r="I42" s="37" t="s">
        <v>488</v>
      </c>
      <c r="J42" s="38" t="s">
        <v>488</v>
      </c>
      <c r="K42" s="22"/>
      <c r="L42" s="22"/>
      <c r="M42" s="22"/>
      <c r="N42" s="22"/>
      <c r="O42" s="22"/>
      <c r="P42" s="22"/>
    </row>
    <row r="43" spans="1:16" ht="39" customHeight="1" thickBot="1" x14ac:dyDescent="0.25">
      <c r="A43" s="22"/>
      <c r="B43" s="40"/>
      <c r="C43" s="1148" t="s">
        <v>542</v>
      </c>
      <c r="D43" s="1149"/>
      <c r="E43" s="1150"/>
      <c r="F43" s="41" t="s">
        <v>488</v>
      </c>
      <c r="G43" s="42" t="s">
        <v>488</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oRyiOo1h5r55rfEGhW9+kSFUUpjlimICqbv/eoQv8EPfwpMMYzd6VZg9G5fs/uwRrbFhFtLPhTji6/fsLfM/g==" saltValue="5HxEyDlCSmQGDeKrRVDvf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1878</v>
      </c>
      <c r="L45" s="60">
        <v>2046</v>
      </c>
      <c r="M45" s="60">
        <v>2170</v>
      </c>
      <c r="N45" s="60">
        <v>2112</v>
      </c>
      <c r="O45" s="61">
        <v>2065</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488</v>
      </c>
      <c r="L46" s="64" t="s">
        <v>488</v>
      </c>
      <c r="M46" s="64" t="s">
        <v>488</v>
      </c>
      <c r="N46" s="64" t="s">
        <v>488</v>
      </c>
      <c r="O46" s="65" t="s">
        <v>488</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488</v>
      </c>
      <c r="L47" s="64" t="s">
        <v>488</v>
      </c>
      <c r="M47" s="64" t="s">
        <v>488</v>
      </c>
      <c r="N47" s="64" t="s">
        <v>488</v>
      </c>
      <c r="O47" s="65" t="s">
        <v>488</v>
      </c>
      <c r="P47" s="48"/>
      <c r="Q47" s="48"/>
      <c r="R47" s="48"/>
      <c r="S47" s="48"/>
      <c r="T47" s="48"/>
      <c r="U47" s="48"/>
    </row>
    <row r="48" spans="1:21" ht="30.75" customHeight="1" x14ac:dyDescent="0.2">
      <c r="A48" s="48"/>
      <c r="B48" s="1178"/>
      <c r="C48" s="1179"/>
      <c r="D48" s="62"/>
      <c r="E48" s="1155" t="s">
        <v>13</v>
      </c>
      <c r="F48" s="1155"/>
      <c r="G48" s="1155"/>
      <c r="H48" s="1155"/>
      <c r="I48" s="1155"/>
      <c r="J48" s="1156"/>
      <c r="K48" s="63">
        <v>912</v>
      </c>
      <c r="L48" s="64">
        <v>940</v>
      </c>
      <c r="M48" s="64">
        <v>972</v>
      </c>
      <c r="N48" s="64">
        <v>1050</v>
      </c>
      <c r="O48" s="65">
        <v>830</v>
      </c>
      <c r="P48" s="48"/>
      <c r="Q48" s="48"/>
      <c r="R48" s="48"/>
      <c r="S48" s="48"/>
      <c r="T48" s="48"/>
      <c r="U48" s="48"/>
    </row>
    <row r="49" spans="1:21" ht="30.75" customHeight="1" x14ac:dyDescent="0.2">
      <c r="A49" s="48"/>
      <c r="B49" s="1178"/>
      <c r="C49" s="1179"/>
      <c r="D49" s="62"/>
      <c r="E49" s="1155" t="s">
        <v>14</v>
      </c>
      <c r="F49" s="1155"/>
      <c r="G49" s="1155"/>
      <c r="H49" s="1155"/>
      <c r="I49" s="1155"/>
      <c r="J49" s="1156"/>
      <c r="K49" s="63">
        <v>99</v>
      </c>
      <c r="L49" s="64">
        <v>116</v>
      </c>
      <c r="M49" s="64">
        <v>125</v>
      </c>
      <c r="N49" s="64">
        <v>133</v>
      </c>
      <c r="O49" s="65">
        <v>132</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488</v>
      </c>
      <c r="L50" s="64" t="s">
        <v>488</v>
      </c>
      <c r="M50" s="64">
        <v>0</v>
      </c>
      <c r="N50" s="64">
        <v>4</v>
      </c>
      <c r="O50" s="65">
        <v>9</v>
      </c>
      <c r="P50" s="48"/>
      <c r="Q50" s="48"/>
      <c r="R50" s="48"/>
      <c r="S50" s="48"/>
      <c r="T50" s="48"/>
      <c r="U50" s="48"/>
    </row>
    <row r="51" spans="1:21" ht="30.75" customHeight="1" x14ac:dyDescent="0.2">
      <c r="A51" s="48"/>
      <c r="B51" s="1180"/>
      <c r="C51" s="1181"/>
      <c r="D51" s="66"/>
      <c r="E51" s="1155" t="s">
        <v>16</v>
      </c>
      <c r="F51" s="1155"/>
      <c r="G51" s="1155"/>
      <c r="H51" s="1155"/>
      <c r="I51" s="1155"/>
      <c r="J51" s="1156"/>
      <c r="K51" s="63">
        <v>1</v>
      </c>
      <c r="L51" s="64">
        <v>0</v>
      </c>
      <c r="M51" s="64" t="s">
        <v>488</v>
      </c>
      <c r="N51" s="64">
        <v>1</v>
      </c>
      <c r="O51" s="65">
        <v>5</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2493</v>
      </c>
      <c r="L52" s="64">
        <v>2503</v>
      </c>
      <c r="M52" s="64">
        <v>2486</v>
      </c>
      <c r="N52" s="64">
        <v>2524</v>
      </c>
      <c r="O52" s="65">
        <v>2232</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397</v>
      </c>
      <c r="L53" s="69">
        <v>599</v>
      </c>
      <c r="M53" s="69">
        <v>781</v>
      </c>
      <c r="N53" s="69">
        <v>776</v>
      </c>
      <c r="O53" s="70">
        <v>809</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cOW6ZnR+d7W1LLaYbqqZ24F0X840JoSKnHZI9QMXAfwZA/9a0017FCKpCebnIu/wKiYY2onpWzFMIywgwfNIEg==" saltValue="8ue692wIfDmt1HlqUyYBt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96" t="s">
        <v>30</v>
      </c>
      <c r="C41" s="1197"/>
      <c r="D41" s="105"/>
      <c r="E41" s="1198" t="s">
        <v>31</v>
      </c>
      <c r="F41" s="1198"/>
      <c r="G41" s="1198"/>
      <c r="H41" s="1199"/>
      <c r="I41" s="343">
        <v>22359</v>
      </c>
      <c r="J41" s="344">
        <v>23389</v>
      </c>
      <c r="K41" s="344">
        <v>22165</v>
      </c>
      <c r="L41" s="344">
        <v>20721</v>
      </c>
      <c r="M41" s="345">
        <v>19656</v>
      </c>
    </row>
    <row r="42" spans="2:13" ht="27.75" customHeight="1" x14ac:dyDescent="0.2">
      <c r="B42" s="1186"/>
      <c r="C42" s="1187"/>
      <c r="D42" s="106"/>
      <c r="E42" s="1190" t="s">
        <v>32</v>
      </c>
      <c r="F42" s="1190"/>
      <c r="G42" s="1190"/>
      <c r="H42" s="1191"/>
      <c r="I42" s="346">
        <v>383</v>
      </c>
      <c r="J42" s="347">
        <v>328</v>
      </c>
      <c r="K42" s="347">
        <v>304</v>
      </c>
      <c r="L42" s="347">
        <v>394</v>
      </c>
      <c r="M42" s="348">
        <v>254</v>
      </c>
    </row>
    <row r="43" spans="2:13" ht="27.75" customHeight="1" x14ac:dyDescent="0.2">
      <c r="B43" s="1186"/>
      <c r="C43" s="1187"/>
      <c r="D43" s="106"/>
      <c r="E43" s="1190" t="s">
        <v>33</v>
      </c>
      <c r="F43" s="1190"/>
      <c r="G43" s="1190"/>
      <c r="H43" s="1191"/>
      <c r="I43" s="346">
        <v>10579</v>
      </c>
      <c r="J43" s="347">
        <v>10306</v>
      </c>
      <c r="K43" s="347">
        <v>10153</v>
      </c>
      <c r="L43" s="347">
        <v>9978</v>
      </c>
      <c r="M43" s="348">
        <v>10059</v>
      </c>
    </row>
    <row r="44" spans="2:13" ht="27.75" customHeight="1" x14ac:dyDescent="0.2">
      <c r="B44" s="1186"/>
      <c r="C44" s="1187"/>
      <c r="D44" s="106"/>
      <c r="E44" s="1190" t="s">
        <v>34</v>
      </c>
      <c r="F44" s="1190"/>
      <c r="G44" s="1190"/>
      <c r="H44" s="1191"/>
      <c r="I44" s="346">
        <v>799</v>
      </c>
      <c r="J44" s="347">
        <v>815</v>
      </c>
      <c r="K44" s="347">
        <v>825</v>
      </c>
      <c r="L44" s="347">
        <v>1344</v>
      </c>
      <c r="M44" s="348">
        <v>1075</v>
      </c>
    </row>
    <row r="45" spans="2:13" ht="27.75" customHeight="1" x14ac:dyDescent="0.2">
      <c r="B45" s="1186"/>
      <c r="C45" s="1187"/>
      <c r="D45" s="106"/>
      <c r="E45" s="1190" t="s">
        <v>35</v>
      </c>
      <c r="F45" s="1190"/>
      <c r="G45" s="1190"/>
      <c r="H45" s="1191"/>
      <c r="I45" s="346">
        <v>2625</v>
      </c>
      <c r="J45" s="347">
        <v>2839</v>
      </c>
      <c r="K45" s="347">
        <v>2666</v>
      </c>
      <c r="L45" s="347">
        <v>2954</v>
      </c>
      <c r="M45" s="348">
        <v>2967</v>
      </c>
    </row>
    <row r="46" spans="2:13" ht="27.75" customHeight="1" x14ac:dyDescent="0.2">
      <c r="B46" s="1186"/>
      <c r="C46" s="1187"/>
      <c r="D46" s="107"/>
      <c r="E46" s="1190" t="s">
        <v>36</v>
      </c>
      <c r="F46" s="1190"/>
      <c r="G46" s="1190"/>
      <c r="H46" s="1191"/>
      <c r="I46" s="346" t="s">
        <v>488</v>
      </c>
      <c r="J46" s="347" t="s">
        <v>488</v>
      </c>
      <c r="K46" s="347" t="s">
        <v>488</v>
      </c>
      <c r="L46" s="347" t="s">
        <v>488</v>
      </c>
      <c r="M46" s="348" t="s">
        <v>488</v>
      </c>
    </row>
    <row r="47" spans="2:13" ht="27.75" customHeight="1" x14ac:dyDescent="0.2">
      <c r="B47" s="1186"/>
      <c r="C47" s="1187"/>
      <c r="D47" s="108"/>
      <c r="E47" s="1200" t="s">
        <v>37</v>
      </c>
      <c r="F47" s="1201"/>
      <c r="G47" s="1201"/>
      <c r="H47" s="1202"/>
      <c r="I47" s="346" t="s">
        <v>488</v>
      </c>
      <c r="J47" s="347" t="s">
        <v>488</v>
      </c>
      <c r="K47" s="347" t="s">
        <v>488</v>
      </c>
      <c r="L47" s="347" t="s">
        <v>488</v>
      </c>
      <c r="M47" s="348" t="s">
        <v>488</v>
      </c>
    </row>
    <row r="48" spans="2:13" ht="27.75" customHeight="1" x14ac:dyDescent="0.2">
      <c r="B48" s="1186"/>
      <c r="C48" s="1187"/>
      <c r="D48" s="106"/>
      <c r="E48" s="1190" t="s">
        <v>38</v>
      </c>
      <c r="F48" s="1190"/>
      <c r="G48" s="1190"/>
      <c r="H48" s="1191"/>
      <c r="I48" s="346" t="s">
        <v>488</v>
      </c>
      <c r="J48" s="347" t="s">
        <v>488</v>
      </c>
      <c r="K48" s="347" t="s">
        <v>488</v>
      </c>
      <c r="L48" s="347" t="s">
        <v>488</v>
      </c>
      <c r="M48" s="348" t="s">
        <v>488</v>
      </c>
    </row>
    <row r="49" spans="2:13" ht="27.75" customHeight="1" x14ac:dyDescent="0.2">
      <c r="B49" s="1188"/>
      <c r="C49" s="1189"/>
      <c r="D49" s="106"/>
      <c r="E49" s="1190" t="s">
        <v>39</v>
      </c>
      <c r="F49" s="1190"/>
      <c r="G49" s="1190"/>
      <c r="H49" s="1191"/>
      <c r="I49" s="346" t="s">
        <v>488</v>
      </c>
      <c r="J49" s="347" t="s">
        <v>488</v>
      </c>
      <c r="K49" s="347" t="s">
        <v>488</v>
      </c>
      <c r="L49" s="347" t="s">
        <v>488</v>
      </c>
      <c r="M49" s="348" t="s">
        <v>488</v>
      </c>
    </row>
    <row r="50" spans="2:13" ht="27.75" customHeight="1" x14ac:dyDescent="0.2">
      <c r="B50" s="1184" t="s">
        <v>40</v>
      </c>
      <c r="C50" s="1185"/>
      <c r="D50" s="109"/>
      <c r="E50" s="1190" t="s">
        <v>41</v>
      </c>
      <c r="F50" s="1190"/>
      <c r="G50" s="1190"/>
      <c r="H50" s="1191"/>
      <c r="I50" s="346">
        <v>4458</v>
      </c>
      <c r="J50" s="347">
        <v>5496</v>
      </c>
      <c r="K50" s="347">
        <v>7002</v>
      </c>
      <c r="L50" s="347">
        <v>6880</v>
      </c>
      <c r="M50" s="348">
        <v>6304</v>
      </c>
    </row>
    <row r="51" spans="2:13" ht="27.75" customHeight="1" x14ac:dyDescent="0.2">
      <c r="B51" s="1186"/>
      <c r="C51" s="1187"/>
      <c r="D51" s="106"/>
      <c r="E51" s="1190" t="s">
        <v>42</v>
      </c>
      <c r="F51" s="1190"/>
      <c r="G51" s="1190"/>
      <c r="H51" s="1191"/>
      <c r="I51" s="346">
        <v>4648</v>
      </c>
      <c r="J51" s="347">
        <v>4476</v>
      </c>
      <c r="K51" s="347">
        <v>4204</v>
      </c>
      <c r="L51" s="347">
        <v>4068</v>
      </c>
      <c r="M51" s="348">
        <v>4276</v>
      </c>
    </row>
    <row r="52" spans="2:13" ht="27.75" customHeight="1" x14ac:dyDescent="0.2">
      <c r="B52" s="1188"/>
      <c r="C52" s="1189"/>
      <c r="D52" s="106"/>
      <c r="E52" s="1190" t="s">
        <v>43</v>
      </c>
      <c r="F52" s="1190"/>
      <c r="G52" s="1190"/>
      <c r="H52" s="1191"/>
      <c r="I52" s="346">
        <v>26264</v>
      </c>
      <c r="J52" s="347">
        <v>25705</v>
      </c>
      <c r="K52" s="347">
        <v>24573</v>
      </c>
      <c r="L52" s="347">
        <v>23379</v>
      </c>
      <c r="M52" s="348">
        <v>22674</v>
      </c>
    </row>
    <row r="53" spans="2:13" ht="27.75" customHeight="1" thickBot="1" x14ac:dyDescent="0.25">
      <c r="B53" s="1192" t="s">
        <v>19</v>
      </c>
      <c r="C53" s="1193"/>
      <c r="D53" s="110"/>
      <c r="E53" s="1194" t="s">
        <v>44</v>
      </c>
      <c r="F53" s="1194"/>
      <c r="G53" s="1194"/>
      <c r="H53" s="1195"/>
      <c r="I53" s="349">
        <v>1376</v>
      </c>
      <c r="J53" s="350">
        <v>1999</v>
      </c>
      <c r="K53" s="350">
        <v>334</v>
      </c>
      <c r="L53" s="350">
        <v>1064</v>
      </c>
      <c r="M53" s="351">
        <v>758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khDg96y8skMTnmNJDxBOmaiJxtRtnB9edgim/tRu8AsAKDbIleI/RLFN38+AmYzruo4wLEK8Vhovk4A7sMFDsw==" saltValue="tnJYfr7KtqNGUQVZcNjPK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11" t="s">
        <v>46</v>
      </c>
      <c r="D55" s="1211"/>
      <c r="E55" s="1212"/>
      <c r="F55" s="352">
        <v>2901</v>
      </c>
      <c r="G55" s="352">
        <v>2836</v>
      </c>
      <c r="H55" s="353">
        <v>2245</v>
      </c>
    </row>
    <row r="56" spans="2:8" ht="52.5" customHeight="1" x14ac:dyDescent="0.2">
      <c r="B56" s="122"/>
      <c r="C56" s="1213" t="s">
        <v>47</v>
      </c>
      <c r="D56" s="1213"/>
      <c r="E56" s="1214"/>
      <c r="F56" s="354">
        <v>524</v>
      </c>
      <c r="G56" s="354">
        <v>607</v>
      </c>
      <c r="H56" s="355">
        <v>715</v>
      </c>
    </row>
    <row r="57" spans="2:8" ht="53.25" customHeight="1" x14ac:dyDescent="0.2">
      <c r="B57" s="122"/>
      <c r="C57" s="1215" t="s">
        <v>48</v>
      </c>
      <c r="D57" s="1215"/>
      <c r="E57" s="1216"/>
      <c r="F57" s="356">
        <v>2240</v>
      </c>
      <c r="G57" s="356">
        <v>2374</v>
      </c>
      <c r="H57" s="357">
        <v>2350</v>
      </c>
    </row>
    <row r="58" spans="2:8" ht="45.75" customHeight="1" x14ac:dyDescent="0.2">
      <c r="B58" s="123"/>
      <c r="C58" s="1203" t="s">
        <v>548</v>
      </c>
      <c r="D58" s="1204"/>
      <c r="E58" s="1205"/>
      <c r="F58" s="358">
        <v>656</v>
      </c>
      <c r="G58" s="358">
        <v>759</v>
      </c>
      <c r="H58" s="359">
        <v>870</v>
      </c>
    </row>
    <row r="59" spans="2:8" ht="45.75" customHeight="1" x14ac:dyDescent="0.2">
      <c r="B59" s="123"/>
      <c r="C59" s="1203" t="s">
        <v>549</v>
      </c>
      <c r="D59" s="1204"/>
      <c r="E59" s="1205"/>
      <c r="F59" s="358">
        <v>631</v>
      </c>
      <c r="G59" s="358">
        <v>658</v>
      </c>
      <c r="H59" s="359">
        <v>518</v>
      </c>
    </row>
    <row r="60" spans="2:8" ht="45.75" customHeight="1" x14ac:dyDescent="0.2">
      <c r="B60" s="123"/>
      <c r="C60" s="1203" t="s">
        <v>550</v>
      </c>
      <c r="D60" s="1204"/>
      <c r="E60" s="1205"/>
      <c r="F60" s="358">
        <v>320</v>
      </c>
      <c r="G60" s="358">
        <v>320</v>
      </c>
      <c r="H60" s="359">
        <v>320</v>
      </c>
    </row>
    <row r="61" spans="2:8" ht="45.75" customHeight="1" x14ac:dyDescent="0.2">
      <c r="B61" s="123"/>
      <c r="C61" s="1203" t="s">
        <v>551</v>
      </c>
      <c r="D61" s="1204"/>
      <c r="E61" s="1205"/>
      <c r="F61" s="358">
        <v>230</v>
      </c>
      <c r="G61" s="358">
        <v>230</v>
      </c>
      <c r="H61" s="359">
        <v>231</v>
      </c>
    </row>
    <row r="62" spans="2:8" ht="45.75" customHeight="1" thickBot="1" x14ac:dyDescent="0.25">
      <c r="B62" s="124"/>
      <c r="C62" s="1206" t="s">
        <v>552</v>
      </c>
      <c r="D62" s="1207"/>
      <c r="E62" s="1208"/>
      <c r="F62" s="360">
        <v>203</v>
      </c>
      <c r="G62" s="360">
        <v>203</v>
      </c>
      <c r="H62" s="361">
        <v>203</v>
      </c>
    </row>
    <row r="63" spans="2:8" ht="52.5" customHeight="1" thickBot="1" x14ac:dyDescent="0.25">
      <c r="B63" s="125"/>
      <c r="C63" s="1209" t="s">
        <v>49</v>
      </c>
      <c r="D63" s="1209"/>
      <c r="E63" s="1210"/>
      <c r="F63" s="362">
        <v>5665</v>
      </c>
      <c r="G63" s="362">
        <v>5816</v>
      </c>
      <c r="H63" s="363">
        <v>5310</v>
      </c>
    </row>
    <row r="64" spans="2:8" ht="13.2" x14ac:dyDescent="0.2"/>
  </sheetData>
  <sheetProtection algorithmName="SHA-512" hashValue="+6EZ7IfRDxx8bczwv7sMuZxHdlXuWq5R3KN49o+XPWPK2oYB9CWGA6V7WX6l+g0m7R475eg/kyIIt19zKhNEUA==" saltValue="HEVBl8EKhhp90oIpZVFEH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525</v>
      </c>
      <c r="G2" s="139"/>
      <c r="H2" s="140"/>
    </row>
    <row r="3" spans="1:8" x14ac:dyDescent="0.2">
      <c r="A3" s="136" t="s">
        <v>518</v>
      </c>
      <c r="B3" s="141"/>
      <c r="C3" s="142"/>
      <c r="D3" s="143">
        <v>68888</v>
      </c>
      <c r="E3" s="144"/>
      <c r="F3" s="145">
        <v>63812</v>
      </c>
      <c r="G3" s="146"/>
      <c r="H3" s="147"/>
    </row>
    <row r="4" spans="1:8" x14ac:dyDescent="0.2">
      <c r="A4" s="148"/>
      <c r="B4" s="149"/>
      <c r="C4" s="150"/>
      <c r="D4" s="151">
        <v>61024</v>
      </c>
      <c r="E4" s="152"/>
      <c r="F4" s="153">
        <v>33848</v>
      </c>
      <c r="G4" s="154"/>
      <c r="H4" s="155"/>
    </row>
    <row r="5" spans="1:8" x14ac:dyDescent="0.2">
      <c r="A5" s="136" t="s">
        <v>520</v>
      </c>
      <c r="B5" s="141"/>
      <c r="C5" s="142"/>
      <c r="D5" s="143">
        <v>41493</v>
      </c>
      <c r="E5" s="144"/>
      <c r="F5" s="145">
        <v>45945</v>
      </c>
      <c r="G5" s="146"/>
      <c r="H5" s="147"/>
    </row>
    <row r="6" spans="1:8" x14ac:dyDescent="0.2">
      <c r="A6" s="148"/>
      <c r="B6" s="149"/>
      <c r="C6" s="150"/>
      <c r="D6" s="151">
        <v>36146</v>
      </c>
      <c r="E6" s="152"/>
      <c r="F6" s="153">
        <v>25180</v>
      </c>
      <c r="G6" s="154"/>
      <c r="H6" s="155"/>
    </row>
    <row r="7" spans="1:8" x14ac:dyDescent="0.2">
      <c r="A7" s="136" t="s">
        <v>521</v>
      </c>
      <c r="B7" s="141"/>
      <c r="C7" s="142"/>
      <c r="D7" s="143">
        <v>22994</v>
      </c>
      <c r="E7" s="144"/>
      <c r="F7" s="145">
        <v>44475</v>
      </c>
      <c r="G7" s="146"/>
      <c r="H7" s="147"/>
    </row>
    <row r="8" spans="1:8" x14ac:dyDescent="0.2">
      <c r="A8" s="148"/>
      <c r="B8" s="149"/>
      <c r="C8" s="150"/>
      <c r="D8" s="151">
        <v>17306</v>
      </c>
      <c r="E8" s="152"/>
      <c r="F8" s="153">
        <v>24780</v>
      </c>
      <c r="G8" s="154"/>
      <c r="H8" s="155"/>
    </row>
    <row r="9" spans="1:8" x14ac:dyDescent="0.2">
      <c r="A9" s="136" t="s">
        <v>522</v>
      </c>
      <c r="B9" s="141"/>
      <c r="C9" s="142"/>
      <c r="D9" s="143">
        <v>19937</v>
      </c>
      <c r="E9" s="144"/>
      <c r="F9" s="145">
        <v>45982</v>
      </c>
      <c r="G9" s="146"/>
      <c r="H9" s="147"/>
    </row>
    <row r="10" spans="1:8" x14ac:dyDescent="0.2">
      <c r="A10" s="148"/>
      <c r="B10" s="149"/>
      <c r="C10" s="150"/>
      <c r="D10" s="151">
        <v>12878</v>
      </c>
      <c r="E10" s="152"/>
      <c r="F10" s="153">
        <v>25583</v>
      </c>
      <c r="G10" s="154"/>
      <c r="H10" s="155"/>
    </row>
    <row r="11" spans="1:8" x14ac:dyDescent="0.2">
      <c r="A11" s="136" t="s">
        <v>523</v>
      </c>
      <c r="B11" s="141"/>
      <c r="C11" s="142"/>
      <c r="D11" s="143">
        <v>25838</v>
      </c>
      <c r="E11" s="144"/>
      <c r="F11" s="145">
        <v>50538</v>
      </c>
      <c r="G11" s="146"/>
      <c r="H11" s="147"/>
    </row>
    <row r="12" spans="1:8" x14ac:dyDescent="0.2">
      <c r="A12" s="148"/>
      <c r="B12" s="149"/>
      <c r="C12" s="156"/>
      <c r="D12" s="151">
        <v>18577</v>
      </c>
      <c r="E12" s="152"/>
      <c r="F12" s="153">
        <v>29053</v>
      </c>
      <c r="G12" s="154"/>
      <c r="H12" s="155"/>
    </row>
    <row r="13" spans="1:8" x14ac:dyDescent="0.2">
      <c r="A13" s="136"/>
      <c r="B13" s="141"/>
      <c r="C13" s="157"/>
      <c r="D13" s="158">
        <v>35830</v>
      </c>
      <c r="E13" s="159"/>
      <c r="F13" s="160">
        <v>50150</v>
      </c>
      <c r="G13" s="161"/>
      <c r="H13" s="147"/>
    </row>
    <row r="14" spans="1:8" x14ac:dyDescent="0.2">
      <c r="A14" s="148"/>
      <c r="B14" s="149"/>
      <c r="C14" s="150"/>
      <c r="D14" s="151">
        <v>29186</v>
      </c>
      <c r="E14" s="152"/>
      <c r="F14" s="153">
        <v>27689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3.19</v>
      </c>
      <c r="C19" s="162">
        <f>ROUND(VALUE(SUBSTITUTE(実質収支比率等に係る経年分析!G$48,"▲","-")),2)</f>
        <v>7.24</v>
      </c>
      <c r="D19" s="162">
        <f>ROUND(VALUE(SUBSTITUTE(実質収支比率等に係る経年分析!H$48,"▲","-")),2)</f>
        <v>5.07</v>
      </c>
      <c r="E19" s="162">
        <f>ROUND(VALUE(SUBSTITUTE(実質収支比率等に係る経年分析!I$48,"▲","-")),2)</f>
        <v>0.06</v>
      </c>
      <c r="F19" s="162">
        <f>ROUND(VALUE(SUBSTITUTE(実質収支比率等に係る経年分析!J$48,"▲","-")),2)</f>
        <v>0.13</v>
      </c>
    </row>
    <row r="20" spans="1:11" x14ac:dyDescent="0.2">
      <c r="A20" s="162" t="s">
        <v>53</v>
      </c>
      <c r="B20" s="162">
        <f>ROUND(VALUE(SUBSTITUTE(実質収支比率等に係る経年分析!F$47,"▲","-")),2)</f>
        <v>13.5</v>
      </c>
      <c r="C20" s="162">
        <f>ROUND(VALUE(SUBSTITUTE(実質収支比率等に係る経年分析!G$47,"▲","-")),2)</f>
        <v>14.31</v>
      </c>
      <c r="D20" s="162">
        <f>ROUND(VALUE(SUBSTITUTE(実質収支比率等に係る経年分析!H$47,"▲","-")),2)</f>
        <v>18.32</v>
      </c>
      <c r="E20" s="162">
        <f>ROUND(VALUE(SUBSTITUTE(実質収支比率等に係る経年分析!I$47,"▲","-")),2)</f>
        <v>17.53</v>
      </c>
      <c r="F20" s="162">
        <f>ROUND(VALUE(SUBSTITUTE(実質収支比率等に係る経年分析!J$47,"▲","-")),2)</f>
        <v>13.75</v>
      </c>
    </row>
    <row r="21" spans="1:11" x14ac:dyDescent="0.2">
      <c r="A21" s="162" t="s">
        <v>54</v>
      </c>
      <c r="B21" s="162">
        <f>IF(ISNUMBER(VALUE(SUBSTITUTE(実質収支比率等に係る経年分析!F$49,"▲","-"))),ROUND(VALUE(SUBSTITUTE(実質収支比率等に係る経年分析!F$49,"▲","-")),2),NA())</f>
        <v>0.82</v>
      </c>
      <c r="C21" s="162">
        <f>IF(ISNUMBER(VALUE(SUBSTITUTE(実質収支比率等に係る経年分析!G$49,"▲","-"))),ROUND(VALUE(SUBSTITUTE(実質収支比率等に係る経年分析!G$49,"▲","-")),2),NA())</f>
        <v>5.68</v>
      </c>
      <c r="D21" s="162">
        <f>IF(ISNUMBER(VALUE(SUBSTITUTE(実質収支比率等に係る経年分析!H$49,"▲","-"))),ROUND(VALUE(SUBSTITUTE(実質収支比率等に係る経年分析!H$49,"▲","-")),2),NA())</f>
        <v>1.49</v>
      </c>
      <c r="E21" s="162">
        <f>IF(ISNUMBER(VALUE(SUBSTITUTE(実質収支比率等に係る経年分析!I$49,"▲","-"))),ROUND(VALUE(SUBSTITUTE(実質収支比率等に係る経年分析!I$49,"▲","-")),2),NA())</f>
        <v>-5.3</v>
      </c>
      <c r="F21" s="162">
        <f>IF(ISNUMBER(VALUE(SUBSTITUTE(実質収支比率等に係る経年分析!J$49,"▲","-"))),ROUND(VALUE(SUBSTITUTE(実質収支比率等に係る経年分析!J$49,"▲","-")),2),NA())</f>
        <v>-3.55</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国民健康保険事業特別会計（施設勘定堅上診療所）</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国民健康保険事業特別会計（事業勘定）</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0.98</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0.9</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0.49</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0.01</v>
      </c>
    </row>
    <row r="31" spans="1:11" x14ac:dyDescent="0.2">
      <c r="A31" s="163" t="str">
        <f>IF(連結実質赤字比率に係る赤字・黒字の構成分析!C$39="",NA(),連結実質赤字比率に係る赤字・黒字の構成分析!C$39)</f>
        <v>一般会計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3.18</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7.24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5.0599999999999996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0.06</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0.12</v>
      </c>
    </row>
    <row r="32" spans="1:11" x14ac:dyDescent="0.2">
      <c r="A32" s="163" t="str">
        <f>IF(連結実質赤字比率に係る赤字・黒字の構成分析!C$38="",NA(),連結実質赤字比率に係る赤字・黒字の構成分析!C$38)</f>
        <v>後期高齢者医療事業特別会計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0.27</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0.28000000000000003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0.35</v>
      </c>
    </row>
    <row r="33" spans="1:16" x14ac:dyDescent="0.2">
      <c r="A33" s="163" t="str">
        <f>IF(連結実質赤字比率に係る赤字・黒字の構成分析!C$37="",NA(),連結実質赤字比率に係る赤字・黒字の構成分析!C$37)</f>
        <v>介護保険事業特別会計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0.92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0.39</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0.31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0.36</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0.47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0.53</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0.56999999999999995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0.78</v>
      </c>
    </row>
    <row r="35" spans="1:16" x14ac:dyDescent="0.2">
      <c r="A35" s="163" t="str">
        <f>IF(連結実質赤字比率に係る赤字・黒字の構成分析!C$35="",NA(),連結実質赤字比率に係る赤字・黒字の構成分析!C$35)</f>
        <v>市立柏原病院事業会計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1.18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14.17</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20.77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17.04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13.5</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17.12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16.45</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16.54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15.41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13.97</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2493</v>
      </c>
      <c r="E42" s="164"/>
      <c r="F42" s="164"/>
      <c r="G42" s="164">
        <f>'実質公債費比率（分子）の構造'!L$52</f>
        <v>2503</v>
      </c>
      <c r="H42" s="164"/>
      <c r="I42" s="164"/>
      <c r="J42" s="164">
        <f>'実質公債費比率（分子）の構造'!M$52</f>
        <v>2486</v>
      </c>
      <c r="K42" s="164"/>
      <c r="L42" s="164"/>
      <c r="M42" s="164">
        <f>'実質公債費比率（分子）の構造'!N$52</f>
        <v>2524</v>
      </c>
      <c r="N42" s="164"/>
      <c r="O42" s="164"/>
      <c r="P42" s="164">
        <f>'実質公債費比率（分子）の構造'!O$52</f>
        <v>2232</v>
      </c>
    </row>
    <row r="43" spans="1:16" x14ac:dyDescent="0.2">
      <c r="A43" s="164" t="s">
        <v>16</v>
      </c>
      <c r="B43" s="164">
        <f>'実質公債費比率（分子）の構造'!K$51</f>
        <v>1</v>
      </c>
      <c r="C43" s="164"/>
      <c r="D43" s="164"/>
      <c r="E43" s="164">
        <f>'実質公債費比率（分子）の構造'!L$51</f>
        <v>0</v>
      </c>
      <c r="F43" s="164"/>
      <c r="G43" s="164"/>
      <c r="H43" s="164" t="str">
        <f>'実質公債費比率（分子）の構造'!M$51</f>
        <v>-</v>
      </c>
      <c r="I43" s="164"/>
      <c r="J43" s="164"/>
      <c r="K43" s="164">
        <f>'実質公債費比率（分子）の構造'!N$51</f>
        <v>1</v>
      </c>
      <c r="L43" s="164"/>
      <c r="M43" s="164"/>
      <c r="N43" s="164">
        <f>'実質公債費比率（分子）の構造'!O$51</f>
        <v>5</v>
      </c>
      <c r="O43" s="164"/>
      <c r="P43" s="164"/>
    </row>
    <row r="44" spans="1:16" x14ac:dyDescent="0.2">
      <c r="A44" s="164" t="s">
        <v>62</v>
      </c>
      <c r="B44" s="164" t="str">
        <f>'実質公債費比率（分子）の構造'!K$50</f>
        <v>-</v>
      </c>
      <c r="C44" s="164"/>
      <c r="D44" s="164"/>
      <c r="E44" s="164" t="str">
        <f>'実質公債費比率（分子）の構造'!L$50</f>
        <v>-</v>
      </c>
      <c r="F44" s="164"/>
      <c r="G44" s="164"/>
      <c r="H44" s="164">
        <f>'実質公債費比率（分子）の構造'!M$50</f>
        <v>0</v>
      </c>
      <c r="I44" s="164"/>
      <c r="J44" s="164"/>
      <c r="K44" s="164">
        <f>'実質公債費比率（分子）の構造'!N$50</f>
        <v>4</v>
      </c>
      <c r="L44" s="164"/>
      <c r="M44" s="164"/>
      <c r="N44" s="164">
        <f>'実質公債費比率（分子）の構造'!O$50</f>
        <v>9</v>
      </c>
      <c r="O44" s="164"/>
      <c r="P44" s="164"/>
    </row>
    <row r="45" spans="1:16" x14ac:dyDescent="0.2">
      <c r="A45" s="164" t="s">
        <v>63</v>
      </c>
      <c r="B45" s="164">
        <f>'実質公債費比率（分子）の構造'!K$49</f>
        <v>99</v>
      </c>
      <c r="C45" s="164"/>
      <c r="D45" s="164"/>
      <c r="E45" s="164">
        <f>'実質公債費比率（分子）の構造'!L$49</f>
        <v>116</v>
      </c>
      <c r="F45" s="164"/>
      <c r="G45" s="164"/>
      <c r="H45" s="164">
        <f>'実質公債費比率（分子）の構造'!M$49</f>
        <v>125</v>
      </c>
      <c r="I45" s="164"/>
      <c r="J45" s="164"/>
      <c r="K45" s="164">
        <f>'実質公債費比率（分子）の構造'!N$49</f>
        <v>133</v>
      </c>
      <c r="L45" s="164"/>
      <c r="M45" s="164"/>
      <c r="N45" s="164">
        <f>'実質公債費比率（分子）の構造'!O$49</f>
        <v>132</v>
      </c>
      <c r="O45" s="164"/>
      <c r="P45" s="164"/>
    </row>
    <row r="46" spans="1:16" x14ac:dyDescent="0.2">
      <c r="A46" s="164" t="s">
        <v>64</v>
      </c>
      <c r="B46" s="164">
        <f>'実質公債費比率（分子）の構造'!K$48</f>
        <v>912</v>
      </c>
      <c r="C46" s="164"/>
      <c r="D46" s="164"/>
      <c r="E46" s="164">
        <f>'実質公債費比率（分子）の構造'!L$48</f>
        <v>940</v>
      </c>
      <c r="F46" s="164"/>
      <c r="G46" s="164"/>
      <c r="H46" s="164">
        <f>'実質公債費比率（分子）の構造'!M$48</f>
        <v>972</v>
      </c>
      <c r="I46" s="164"/>
      <c r="J46" s="164"/>
      <c r="K46" s="164">
        <f>'実質公債費比率（分子）の構造'!N$48</f>
        <v>1050</v>
      </c>
      <c r="L46" s="164"/>
      <c r="M46" s="164"/>
      <c r="N46" s="164">
        <f>'実質公債費比率（分子）の構造'!O$48</f>
        <v>830</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1878</v>
      </c>
      <c r="C49" s="164"/>
      <c r="D49" s="164"/>
      <c r="E49" s="164">
        <f>'実質公債費比率（分子）の構造'!L$45</f>
        <v>2046</v>
      </c>
      <c r="F49" s="164"/>
      <c r="G49" s="164"/>
      <c r="H49" s="164">
        <f>'実質公債費比率（分子）の構造'!M$45</f>
        <v>2170</v>
      </c>
      <c r="I49" s="164"/>
      <c r="J49" s="164"/>
      <c r="K49" s="164">
        <f>'実質公債費比率（分子）の構造'!N$45</f>
        <v>2112</v>
      </c>
      <c r="L49" s="164"/>
      <c r="M49" s="164"/>
      <c r="N49" s="164">
        <f>'実質公債費比率（分子）の構造'!O$45</f>
        <v>2065</v>
      </c>
      <c r="O49" s="164"/>
      <c r="P49" s="164"/>
    </row>
    <row r="50" spans="1:16" x14ac:dyDescent="0.2">
      <c r="A50" s="164" t="s">
        <v>67</v>
      </c>
      <c r="B50" s="164" t="e">
        <f>NA()</f>
        <v>#N/A</v>
      </c>
      <c r="C50" s="164">
        <f>IF(ISNUMBER('実質公債費比率（分子）の構造'!K$53),'実質公債費比率（分子）の構造'!K$53,NA())</f>
        <v>397</v>
      </c>
      <c r="D50" s="164" t="e">
        <f>NA()</f>
        <v>#N/A</v>
      </c>
      <c r="E50" s="164" t="e">
        <f>NA()</f>
        <v>#N/A</v>
      </c>
      <c r="F50" s="164">
        <f>IF(ISNUMBER('実質公債費比率（分子）の構造'!L$53),'実質公債費比率（分子）の構造'!L$53,NA())</f>
        <v>599</v>
      </c>
      <c r="G50" s="164" t="e">
        <f>NA()</f>
        <v>#N/A</v>
      </c>
      <c r="H50" s="164" t="e">
        <f>NA()</f>
        <v>#N/A</v>
      </c>
      <c r="I50" s="164">
        <f>IF(ISNUMBER('実質公債費比率（分子）の構造'!M$53),'実質公債費比率（分子）の構造'!M$53,NA())</f>
        <v>781</v>
      </c>
      <c r="J50" s="164" t="e">
        <f>NA()</f>
        <v>#N/A</v>
      </c>
      <c r="K50" s="164" t="e">
        <f>NA()</f>
        <v>#N/A</v>
      </c>
      <c r="L50" s="164">
        <f>IF(ISNUMBER('実質公債費比率（分子）の構造'!N$53),'実質公債費比率（分子）の構造'!N$53,NA())</f>
        <v>776</v>
      </c>
      <c r="M50" s="164" t="e">
        <f>NA()</f>
        <v>#N/A</v>
      </c>
      <c r="N50" s="164" t="e">
        <f>NA()</f>
        <v>#N/A</v>
      </c>
      <c r="O50" s="164">
        <f>IF(ISNUMBER('実質公債費比率（分子）の構造'!O$53),'実質公債費比率（分子）の構造'!O$53,NA())</f>
        <v>809</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26264</v>
      </c>
      <c r="E56" s="163"/>
      <c r="F56" s="163"/>
      <c r="G56" s="163">
        <f>'将来負担比率（分子）の構造'!J$52</f>
        <v>25705</v>
      </c>
      <c r="H56" s="163"/>
      <c r="I56" s="163"/>
      <c r="J56" s="163">
        <f>'将来負担比率（分子）の構造'!K$52</f>
        <v>24573</v>
      </c>
      <c r="K56" s="163"/>
      <c r="L56" s="163"/>
      <c r="M56" s="163">
        <f>'将来負担比率（分子）の構造'!L$52</f>
        <v>23379</v>
      </c>
      <c r="N56" s="163"/>
      <c r="O56" s="163"/>
      <c r="P56" s="163">
        <f>'将来負担比率（分子）の構造'!M$52</f>
        <v>22674</v>
      </c>
    </row>
    <row r="57" spans="1:16" x14ac:dyDescent="0.2">
      <c r="A57" s="163" t="s">
        <v>42</v>
      </c>
      <c r="B57" s="163"/>
      <c r="C57" s="163"/>
      <c r="D57" s="163">
        <f>'将来負担比率（分子）の構造'!I$51</f>
        <v>4648</v>
      </c>
      <c r="E57" s="163"/>
      <c r="F57" s="163"/>
      <c r="G57" s="163">
        <f>'将来負担比率（分子）の構造'!J$51</f>
        <v>4476</v>
      </c>
      <c r="H57" s="163"/>
      <c r="I57" s="163"/>
      <c r="J57" s="163">
        <f>'将来負担比率（分子）の構造'!K$51</f>
        <v>4204</v>
      </c>
      <c r="K57" s="163"/>
      <c r="L57" s="163"/>
      <c r="M57" s="163">
        <f>'将来負担比率（分子）の構造'!L$51</f>
        <v>4068</v>
      </c>
      <c r="N57" s="163"/>
      <c r="O57" s="163"/>
      <c r="P57" s="163">
        <f>'将来負担比率（分子）の構造'!M$51</f>
        <v>4276</v>
      </c>
    </row>
    <row r="58" spans="1:16" x14ac:dyDescent="0.2">
      <c r="A58" s="163" t="s">
        <v>41</v>
      </c>
      <c r="B58" s="163"/>
      <c r="C58" s="163"/>
      <c r="D58" s="163">
        <f>'将来負担比率（分子）の構造'!I$50</f>
        <v>4458</v>
      </c>
      <c r="E58" s="163"/>
      <c r="F58" s="163"/>
      <c r="G58" s="163">
        <f>'将来負担比率（分子）の構造'!J$50</f>
        <v>5496</v>
      </c>
      <c r="H58" s="163"/>
      <c r="I58" s="163"/>
      <c r="J58" s="163">
        <f>'将来負担比率（分子）の構造'!K$50</f>
        <v>7002</v>
      </c>
      <c r="K58" s="163"/>
      <c r="L58" s="163"/>
      <c r="M58" s="163">
        <f>'将来負担比率（分子）の構造'!L$50</f>
        <v>6880</v>
      </c>
      <c r="N58" s="163"/>
      <c r="O58" s="163"/>
      <c r="P58" s="163">
        <f>'将来負担比率（分子）の構造'!M$50</f>
        <v>6304</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2625</v>
      </c>
      <c r="C62" s="163"/>
      <c r="D62" s="163"/>
      <c r="E62" s="163">
        <f>'将来負担比率（分子）の構造'!J$45</f>
        <v>2839</v>
      </c>
      <c r="F62" s="163"/>
      <c r="G62" s="163"/>
      <c r="H62" s="163">
        <f>'将来負担比率（分子）の構造'!K$45</f>
        <v>2666</v>
      </c>
      <c r="I62" s="163"/>
      <c r="J62" s="163"/>
      <c r="K62" s="163">
        <f>'将来負担比率（分子）の構造'!L$45</f>
        <v>2954</v>
      </c>
      <c r="L62" s="163"/>
      <c r="M62" s="163"/>
      <c r="N62" s="163">
        <f>'将来負担比率（分子）の構造'!M$45</f>
        <v>2967</v>
      </c>
      <c r="O62" s="163"/>
      <c r="P62" s="163"/>
    </row>
    <row r="63" spans="1:16" x14ac:dyDescent="0.2">
      <c r="A63" s="163" t="s">
        <v>34</v>
      </c>
      <c r="B63" s="163">
        <f>'将来負担比率（分子）の構造'!I$44</f>
        <v>799</v>
      </c>
      <c r="C63" s="163"/>
      <c r="D63" s="163"/>
      <c r="E63" s="163">
        <f>'将来負担比率（分子）の構造'!J$44</f>
        <v>815</v>
      </c>
      <c r="F63" s="163"/>
      <c r="G63" s="163"/>
      <c r="H63" s="163">
        <f>'将来負担比率（分子）の構造'!K$44</f>
        <v>825</v>
      </c>
      <c r="I63" s="163"/>
      <c r="J63" s="163"/>
      <c r="K63" s="163">
        <f>'将来負担比率（分子）の構造'!L$44</f>
        <v>1344</v>
      </c>
      <c r="L63" s="163"/>
      <c r="M63" s="163"/>
      <c r="N63" s="163">
        <f>'将来負担比率（分子）の構造'!M$44</f>
        <v>1075</v>
      </c>
      <c r="O63" s="163"/>
      <c r="P63" s="163"/>
    </row>
    <row r="64" spans="1:16" x14ac:dyDescent="0.2">
      <c r="A64" s="163" t="s">
        <v>33</v>
      </c>
      <c r="B64" s="163">
        <f>'将来負担比率（分子）の構造'!I$43</f>
        <v>10579</v>
      </c>
      <c r="C64" s="163"/>
      <c r="D64" s="163"/>
      <c r="E64" s="163">
        <f>'将来負担比率（分子）の構造'!J$43</f>
        <v>10306</v>
      </c>
      <c r="F64" s="163"/>
      <c r="G64" s="163"/>
      <c r="H64" s="163">
        <f>'将来負担比率（分子）の構造'!K$43</f>
        <v>10153</v>
      </c>
      <c r="I64" s="163"/>
      <c r="J64" s="163"/>
      <c r="K64" s="163">
        <f>'将来負担比率（分子）の構造'!L$43</f>
        <v>9978</v>
      </c>
      <c r="L64" s="163"/>
      <c r="M64" s="163"/>
      <c r="N64" s="163">
        <f>'将来負担比率（分子）の構造'!M$43</f>
        <v>10059</v>
      </c>
      <c r="O64" s="163"/>
      <c r="P64" s="163"/>
    </row>
    <row r="65" spans="1:16" x14ac:dyDescent="0.2">
      <c r="A65" s="163" t="s">
        <v>32</v>
      </c>
      <c r="B65" s="163">
        <f>'将来負担比率（分子）の構造'!I$42</f>
        <v>383</v>
      </c>
      <c r="C65" s="163"/>
      <c r="D65" s="163"/>
      <c r="E65" s="163">
        <f>'将来負担比率（分子）の構造'!J$42</f>
        <v>328</v>
      </c>
      <c r="F65" s="163"/>
      <c r="G65" s="163"/>
      <c r="H65" s="163">
        <f>'将来負担比率（分子）の構造'!K$42</f>
        <v>304</v>
      </c>
      <c r="I65" s="163"/>
      <c r="J65" s="163"/>
      <c r="K65" s="163">
        <f>'将来負担比率（分子）の構造'!L$42</f>
        <v>394</v>
      </c>
      <c r="L65" s="163"/>
      <c r="M65" s="163"/>
      <c r="N65" s="163">
        <f>'将来負担比率（分子）の構造'!M$42</f>
        <v>254</v>
      </c>
      <c r="O65" s="163"/>
      <c r="P65" s="163"/>
    </row>
    <row r="66" spans="1:16" x14ac:dyDescent="0.2">
      <c r="A66" s="163" t="s">
        <v>31</v>
      </c>
      <c r="B66" s="163">
        <f>'将来負担比率（分子）の構造'!I$41</f>
        <v>22359</v>
      </c>
      <c r="C66" s="163"/>
      <c r="D66" s="163"/>
      <c r="E66" s="163">
        <f>'将来負担比率（分子）の構造'!J$41</f>
        <v>23389</v>
      </c>
      <c r="F66" s="163"/>
      <c r="G66" s="163"/>
      <c r="H66" s="163">
        <f>'将来負担比率（分子）の構造'!K$41</f>
        <v>22165</v>
      </c>
      <c r="I66" s="163"/>
      <c r="J66" s="163"/>
      <c r="K66" s="163">
        <f>'将来負担比率（分子）の構造'!L$41</f>
        <v>20721</v>
      </c>
      <c r="L66" s="163"/>
      <c r="M66" s="163"/>
      <c r="N66" s="163">
        <f>'将来負担比率（分子）の構造'!M$41</f>
        <v>19656</v>
      </c>
      <c r="O66" s="163"/>
      <c r="P66" s="163"/>
    </row>
    <row r="67" spans="1:16" x14ac:dyDescent="0.2">
      <c r="A67" s="163" t="s">
        <v>71</v>
      </c>
      <c r="B67" s="163" t="e">
        <f>NA()</f>
        <v>#N/A</v>
      </c>
      <c r="C67" s="163">
        <f>IF(ISNUMBER('将来負担比率（分子）の構造'!I$53), IF('将来負担比率（分子）の構造'!I$53 &lt; 0, 0, '将来負担比率（分子）の構造'!I$53), NA())</f>
        <v>1376</v>
      </c>
      <c r="D67" s="163" t="e">
        <f>NA()</f>
        <v>#N/A</v>
      </c>
      <c r="E67" s="163" t="e">
        <f>NA()</f>
        <v>#N/A</v>
      </c>
      <c r="F67" s="163">
        <f>IF(ISNUMBER('将来負担比率（分子）の構造'!J$53), IF('将来負担比率（分子）の構造'!J$53 &lt; 0, 0, '将来負担比率（分子）の構造'!J$53), NA())</f>
        <v>1999</v>
      </c>
      <c r="G67" s="163" t="e">
        <f>NA()</f>
        <v>#N/A</v>
      </c>
      <c r="H67" s="163" t="e">
        <f>NA()</f>
        <v>#N/A</v>
      </c>
      <c r="I67" s="163">
        <f>IF(ISNUMBER('将来負担比率（分子）の構造'!K$53), IF('将来負担比率（分子）の構造'!K$53 &lt; 0, 0, '将来負担比率（分子）の構造'!K$53), NA())</f>
        <v>334</v>
      </c>
      <c r="J67" s="163" t="e">
        <f>NA()</f>
        <v>#N/A</v>
      </c>
      <c r="K67" s="163" t="e">
        <f>NA()</f>
        <v>#N/A</v>
      </c>
      <c r="L67" s="163">
        <f>IF(ISNUMBER('将来負担比率（分子）の構造'!L$53), IF('将来負担比率（分子）の構造'!L$53 &lt; 0, 0, '将来負担比率（分子）の構造'!L$53), NA())</f>
        <v>1064</v>
      </c>
      <c r="M67" s="163" t="e">
        <f>NA()</f>
        <v>#N/A</v>
      </c>
      <c r="N67" s="163" t="e">
        <f>NA()</f>
        <v>#N/A</v>
      </c>
      <c r="O67" s="163">
        <f>IF(ISNUMBER('将来負担比率（分子）の構造'!M$53), IF('将来負担比率（分子）の構造'!M$53 &lt; 0, 0, '将来負担比率（分子）の構造'!M$53), NA())</f>
        <v>758</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2901</v>
      </c>
      <c r="C72" s="167">
        <f>基金残高に係る経年分析!G55</f>
        <v>2836</v>
      </c>
      <c r="D72" s="167">
        <f>基金残高に係る経年分析!H55</f>
        <v>2245</v>
      </c>
    </row>
    <row r="73" spans="1:16" x14ac:dyDescent="0.2">
      <c r="A73" s="166" t="s">
        <v>74</v>
      </c>
      <c r="B73" s="167">
        <f>基金残高に係る経年分析!F56</f>
        <v>524</v>
      </c>
      <c r="C73" s="167">
        <f>基金残高に係る経年分析!G56</f>
        <v>607</v>
      </c>
      <c r="D73" s="167">
        <f>基金残高に係る経年分析!H56</f>
        <v>715</v>
      </c>
    </row>
    <row r="74" spans="1:16" x14ac:dyDescent="0.2">
      <c r="A74" s="166" t="s">
        <v>75</v>
      </c>
      <c r="B74" s="167">
        <f>基金残高に係る経年分析!F57</f>
        <v>2240</v>
      </c>
      <c r="C74" s="167">
        <f>基金残高に係る経年分析!G57</f>
        <v>2374</v>
      </c>
      <c r="D74" s="167">
        <f>基金残高に係る経年分析!H57</f>
        <v>2350</v>
      </c>
    </row>
  </sheetData>
  <sheetProtection algorithmName="SHA-512" hashValue="YzM6NHqfqrcSG3KuwedsWlq/pFhnezOz8ArgF//uyA2eY8lS2rQtza1ExI+IbgnJ1ANF/TxqTNKyqvG5S/QgQA==" saltValue="cW5gqxHNpT+8iwRZ6NC/Z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8639179</v>
      </c>
      <c r="S5" s="677"/>
      <c r="T5" s="677"/>
      <c r="U5" s="677"/>
      <c r="V5" s="677"/>
      <c r="W5" s="677"/>
      <c r="X5" s="677"/>
      <c r="Y5" s="702"/>
      <c r="Z5" s="715">
        <v>29.6</v>
      </c>
      <c r="AA5" s="715"/>
      <c r="AB5" s="715"/>
      <c r="AC5" s="715"/>
      <c r="AD5" s="716">
        <v>7937362</v>
      </c>
      <c r="AE5" s="716"/>
      <c r="AF5" s="716"/>
      <c r="AG5" s="716"/>
      <c r="AH5" s="716"/>
      <c r="AI5" s="716"/>
      <c r="AJ5" s="716"/>
      <c r="AK5" s="716"/>
      <c r="AL5" s="703">
        <v>47.7</v>
      </c>
      <c r="AM5" s="685"/>
      <c r="AN5" s="685"/>
      <c r="AO5" s="704"/>
      <c r="AP5" s="679" t="s">
        <v>216</v>
      </c>
      <c r="AQ5" s="680"/>
      <c r="AR5" s="680"/>
      <c r="AS5" s="680"/>
      <c r="AT5" s="680"/>
      <c r="AU5" s="680"/>
      <c r="AV5" s="680"/>
      <c r="AW5" s="680"/>
      <c r="AX5" s="680"/>
      <c r="AY5" s="680"/>
      <c r="AZ5" s="680"/>
      <c r="BA5" s="680"/>
      <c r="BB5" s="680"/>
      <c r="BC5" s="680"/>
      <c r="BD5" s="680"/>
      <c r="BE5" s="680"/>
      <c r="BF5" s="681"/>
      <c r="BG5" s="621">
        <v>7937362</v>
      </c>
      <c r="BH5" s="622"/>
      <c r="BI5" s="622"/>
      <c r="BJ5" s="622"/>
      <c r="BK5" s="622"/>
      <c r="BL5" s="622"/>
      <c r="BM5" s="622"/>
      <c r="BN5" s="623"/>
      <c r="BO5" s="659">
        <v>91.9</v>
      </c>
      <c r="BP5" s="659"/>
      <c r="BQ5" s="659"/>
      <c r="BR5" s="659"/>
      <c r="BS5" s="660">
        <v>109752</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122858</v>
      </c>
      <c r="S6" s="622"/>
      <c r="T6" s="622"/>
      <c r="U6" s="622"/>
      <c r="V6" s="622"/>
      <c r="W6" s="622"/>
      <c r="X6" s="622"/>
      <c r="Y6" s="623"/>
      <c r="Z6" s="659">
        <v>0.4</v>
      </c>
      <c r="AA6" s="659"/>
      <c r="AB6" s="659"/>
      <c r="AC6" s="659"/>
      <c r="AD6" s="660">
        <v>122858</v>
      </c>
      <c r="AE6" s="660"/>
      <c r="AF6" s="660"/>
      <c r="AG6" s="660"/>
      <c r="AH6" s="660"/>
      <c r="AI6" s="660"/>
      <c r="AJ6" s="660"/>
      <c r="AK6" s="660"/>
      <c r="AL6" s="624">
        <v>0.7</v>
      </c>
      <c r="AM6" s="625"/>
      <c r="AN6" s="625"/>
      <c r="AO6" s="661"/>
      <c r="AP6" s="618" t="s">
        <v>221</v>
      </c>
      <c r="AQ6" s="619"/>
      <c r="AR6" s="619"/>
      <c r="AS6" s="619"/>
      <c r="AT6" s="619"/>
      <c r="AU6" s="619"/>
      <c r="AV6" s="619"/>
      <c r="AW6" s="619"/>
      <c r="AX6" s="619"/>
      <c r="AY6" s="619"/>
      <c r="AZ6" s="619"/>
      <c r="BA6" s="619"/>
      <c r="BB6" s="619"/>
      <c r="BC6" s="619"/>
      <c r="BD6" s="619"/>
      <c r="BE6" s="619"/>
      <c r="BF6" s="620"/>
      <c r="BG6" s="621">
        <v>7937362</v>
      </c>
      <c r="BH6" s="622"/>
      <c r="BI6" s="622"/>
      <c r="BJ6" s="622"/>
      <c r="BK6" s="622"/>
      <c r="BL6" s="622"/>
      <c r="BM6" s="622"/>
      <c r="BN6" s="623"/>
      <c r="BO6" s="659">
        <v>91.9</v>
      </c>
      <c r="BP6" s="659"/>
      <c r="BQ6" s="659"/>
      <c r="BR6" s="659"/>
      <c r="BS6" s="660">
        <v>109752</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241493</v>
      </c>
      <c r="CS6" s="622"/>
      <c r="CT6" s="622"/>
      <c r="CU6" s="622"/>
      <c r="CV6" s="622"/>
      <c r="CW6" s="622"/>
      <c r="CX6" s="622"/>
      <c r="CY6" s="623"/>
      <c r="CZ6" s="703">
        <v>0.8</v>
      </c>
      <c r="DA6" s="685"/>
      <c r="DB6" s="685"/>
      <c r="DC6" s="705"/>
      <c r="DD6" s="627" t="s">
        <v>122</v>
      </c>
      <c r="DE6" s="622"/>
      <c r="DF6" s="622"/>
      <c r="DG6" s="622"/>
      <c r="DH6" s="622"/>
      <c r="DI6" s="622"/>
      <c r="DJ6" s="622"/>
      <c r="DK6" s="622"/>
      <c r="DL6" s="622"/>
      <c r="DM6" s="622"/>
      <c r="DN6" s="622"/>
      <c r="DO6" s="622"/>
      <c r="DP6" s="623"/>
      <c r="DQ6" s="627">
        <v>241475</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10138</v>
      </c>
      <c r="S7" s="622"/>
      <c r="T7" s="622"/>
      <c r="U7" s="622"/>
      <c r="V7" s="622"/>
      <c r="W7" s="622"/>
      <c r="X7" s="622"/>
      <c r="Y7" s="623"/>
      <c r="Z7" s="659">
        <v>0</v>
      </c>
      <c r="AA7" s="659"/>
      <c r="AB7" s="659"/>
      <c r="AC7" s="659"/>
      <c r="AD7" s="660">
        <v>10138</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3867349</v>
      </c>
      <c r="BH7" s="622"/>
      <c r="BI7" s="622"/>
      <c r="BJ7" s="622"/>
      <c r="BK7" s="622"/>
      <c r="BL7" s="622"/>
      <c r="BM7" s="622"/>
      <c r="BN7" s="623"/>
      <c r="BO7" s="659">
        <v>44.8</v>
      </c>
      <c r="BP7" s="659"/>
      <c r="BQ7" s="659"/>
      <c r="BR7" s="659"/>
      <c r="BS7" s="660">
        <v>109752</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3115524</v>
      </c>
      <c r="CS7" s="622"/>
      <c r="CT7" s="622"/>
      <c r="CU7" s="622"/>
      <c r="CV7" s="622"/>
      <c r="CW7" s="622"/>
      <c r="CX7" s="622"/>
      <c r="CY7" s="623"/>
      <c r="CZ7" s="659">
        <v>10.7</v>
      </c>
      <c r="DA7" s="659"/>
      <c r="DB7" s="659"/>
      <c r="DC7" s="659"/>
      <c r="DD7" s="627">
        <v>171214</v>
      </c>
      <c r="DE7" s="622"/>
      <c r="DF7" s="622"/>
      <c r="DG7" s="622"/>
      <c r="DH7" s="622"/>
      <c r="DI7" s="622"/>
      <c r="DJ7" s="622"/>
      <c r="DK7" s="622"/>
      <c r="DL7" s="622"/>
      <c r="DM7" s="622"/>
      <c r="DN7" s="622"/>
      <c r="DO7" s="622"/>
      <c r="DP7" s="623"/>
      <c r="DQ7" s="627">
        <v>2549127</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112227</v>
      </c>
      <c r="S8" s="622"/>
      <c r="T8" s="622"/>
      <c r="U8" s="622"/>
      <c r="V8" s="622"/>
      <c r="W8" s="622"/>
      <c r="X8" s="622"/>
      <c r="Y8" s="623"/>
      <c r="Z8" s="659">
        <v>0.4</v>
      </c>
      <c r="AA8" s="659"/>
      <c r="AB8" s="659"/>
      <c r="AC8" s="659"/>
      <c r="AD8" s="660">
        <v>112227</v>
      </c>
      <c r="AE8" s="660"/>
      <c r="AF8" s="660"/>
      <c r="AG8" s="660"/>
      <c r="AH8" s="660"/>
      <c r="AI8" s="660"/>
      <c r="AJ8" s="660"/>
      <c r="AK8" s="660"/>
      <c r="AL8" s="624">
        <v>0.7</v>
      </c>
      <c r="AM8" s="625"/>
      <c r="AN8" s="625"/>
      <c r="AO8" s="661"/>
      <c r="AP8" s="618" t="s">
        <v>227</v>
      </c>
      <c r="AQ8" s="619"/>
      <c r="AR8" s="619"/>
      <c r="AS8" s="619"/>
      <c r="AT8" s="619"/>
      <c r="AU8" s="619"/>
      <c r="AV8" s="619"/>
      <c r="AW8" s="619"/>
      <c r="AX8" s="619"/>
      <c r="AY8" s="619"/>
      <c r="AZ8" s="619"/>
      <c r="BA8" s="619"/>
      <c r="BB8" s="619"/>
      <c r="BC8" s="619"/>
      <c r="BD8" s="619"/>
      <c r="BE8" s="619"/>
      <c r="BF8" s="620"/>
      <c r="BG8" s="621">
        <v>100969</v>
      </c>
      <c r="BH8" s="622"/>
      <c r="BI8" s="622"/>
      <c r="BJ8" s="622"/>
      <c r="BK8" s="622"/>
      <c r="BL8" s="622"/>
      <c r="BM8" s="622"/>
      <c r="BN8" s="623"/>
      <c r="BO8" s="659">
        <v>1.2</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13791119</v>
      </c>
      <c r="CS8" s="622"/>
      <c r="CT8" s="622"/>
      <c r="CU8" s="622"/>
      <c r="CV8" s="622"/>
      <c r="CW8" s="622"/>
      <c r="CX8" s="622"/>
      <c r="CY8" s="623"/>
      <c r="CZ8" s="659">
        <v>47.4</v>
      </c>
      <c r="DA8" s="659"/>
      <c r="DB8" s="659"/>
      <c r="DC8" s="659"/>
      <c r="DD8" s="627">
        <v>6080</v>
      </c>
      <c r="DE8" s="622"/>
      <c r="DF8" s="622"/>
      <c r="DG8" s="622"/>
      <c r="DH8" s="622"/>
      <c r="DI8" s="622"/>
      <c r="DJ8" s="622"/>
      <c r="DK8" s="622"/>
      <c r="DL8" s="622"/>
      <c r="DM8" s="622"/>
      <c r="DN8" s="622"/>
      <c r="DO8" s="622"/>
      <c r="DP8" s="623"/>
      <c r="DQ8" s="627">
        <v>7166785</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147404</v>
      </c>
      <c r="S9" s="622"/>
      <c r="T9" s="622"/>
      <c r="U9" s="622"/>
      <c r="V9" s="622"/>
      <c r="W9" s="622"/>
      <c r="X9" s="622"/>
      <c r="Y9" s="623"/>
      <c r="Z9" s="659">
        <v>0.5</v>
      </c>
      <c r="AA9" s="659"/>
      <c r="AB9" s="659"/>
      <c r="AC9" s="659"/>
      <c r="AD9" s="660">
        <v>147404</v>
      </c>
      <c r="AE9" s="660"/>
      <c r="AF9" s="660"/>
      <c r="AG9" s="660"/>
      <c r="AH9" s="660"/>
      <c r="AI9" s="660"/>
      <c r="AJ9" s="660"/>
      <c r="AK9" s="660"/>
      <c r="AL9" s="624">
        <v>0.9</v>
      </c>
      <c r="AM9" s="625"/>
      <c r="AN9" s="625"/>
      <c r="AO9" s="661"/>
      <c r="AP9" s="618" t="s">
        <v>230</v>
      </c>
      <c r="AQ9" s="619"/>
      <c r="AR9" s="619"/>
      <c r="AS9" s="619"/>
      <c r="AT9" s="619"/>
      <c r="AU9" s="619"/>
      <c r="AV9" s="619"/>
      <c r="AW9" s="619"/>
      <c r="AX9" s="619"/>
      <c r="AY9" s="619"/>
      <c r="AZ9" s="619"/>
      <c r="BA9" s="619"/>
      <c r="BB9" s="619"/>
      <c r="BC9" s="619"/>
      <c r="BD9" s="619"/>
      <c r="BE9" s="619"/>
      <c r="BF9" s="620"/>
      <c r="BG9" s="621">
        <v>3244894</v>
      </c>
      <c r="BH9" s="622"/>
      <c r="BI9" s="622"/>
      <c r="BJ9" s="622"/>
      <c r="BK9" s="622"/>
      <c r="BL9" s="622"/>
      <c r="BM9" s="622"/>
      <c r="BN9" s="623"/>
      <c r="BO9" s="659">
        <v>37.6</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2717279</v>
      </c>
      <c r="CS9" s="622"/>
      <c r="CT9" s="622"/>
      <c r="CU9" s="622"/>
      <c r="CV9" s="622"/>
      <c r="CW9" s="622"/>
      <c r="CX9" s="622"/>
      <c r="CY9" s="623"/>
      <c r="CZ9" s="659">
        <v>9.3000000000000007</v>
      </c>
      <c r="DA9" s="659"/>
      <c r="DB9" s="659"/>
      <c r="DC9" s="659"/>
      <c r="DD9" s="627">
        <v>3658</v>
      </c>
      <c r="DE9" s="622"/>
      <c r="DF9" s="622"/>
      <c r="DG9" s="622"/>
      <c r="DH9" s="622"/>
      <c r="DI9" s="622"/>
      <c r="DJ9" s="622"/>
      <c r="DK9" s="622"/>
      <c r="DL9" s="622"/>
      <c r="DM9" s="622"/>
      <c r="DN9" s="622"/>
      <c r="DO9" s="622"/>
      <c r="DP9" s="623"/>
      <c r="DQ9" s="627">
        <v>2540944</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136757</v>
      </c>
      <c r="BH10" s="622"/>
      <c r="BI10" s="622"/>
      <c r="BJ10" s="622"/>
      <c r="BK10" s="622"/>
      <c r="BL10" s="622"/>
      <c r="BM10" s="622"/>
      <c r="BN10" s="623"/>
      <c r="BO10" s="659">
        <v>1.6</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52689</v>
      </c>
      <c r="CS10" s="622"/>
      <c r="CT10" s="622"/>
      <c r="CU10" s="622"/>
      <c r="CV10" s="622"/>
      <c r="CW10" s="622"/>
      <c r="CX10" s="622"/>
      <c r="CY10" s="623"/>
      <c r="CZ10" s="659">
        <v>0.2</v>
      </c>
      <c r="DA10" s="659"/>
      <c r="DB10" s="659"/>
      <c r="DC10" s="659"/>
      <c r="DD10" s="627" t="s">
        <v>122</v>
      </c>
      <c r="DE10" s="622"/>
      <c r="DF10" s="622"/>
      <c r="DG10" s="622"/>
      <c r="DH10" s="622"/>
      <c r="DI10" s="622"/>
      <c r="DJ10" s="622"/>
      <c r="DK10" s="622"/>
      <c r="DL10" s="622"/>
      <c r="DM10" s="622"/>
      <c r="DN10" s="622"/>
      <c r="DO10" s="622"/>
      <c r="DP10" s="623"/>
      <c r="DQ10" s="627">
        <v>49953</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1628422</v>
      </c>
      <c r="S11" s="622"/>
      <c r="T11" s="622"/>
      <c r="U11" s="622"/>
      <c r="V11" s="622"/>
      <c r="W11" s="622"/>
      <c r="X11" s="622"/>
      <c r="Y11" s="623"/>
      <c r="Z11" s="624">
        <v>5.6</v>
      </c>
      <c r="AA11" s="625"/>
      <c r="AB11" s="625"/>
      <c r="AC11" s="626"/>
      <c r="AD11" s="627">
        <v>1628422</v>
      </c>
      <c r="AE11" s="622"/>
      <c r="AF11" s="622"/>
      <c r="AG11" s="622"/>
      <c r="AH11" s="622"/>
      <c r="AI11" s="622"/>
      <c r="AJ11" s="622"/>
      <c r="AK11" s="623"/>
      <c r="AL11" s="624">
        <v>9.8000000000000007</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384729</v>
      </c>
      <c r="BH11" s="622"/>
      <c r="BI11" s="622"/>
      <c r="BJ11" s="622"/>
      <c r="BK11" s="622"/>
      <c r="BL11" s="622"/>
      <c r="BM11" s="622"/>
      <c r="BN11" s="623"/>
      <c r="BO11" s="659">
        <v>4.5</v>
      </c>
      <c r="BP11" s="659"/>
      <c r="BQ11" s="659"/>
      <c r="BR11" s="659"/>
      <c r="BS11" s="660">
        <v>109752</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96865</v>
      </c>
      <c r="CS11" s="622"/>
      <c r="CT11" s="622"/>
      <c r="CU11" s="622"/>
      <c r="CV11" s="622"/>
      <c r="CW11" s="622"/>
      <c r="CX11" s="622"/>
      <c r="CY11" s="623"/>
      <c r="CZ11" s="659">
        <v>0.3</v>
      </c>
      <c r="DA11" s="659"/>
      <c r="DB11" s="659"/>
      <c r="DC11" s="659"/>
      <c r="DD11" s="627">
        <v>1695</v>
      </c>
      <c r="DE11" s="622"/>
      <c r="DF11" s="622"/>
      <c r="DG11" s="622"/>
      <c r="DH11" s="622"/>
      <c r="DI11" s="622"/>
      <c r="DJ11" s="622"/>
      <c r="DK11" s="622"/>
      <c r="DL11" s="622"/>
      <c r="DM11" s="622"/>
      <c r="DN11" s="622"/>
      <c r="DO11" s="622"/>
      <c r="DP11" s="623"/>
      <c r="DQ11" s="627">
        <v>88554</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3573260</v>
      </c>
      <c r="BH12" s="622"/>
      <c r="BI12" s="622"/>
      <c r="BJ12" s="622"/>
      <c r="BK12" s="622"/>
      <c r="BL12" s="622"/>
      <c r="BM12" s="622"/>
      <c r="BN12" s="623"/>
      <c r="BO12" s="659">
        <v>41.4</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146526</v>
      </c>
      <c r="CS12" s="622"/>
      <c r="CT12" s="622"/>
      <c r="CU12" s="622"/>
      <c r="CV12" s="622"/>
      <c r="CW12" s="622"/>
      <c r="CX12" s="622"/>
      <c r="CY12" s="623"/>
      <c r="CZ12" s="659">
        <v>0.5</v>
      </c>
      <c r="DA12" s="659"/>
      <c r="DB12" s="659"/>
      <c r="DC12" s="659"/>
      <c r="DD12" s="627">
        <v>3973</v>
      </c>
      <c r="DE12" s="622"/>
      <c r="DF12" s="622"/>
      <c r="DG12" s="622"/>
      <c r="DH12" s="622"/>
      <c r="DI12" s="622"/>
      <c r="DJ12" s="622"/>
      <c r="DK12" s="622"/>
      <c r="DL12" s="622"/>
      <c r="DM12" s="622"/>
      <c r="DN12" s="622"/>
      <c r="DO12" s="622"/>
      <c r="DP12" s="623"/>
      <c r="DQ12" s="627">
        <v>104056</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3548510</v>
      </c>
      <c r="BH13" s="622"/>
      <c r="BI13" s="622"/>
      <c r="BJ13" s="622"/>
      <c r="BK13" s="622"/>
      <c r="BL13" s="622"/>
      <c r="BM13" s="622"/>
      <c r="BN13" s="623"/>
      <c r="BO13" s="659">
        <v>41.1</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2762832</v>
      </c>
      <c r="CS13" s="622"/>
      <c r="CT13" s="622"/>
      <c r="CU13" s="622"/>
      <c r="CV13" s="622"/>
      <c r="CW13" s="622"/>
      <c r="CX13" s="622"/>
      <c r="CY13" s="623"/>
      <c r="CZ13" s="659">
        <v>9.5</v>
      </c>
      <c r="DA13" s="659"/>
      <c r="DB13" s="659"/>
      <c r="DC13" s="659"/>
      <c r="DD13" s="627">
        <v>882505</v>
      </c>
      <c r="DE13" s="622"/>
      <c r="DF13" s="622"/>
      <c r="DG13" s="622"/>
      <c r="DH13" s="622"/>
      <c r="DI13" s="622"/>
      <c r="DJ13" s="622"/>
      <c r="DK13" s="622"/>
      <c r="DL13" s="622"/>
      <c r="DM13" s="622"/>
      <c r="DN13" s="622"/>
      <c r="DO13" s="622"/>
      <c r="DP13" s="623"/>
      <c r="DQ13" s="627">
        <v>1711157</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131862</v>
      </c>
      <c r="BH14" s="622"/>
      <c r="BI14" s="622"/>
      <c r="BJ14" s="622"/>
      <c r="BK14" s="622"/>
      <c r="BL14" s="622"/>
      <c r="BM14" s="622"/>
      <c r="BN14" s="623"/>
      <c r="BO14" s="659">
        <v>1.5</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988689</v>
      </c>
      <c r="CS14" s="622"/>
      <c r="CT14" s="622"/>
      <c r="CU14" s="622"/>
      <c r="CV14" s="622"/>
      <c r="CW14" s="622"/>
      <c r="CX14" s="622"/>
      <c r="CY14" s="623"/>
      <c r="CZ14" s="659">
        <v>3.4</v>
      </c>
      <c r="DA14" s="659"/>
      <c r="DB14" s="659"/>
      <c r="DC14" s="659"/>
      <c r="DD14" s="627">
        <v>13029</v>
      </c>
      <c r="DE14" s="622"/>
      <c r="DF14" s="622"/>
      <c r="DG14" s="622"/>
      <c r="DH14" s="622"/>
      <c r="DI14" s="622"/>
      <c r="DJ14" s="622"/>
      <c r="DK14" s="622"/>
      <c r="DL14" s="622"/>
      <c r="DM14" s="622"/>
      <c r="DN14" s="622"/>
      <c r="DO14" s="622"/>
      <c r="DP14" s="623"/>
      <c r="DQ14" s="627">
        <v>968590</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33238</v>
      </c>
      <c r="S15" s="622"/>
      <c r="T15" s="622"/>
      <c r="U15" s="622"/>
      <c r="V15" s="622"/>
      <c r="W15" s="622"/>
      <c r="X15" s="622"/>
      <c r="Y15" s="623"/>
      <c r="Z15" s="659">
        <v>0.1</v>
      </c>
      <c r="AA15" s="659"/>
      <c r="AB15" s="659"/>
      <c r="AC15" s="659"/>
      <c r="AD15" s="660">
        <v>33238</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364891</v>
      </c>
      <c r="BH15" s="622"/>
      <c r="BI15" s="622"/>
      <c r="BJ15" s="622"/>
      <c r="BK15" s="622"/>
      <c r="BL15" s="622"/>
      <c r="BM15" s="622"/>
      <c r="BN15" s="623"/>
      <c r="BO15" s="659">
        <v>4.2</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3067746</v>
      </c>
      <c r="CS15" s="622"/>
      <c r="CT15" s="622"/>
      <c r="CU15" s="622"/>
      <c r="CV15" s="622"/>
      <c r="CW15" s="622"/>
      <c r="CX15" s="622"/>
      <c r="CY15" s="623"/>
      <c r="CZ15" s="659">
        <v>10.5</v>
      </c>
      <c r="DA15" s="659"/>
      <c r="DB15" s="659"/>
      <c r="DC15" s="659"/>
      <c r="DD15" s="627">
        <v>636068</v>
      </c>
      <c r="DE15" s="622"/>
      <c r="DF15" s="622"/>
      <c r="DG15" s="622"/>
      <c r="DH15" s="622"/>
      <c r="DI15" s="622"/>
      <c r="DJ15" s="622"/>
      <c r="DK15" s="622"/>
      <c r="DL15" s="622"/>
      <c r="DM15" s="622"/>
      <c r="DN15" s="622"/>
      <c r="DO15" s="622"/>
      <c r="DP15" s="623"/>
      <c r="DQ15" s="627">
        <v>2265561</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178833</v>
      </c>
      <c r="S16" s="622"/>
      <c r="T16" s="622"/>
      <c r="U16" s="622"/>
      <c r="V16" s="622"/>
      <c r="W16" s="622"/>
      <c r="X16" s="622"/>
      <c r="Y16" s="623"/>
      <c r="Z16" s="659">
        <v>0.6</v>
      </c>
      <c r="AA16" s="659"/>
      <c r="AB16" s="659"/>
      <c r="AC16" s="659"/>
      <c r="AD16" s="660">
        <v>178833</v>
      </c>
      <c r="AE16" s="660"/>
      <c r="AF16" s="660"/>
      <c r="AG16" s="660"/>
      <c r="AH16" s="660"/>
      <c r="AI16" s="660"/>
      <c r="AJ16" s="660"/>
      <c r="AK16" s="660"/>
      <c r="AL16" s="624">
        <v>1.1000000000000001</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67729</v>
      </c>
      <c r="CS16" s="622"/>
      <c r="CT16" s="622"/>
      <c r="CU16" s="622"/>
      <c r="CV16" s="622"/>
      <c r="CW16" s="622"/>
      <c r="CX16" s="622"/>
      <c r="CY16" s="623"/>
      <c r="CZ16" s="659">
        <v>0.2</v>
      </c>
      <c r="DA16" s="659"/>
      <c r="DB16" s="659"/>
      <c r="DC16" s="659"/>
      <c r="DD16" s="627" t="s">
        <v>122</v>
      </c>
      <c r="DE16" s="622"/>
      <c r="DF16" s="622"/>
      <c r="DG16" s="622"/>
      <c r="DH16" s="622"/>
      <c r="DI16" s="622"/>
      <c r="DJ16" s="622"/>
      <c r="DK16" s="622"/>
      <c r="DL16" s="622"/>
      <c r="DM16" s="622"/>
      <c r="DN16" s="622"/>
      <c r="DO16" s="622"/>
      <c r="DP16" s="623"/>
      <c r="DQ16" s="627">
        <v>412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350047</v>
      </c>
      <c r="S17" s="622"/>
      <c r="T17" s="622"/>
      <c r="U17" s="622"/>
      <c r="V17" s="622"/>
      <c r="W17" s="622"/>
      <c r="X17" s="622"/>
      <c r="Y17" s="623"/>
      <c r="Z17" s="659">
        <v>1.2</v>
      </c>
      <c r="AA17" s="659"/>
      <c r="AB17" s="659"/>
      <c r="AC17" s="659"/>
      <c r="AD17" s="660">
        <v>350047</v>
      </c>
      <c r="AE17" s="660"/>
      <c r="AF17" s="660"/>
      <c r="AG17" s="660"/>
      <c r="AH17" s="660"/>
      <c r="AI17" s="660"/>
      <c r="AJ17" s="660"/>
      <c r="AK17" s="660"/>
      <c r="AL17" s="624">
        <v>2.1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2072467</v>
      </c>
      <c r="CS17" s="622"/>
      <c r="CT17" s="622"/>
      <c r="CU17" s="622"/>
      <c r="CV17" s="622"/>
      <c r="CW17" s="622"/>
      <c r="CX17" s="622"/>
      <c r="CY17" s="623"/>
      <c r="CZ17" s="659">
        <v>7.1</v>
      </c>
      <c r="DA17" s="659"/>
      <c r="DB17" s="659"/>
      <c r="DC17" s="659"/>
      <c r="DD17" s="627" t="s">
        <v>122</v>
      </c>
      <c r="DE17" s="622"/>
      <c r="DF17" s="622"/>
      <c r="DG17" s="622"/>
      <c r="DH17" s="622"/>
      <c r="DI17" s="622"/>
      <c r="DJ17" s="622"/>
      <c r="DK17" s="622"/>
      <c r="DL17" s="622"/>
      <c r="DM17" s="622"/>
      <c r="DN17" s="622"/>
      <c r="DO17" s="622"/>
      <c r="DP17" s="623"/>
      <c r="DQ17" s="627">
        <v>2072467</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59392</v>
      </c>
      <c r="S18" s="622"/>
      <c r="T18" s="622"/>
      <c r="U18" s="622"/>
      <c r="V18" s="622"/>
      <c r="W18" s="622"/>
      <c r="X18" s="622"/>
      <c r="Y18" s="623"/>
      <c r="Z18" s="659">
        <v>0.2</v>
      </c>
      <c r="AA18" s="659"/>
      <c r="AB18" s="659"/>
      <c r="AC18" s="659"/>
      <c r="AD18" s="660">
        <v>59392</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286113</v>
      </c>
      <c r="S19" s="622"/>
      <c r="T19" s="622"/>
      <c r="U19" s="622"/>
      <c r="V19" s="622"/>
      <c r="W19" s="622"/>
      <c r="X19" s="622"/>
      <c r="Y19" s="623"/>
      <c r="Z19" s="659">
        <v>1</v>
      </c>
      <c r="AA19" s="659"/>
      <c r="AB19" s="659"/>
      <c r="AC19" s="659"/>
      <c r="AD19" s="660">
        <v>286113</v>
      </c>
      <c r="AE19" s="660"/>
      <c r="AF19" s="660"/>
      <c r="AG19" s="660"/>
      <c r="AH19" s="660"/>
      <c r="AI19" s="660"/>
      <c r="AJ19" s="660"/>
      <c r="AK19" s="660"/>
      <c r="AL19" s="624">
        <v>1.7</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701817</v>
      </c>
      <c r="BH19" s="622"/>
      <c r="BI19" s="622"/>
      <c r="BJ19" s="622"/>
      <c r="BK19" s="622"/>
      <c r="BL19" s="622"/>
      <c r="BM19" s="622"/>
      <c r="BN19" s="623"/>
      <c r="BO19" s="659">
        <v>8.1</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4542</v>
      </c>
      <c r="S20" s="622"/>
      <c r="T20" s="622"/>
      <c r="U20" s="622"/>
      <c r="V20" s="622"/>
      <c r="W20" s="622"/>
      <c r="X20" s="622"/>
      <c r="Y20" s="623"/>
      <c r="Z20" s="659">
        <v>0</v>
      </c>
      <c r="AA20" s="659"/>
      <c r="AB20" s="659"/>
      <c r="AC20" s="659"/>
      <c r="AD20" s="660">
        <v>4542</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701817</v>
      </c>
      <c r="BH20" s="622"/>
      <c r="BI20" s="622"/>
      <c r="BJ20" s="622"/>
      <c r="BK20" s="622"/>
      <c r="BL20" s="622"/>
      <c r="BM20" s="622"/>
      <c r="BN20" s="623"/>
      <c r="BO20" s="659">
        <v>8.1</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29120958</v>
      </c>
      <c r="CS20" s="622"/>
      <c r="CT20" s="622"/>
      <c r="CU20" s="622"/>
      <c r="CV20" s="622"/>
      <c r="CW20" s="622"/>
      <c r="CX20" s="622"/>
      <c r="CY20" s="623"/>
      <c r="CZ20" s="659">
        <v>100</v>
      </c>
      <c r="DA20" s="659"/>
      <c r="DB20" s="659"/>
      <c r="DC20" s="659"/>
      <c r="DD20" s="627">
        <v>1718222</v>
      </c>
      <c r="DE20" s="622"/>
      <c r="DF20" s="622"/>
      <c r="DG20" s="622"/>
      <c r="DH20" s="622"/>
      <c r="DI20" s="622"/>
      <c r="DJ20" s="622"/>
      <c r="DK20" s="622"/>
      <c r="DL20" s="622"/>
      <c r="DM20" s="622"/>
      <c r="DN20" s="622"/>
      <c r="DO20" s="622"/>
      <c r="DP20" s="623"/>
      <c r="DQ20" s="627">
        <v>19759081</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6213495</v>
      </c>
      <c r="S21" s="622"/>
      <c r="T21" s="622"/>
      <c r="U21" s="622"/>
      <c r="V21" s="622"/>
      <c r="W21" s="622"/>
      <c r="X21" s="622"/>
      <c r="Y21" s="623"/>
      <c r="Z21" s="659">
        <v>21.3</v>
      </c>
      <c r="AA21" s="659"/>
      <c r="AB21" s="659"/>
      <c r="AC21" s="659"/>
      <c r="AD21" s="660">
        <v>6016250</v>
      </c>
      <c r="AE21" s="660"/>
      <c r="AF21" s="660"/>
      <c r="AG21" s="660"/>
      <c r="AH21" s="660"/>
      <c r="AI21" s="660"/>
      <c r="AJ21" s="660"/>
      <c r="AK21" s="660"/>
      <c r="AL21" s="624">
        <v>36.1</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6016250</v>
      </c>
      <c r="S22" s="622"/>
      <c r="T22" s="622"/>
      <c r="U22" s="622"/>
      <c r="V22" s="622"/>
      <c r="W22" s="622"/>
      <c r="X22" s="622"/>
      <c r="Y22" s="623"/>
      <c r="Z22" s="659">
        <v>20.6</v>
      </c>
      <c r="AA22" s="659"/>
      <c r="AB22" s="659"/>
      <c r="AC22" s="659"/>
      <c r="AD22" s="660">
        <v>6016250</v>
      </c>
      <c r="AE22" s="660"/>
      <c r="AF22" s="660"/>
      <c r="AG22" s="660"/>
      <c r="AH22" s="660"/>
      <c r="AI22" s="660"/>
      <c r="AJ22" s="660"/>
      <c r="AK22" s="660"/>
      <c r="AL22" s="624">
        <v>36.1</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197245</v>
      </c>
      <c r="S23" s="622"/>
      <c r="T23" s="622"/>
      <c r="U23" s="622"/>
      <c r="V23" s="622"/>
      <c r="W23" s="622"/>
      <c r="X23" s="622"/>
      <c r="Y23" s="623"/>
      <c r="Z23" s="659">
        <v>0.7</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701817</v>
      </c>
      <c r="BH23" s="622"/>
      <c r="BI23" s="622"/>
      <c r="BJ23" s="622"/>
      <c r="BK23" s="622"/>
      <c r="BL23" s="622"/>
      <c r="BM23" s="622"/>
      <c r="BN23" s="623"/>
      <c r="BO23" s="659">
        <v>8.1</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16027765</v>
      </c>
      <c r="CS24" s="677"/>
      <c r="CT24" s="677"/>
      <c r="CU24" s="677"/>
      <c r="CV24" s="677"/>
      <c r="CW24" s="677"/>
      <c r="CX24" s="677"/>
      <c r="CY24" s="702"/>
      <c r="CZ24" s="703">
        <v>55</v>
      </c>
      <c r="DA24" s="685"/>
      <c r="DB24" s="685"/>
      <c r="DC24" s="705"/>
      <c r="DD24" s="701">
        <v>9808845</v>
      </c>
      <c r="DE24" s="677"/>
      <c r="DF24" s="677"/>
      <c r="DG24" s="677"/>
      <c r="DH24" s="677"/>
      <c r="DI24" s="677"/>
      <c r="DJ24" s="677"/>
      <c r="DK24" s="702"/>
      <c r="DL24" s="701">
        <v>8861712</v>
      </c>
      <c r="DM24" s="677"/>
      <c r="DN24" s="677"/>
      <c r="DO24" s="677"/>
      <c r="DP24" s="677"/>
      <c r="DQ24" s="677"/>
      <c r="DR24" s="677"/>
      <c r="DS24" s="677"/>
      <c r="DT24" s="677"/>
      <c r="DU24" s="677"/>
      <c r="DV24" s="702"/>
      <c r="DW24" s="703">
        <v>53</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17435841</v>
      </c>
      <c r="S25" s="622"/>
      <c r="T25" s="622"/>
      <c r="U25" s="622"/>
      <c r="V25" s="622"/>
      <c r="W25" s="622"/>
      <c r="X25" s="622"/>
      <c r="Y25" s="623"/>
      <c r="Z25" s="659">
        <v>59.7</v>
      </c>
      <c r="AA25" s="659"/>
      <c r="AB25" s="659"/>
      <c r="AC25" s="659"/>
      <c r="AD25" s="660">
        <v>16536779</v>
      </c>
      <c r="AE25" s="660"/>
      <c r="AF25" s="660"/>
      <c r="AG25" s="660"/>
      <c r="AH25" s="660"/>
      <c r="AI25" s="660"/>
      <c r="AJ25" s="660"/>
      <c r="AK25" s="660"/>
      <c r="AL25" s="624">
        <v>99.3</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5187721</v>
      </c>
      <c r="CS25" s="634"/>
      <c r="CT25" s="634"/>
      <c r="CU25" s="634"/>
      <c r="CV25" s="634"/>
      <c r="CW25" s="634"/>
      <c r="CX25" s="634"/>
      <c r="CY25" s="635"/>
      <c r="CZ25" s="624">
        <v>17.8</v>
      </c>
      <c r="DA25" s="636"/>
      <c r="DB25" s="636"/>
      <c r="DC25" s="637"/>
      <c r="DD25" s="627">
        <v>4617234</v>
      </c>
      <c r="DE25" s="634"/>
      <c r="DF25" s="634"/>
      <c r="DG25" s="634"/>
      <c r="DH25" s="634"/>
      <c r="DI25" s="634"/>
      <c r="DJ25" s="634"/>
      <c r="DK25" s="635"/>
      <c r="DL25" s="627">
        <v>4584654</v>
      </c>
      <c r="DM25" s="634"/>
      <c r="DN25" s="634"/>
      <c r="DO25" s="634"/>
      <c r="DP25" s="634"/>
      <c r="DQ25" s="634"/>
      <c r="DR25" s="634"/>
      <c r="DS25" s="634"/>
      <c r="DT25" s="634"/>
      <c r="DU25" s="634"/>
      <c r="DV25" s="635"/>
      <c r="DW25" s="624">
        <v>27.4</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6831</v>
      </c>
      <c r="S26" s="622"/>
      <c r="T26" s="622"/>
      <c r="U26" s="622"/>
      <c r="V26" s="622"/>
      <c r="W26" s="622"/>
      <c r="X26" s="622"/>
      <c r="Y26" s="623"/>
      <c r="Z26" s="659">
        <v>0</v>
      </c>
      <c r="AA26" s="659"/>
      <c r="AB26" s="659"/>
      <c r="AC26" s="659"/>
      <c r="AD26" s="660">
        <v>6831</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2903707</v>
      </c>
      <c r="CS26" s="622"/>
      <c r="CT26" s="622"/>
      <c r="CU26" s="622"/>
      <c r="CV26" s="622"/>
      <c r="CW26" s="622"/>
      <c r="CX26" s="622"/>
      <c r="CY26" s="623"/>
      <c r="CZ26" s="624">
        <v>10</v>
      </c>
      <c r="DA26" s="636"/>
      <c r="DB26" s="636"/>
      <c r="DC26" s="637"/>
      <c r="DD26" s="627">
        <v>2643390</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291510</v>
      </c>
      <c r="S27" s="622"/>
      <c r="T27" s="622"/>
      <c r="U27" s="622"/>
      <c r="V27" s="622"/>
      <c r="W27" s="622"/>
      <c r="X27" s="622"/>
      <c r="Y27" s="623"/>
      <c r="Z27" s="659">
        <v>1</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8639179</v>
      </c>
      <c r="BH27" s="622"/>
      <c r="BI27" s="622"/>
      <c r="BJ27" s="622"/>
      <c r="BK27" s="622"/>
      <c r="BL27" s="622"/>
      <c r="BM27" s="622"/>
      <c r="BN27" s="623"/>
      <c r="BO27" s="659">
        <v>100</v>
      </c>
      <c r="BP27" s="659"/>
      <c r="BQ27" s="659"/>
      <c r="BR27" s="659"/>
      <c r="BS27" s="660">
        <v>109752</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8767577</v>
      </c>
      <c r="CS27" s="634"/>
      <c r="CT27" s="634"/>
      <c r="CU27" s="634"/>
      <c r="CV27" s="634"/>
      <c r="CW27" s="634"/>
      <c r="CX27" s="634"/>
      <c r="CY27" s="635"/>
      <c r="CZ27" s="624">
        <v>30.1</v>
      </c>
      <c r="DA27" s="636"/>
      <c r="DB27" s="636"/>
      <c r="DC27" s="637"/>
      <c r="DD27" s="627">
        <v>3119144</v>
      </c>
      <c r="DE27" s="634"/>
      <c r="DF27" s="634"/>
      <c r="DG27" s="634"/>
      <c r="DH27" s="634"/>
      <c r="DI27" s="634"/>
      <c r="DJ27" s="634"/>
      <c r="DK27" s="635"/>
      <c r="DL27" s="627">
        <v>2205485</v>
      </c>
      <c r="DM27" s="634"/>
      <c r="DN27" s="634"/>
      <c r="DO27" s="634"/>
      <c r="DP27" s="634"/>
      <c r="DQ27" s="634"/>
      <c r="DR27" s="634"/>
      <c r="DS27" s="634"/>
      <c r="DT27" s="634"/>
      <c r="DU27" s="634"/>
      <c r="DV27" s="635"/>
      <c r="DW27" s="624">
        <v>13.2</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283519</v>
      </c>
      <c r="S28" s="622"/>
      <c r="T28" s="622"/>
      <c r="U28" s="622"/>
      <c r="V28" s="622"/>
      <c r="W28" s="622"/>
      <c r="X28" s="622"/>
      <c r="Y28" s="623"/>
      <c r="Z28" s="659">
        <v>1</v>
      </c>
      <c r="AA28" s="659"/>
      <c r="AB28" s="659"/>
      <c r="AC28" s="659"/>
      <c r="AD28" s="660">
        <v>98740</v>
      </c>
      <c r="AE28" s="660"/>
      <c r="AF28" s="660"/>
      <c r="AG28" s="660"/>
      <c r="AH28" s="660"/>
      <c r="AI28" s="660"/>
      <c r="AJ28" s="660"/>
      <c r="AK28" s="660"/>
      <c r="AL28" s="624">
        <v>0.6</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2072467</v>
      </c>
      <c r="CS28" s="622"/>
      <c r="CT28" s="622"/>
      <c r="CU28" s="622"/>
      <c r="CV28" s="622"/>
      <c r="CW28" s="622"/>
      <c r="CX28" s="622"/>
      <c r="CY28" s="623"/>
      <c r="CZ28" s="624">
        <v>7.1</v>
      </c>
      <c r="DA28" s="636"/>
      <c r="DB28" s="636"/>
      <c r="DC28" s="637"/>
      <c r="DD28" s="627">
        <v>2072467</v>
      </c>
      <c r="DE28" s="622"/>
      <c r="DF28" s="622"/>
      <c r="DG28" s="622"/>
      <c r="DH28" s="622"/>
      <c r="DI28" s="622"/>
      <c r="DJ28" s="622"/>
      <c r="DK28" s="623"/>
      <c r="DL28" s="627">
        <v>2071573</v>
      </c>
      <c r="DM28" s="622"/>
      <c r="DN28" s="622"/>
      <c r="DO28" s="622"/>
      <c r="DP28" s="622"/>
      <c r="DQ28" s="622"/>
      <c r="DR28" s="622"/>
      <c r="DS28" s="622"/>
      <c r="DT28" s="622"/>
      <c r="DU28" s="622"/>
      <c r="DV28" s="623"/>
      <c r="DW28" s="624">
        <v>12.4</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33492</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2064867</v>
      </c>
      <c r="CS29" s="634"/>
      <c r="CT29" s="634"/>
      <c r="CU29" s="634"/>
      <c r="CV29" s="634"/>
      <c r="CW29" s="634"/>
      <c r="CX29" s="634"/>
      <c r="CY29" s="635"/>
      <c r="CZ29" s="624">
        <v>7.1</v>
      </c>
      <c r="DA29" s="636"/>
      <c r="DB29" s="636"/>
      <c r="DC29" s="637"/>
      <c r="DD29" s="627">
        <v>2064867</v>
      </c>
      <c r="DE29" s="634"/>
      <c r="DF29" s="634"/>
      <c r="DG29" s="634"/>
      <c r="DH29" s="634"/>
      <c r="DI29" s="634"/>
      <c r="DJ29" s="634"/>
      <c r="DK29" s="635"/>
      <c r="DL29" s="627">
        <v>2063973</v>
      </c>
      <c r="DM29" s="634"/>
      <c r="DN29" s="634"/>
      <c r="DO29" s="634"/>
      <c r="DP29" s="634"/>
      <c r="DQ29" s="634"/>
      <c r="DR29" s="634"/>
      <c r="DS29" s="634"/>
      <c r="DT29" s="634"/>
      <c r="DU29" s="634"/>
      <c r="DV29" s="635"/>
      <c r="DW29" s="624">
        <v>12.3</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6009957</v>
      </c>
      <c r="S30" s="622"/>
      <c r="T30" s="622"/>
      <c r="U30" s="622"/>
      <c r="V30" s="622"/>
      <c r="W30" s="622"/>
      <c r="X30" s="622"/>
      <c r="Y30" s="623"/>
      <c r="Z30" s="659">
        <v>20.6</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2003238</v>
      </c>
      <c r="CS30" s="622"/>
      <c r="CT30" s="622"/>
      <c r="CU30" s="622"/>
      <c r="CV30" s="622"/>
      <c r="CW30" s="622"/>
      <c r="CX30" s="622"/>
      <c r="CY30" s="623"/>
      <c r="CZ30" s="624">
        <v>6.9</v>
      </c>
      <c r="DA30" s="636"/>
      <c r="DB30" s="636"/>
      <c r="DC30" s="637"/>
      <c r="DD30" s="627">
        <v>2003238</v>
      </c>
      <c r="DE30" s="622"/>
      <c r="DF30" s="622"/>
      <c r="DG30" s="622"/>
      <c r="DH30" s="622"/>
      <c r="DI30" s="622"/>
      <c r="DJ30" s="622"/>
      <c r="DK30" s="623"/>
      <c r="DL30" s="627">
        <v>2002344</v>
      </c>
      <c r="DM30" s="622"/>
      <c r="DN30" s="622"/>
      <c r="DO30" s="622"/>
      <c r="DP30" s="622"/>
      <c r="DQ30" s="622"/>
      <c r="DR30" s="622"/>
      <c r="DS30" s="622"/>
      <c r="DT30" s="622"/>
      <c r="DU30" s="622"/>
      <c r="DV30" s="623"/>
      <c r="DW30" s="624">
        <v>12</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06"/>
      <c r="AV31" s="206"/>
      <c r="AW31" s="206"/>
      <c r="AX31" s="679" t="s">
        <v>177</v>
      </c>
      <c r="AY31" s="680"/>
      <c r="AZ31" s="680"/>
      <c r="BA31" s="680"/>
      <c r="BB31" s="680"/>
      <c r="BC31" s="680"/>
      <c r="BD31" s="680"/>
      <c r="BE31" s="680"/>
      <c r="BF31" s="681"/>
      <c r="BG31" s="683">
        <v>99.4</v>
      </c>
      <c r="BH31" s="684"/>
      <c r="BI31" s="684"/>
      <c r="BJ31" s="684"/>
      <c r="BK31" s="684"/>
      <c r="BL31" s="684"/>
      <c r="BM31" s="685">
        <v>98.7</v>
      </c>
      <c r="BN31" s="684"/>
      <c r="BO31" s="684"/>
      <c r="BP31" s="684"/>
      <c r="BQ31" s="686"/>
      <c r="BR31" s="683">
        <v>99.5</v>
      </c>
      <c r="BS31" s="684"/>
      <c r="BT31" s="684"/>
      <c r="BU31" s="684"/>
      <c r="BV31" s="684"/>
      <c r="BW31" s="684"/>
      <c r="BX31" s="685">
        <v>98.7</v>
      </c>
      <c r="BY31" s="684"/>
      <c r="BZ31" s="684"/>
      <c r="CA31" s="684"/>
      <c r="CB31" s="686"/>
      <c r="CD31" s="642"/>
      <c r="CE31" s="643"/>
      <c r="CF31" s="618" t="s">
        <v>300</v>
      </c>
      <c r="CG31" s="619"/>
      <c r="CH31" s="619"/>
      <c r="CI31" s="619"/>
      <c r="CJ31" s="619"/>
      <c r="CK31" s="619"/>
      <c r="CL31" s="619"/>
      <c r="CM31" s="619"/>
      <c r="CN31" s="619"/>
      <c r="CO31" s="619"/>
      <c r="CP31" s="619"/>
      <c r="CQ31" s="620"/>
      <c r="CR31" s="621">
        <v>61629</v>
      </c>
      <c r="CS31" s="634"/>
      <c r="CT31" s="634"/>
      <c r="CU31" s="634"/>
      <c r="CV31" s="634"/>
      <c r="CW31" s="634"/>
      <c r="CX31" s="634"/>
      <c r="CY31" s="635"/>
      <c r="CZ31" s="624">
        <v>0.2</v>
      </c>
      <c r="DA31" s="636"/>
      <c r="DB31" s="636"/>
      <c r="DC31" s="637"/>
      <c r="DD31" s="627">
        <v>61629</v>
      </c>
      <c r="DE31" s="634"/>
      <c r="DF31" s="634"/>
      <c r="DG31" s="634"/>
      <c r="DH31" s="634"/>
      <c r="DI31" s="634"/>
      <c r="DJ31" s="634"/>
      <c r="DK31" s="635"/>
      <c r="DL31" s="627">
        <v>61629</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2213172</v>
      </c>
      <c r="S32" s="622"/>
      <c r="T32" s="622"/>
      <c r="U32" s="622"/>
      <c r="V32" s="622"/>
      <c r="W32" s="622"/>
      <c r="X32" s="622"/>
      <c r="Y32" s="623"/>
      <c r="Z32" s="659">
        <v>7.6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02" t="s">
        <v>302</v>
      </c>
      <c r="AX32" s="618" t="s">
        <v>303</v>
      </c>
      <c r="AY32" s="619"/>
      <c r="AZ32" s="619"/>
      <c r="BA32" s="619"/>
      <c r="BB32" s="619"/>
      <c r="BC32" s="619"/>
      <c r="BD32" s="619"/>
      <c r="BE32" s="619"/>
      <c r="BF32" s="620"/>
      <c r="BG32" s="687">
        <v>99.3</v>
      </c>
      <c r="BH32" s="634"/>
      <c r="BI32" s="634"/>
      <c r="BJ32" s="634"/>
      <c r="BK32" s="634"/>
      <c r="BL32" s="634"/>
      <c r="BM32" s="625">
        <v>98.5</v>
      </c>
      <c r="BN32" s="634"/>
      <c r="BO32" s="634"/>
      <c r="BP32" s="634"/>
      <c r="BQ32" s="657"/>
      <c r="BR32" s="687">
        <v>99.3</v>
      </c>
      <c r="BS32" s="634"/>
      <c r="BT32" s="634"/>
      <c r="BU32" s="634"/>
      <c r="BV32" s="634"/>
      <c r="BW32" s="634"/>
      <c r="BX32" s="625">
        <v>98.6</v>
      </c>
      <c r="BY32" s="634"/>
      <c r="BZ32" s="634"/>
      <c r="CA32" s="634"/>
      <c r="CB32" s="657"/>
      <c r="CD32" s="644"/>
      <c r="CE32" s="645"/>
      <c r="CF32" s="618" t="s">
        <v>304</v>
      </c>
      <c r="CG32" s="619"/>
      <c r="CH32" s="619"/>
      <c r="CI32" s="619"/>
      <c r="CJ32" s="619"/>
      <c r="CK32" s="619"/>
      <c r="CL32" s="619"/>
      <c r="CM32" s="619"/>
      <c r="CN32" s="619"/>
      <c r="CO32" s="619"/>
      <c r="CP32" s="619"/>
      <c r="CQ32" s="620"/>
      <c r="CR32" s="621">
        <v>7600</v>
      </c>
      <c r="CS32" s="622"/>
      <c r="CT32" s="622"/>
      <c r="CU32" s="622"/>
      <c r="CV32" s="622"/>
      <c r="CW32" s="622"/>
      <c r="CX32" s="622"/>
      <c r="CY32" s="623"/>
      <c r="CZ32" s="624">
        <v>0</v>
      </c>
      <c r="DA32" s="636"/>
      <c r="DB32" s="636"/>
      <c r="DC32" s="637"/>
      <c r="DD32" s="627">
        <v>7600</v>
      </c>
      <c r="DE32" s="622"/>
      <c r="DF32" s="622"/>
      <c r="DG32" s="622"/>
      <c r="DH32" s="622"/>
      <c r="DI32" s="622"/>
      <c r="DJ32" s="622"/>
      <c r="DK32" s="623"/>
      <c r="DL32" s="627">
        <v>7600</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17699</v>
      </c>
      <c r="S33" s="622"/>
      <c r="T33" s="622"/>
      <c r="U33" s="622"/>
      <c r="V33" s="622"/>
      <c r="W33" s="622"/>
      <c r="X33" s="622"/>
      <c r="Y33" s="623"/>
      <c r="Z33" s="659">
        <v>0.1</v>
      </c>
      <c r="AA33" s="659"/>
      <c r="AB33" s="659"/>
      <c r="AC33" s="659"/>
      <c r="AD33" s="660">
        <v>3094</v>
      </c>
      <c r="AE33" s="660"/>
      <c r="AF33" s="660"/>
      <c r="AG33" s="660"/>
      <c r="AH33" s="660"/>
      <c r="AI33" s="660"/>
      <c r="AJ33" s="660"/>
      <c r="AK33" s="660"/>
      <c r="AL33" s="624">
        <v>0</v>
      </c>
      <c r="AM33" s="625"/>
      <c r="AN33" s="625"/>
      <c r="AO33" s="661"/>
      <c r="AP33" s="664"/>
      <c r="AQ33" s="665"/>
      <c r="AR33" s="665"/>
      <c r="AS33" s="665"/>
      <c r="AT33" s="697"/>
      <c r="AU33" s="207"/>
      <c r="AV33" s="207"/>
      <c r="AW33" s="207"/>
      <c r="AX33" s="602" t="s">
        <v>306</v>
      </c>
      <c r="AY33" s="603"/>
      <c r="AZ33" s="603"/>
      <c r="BA33" s="603"/>
      <c r="BB33" s="603"/>
      <c r="BC33" s="603"/>
      <c r="BD33" s="603"/>
      <c r="BE33" s="603"/>
      <c r="BF33" s="604"/>
      <c r="BG33" s="682">
        <v>99.5</v>
      </c>
      <c r="BH33" s="606"/>
      <c r="BI33" s="606"/>
      <c r="BJ33" s="606"/>
      <c r="BK33" s="606"/>
      <c r="BL33" s="606"/>
      <c r="BM33" s="652">
        <v>98.7</v>
      </c>
      <c r="BN33" s="606"/>
      <c r="BO33" s="606"/>
      <c r="BP33" s="606"/>
      <c r="BQ33" s="669"/>
      <c r="BR33" s="682">
        <v>99.6</v>
      </c>
      <c r="BS33" s="606"/>
      <c r="BT33" s="606"/>
      <c r="BU33" s="606"/>
      <c r="BV33" s="606"/>
      <c r="BW33" s="606"/>
      <c r="BX33" s="652">
        <v>98.8</v>
      </c>
      <c r="BY33" s="606"/>
      <c r="BZ33" s="606"/>
      <c r="CA33" s="606"/>
      <c r="CB33" s="669"/>
      <c r="CD33" s="618" t="s">
        <v>307</v>
      </c>
      <c r="CE33" s="619"/>
      <c r="CF33" s="619"/>
      <c r="CG33" s="619"/>
      <c r="CH33" s="619"/>
      <c r="CI33" s="619"/>
      <c r="CJ33" s="619"/>
      <c r="CK33" s="619"/>
      <c r="CL33" s="619"/>
      <c r="CM33" s="619"/>
      <c r="CN33" s="619"/>
      <c r="CO33" s="619"/>
      <c r="CP33" s="619"/>
      <c r="CQ33" s="620"/>
      <c r="CR33" s="621">
        <v>11307242</v>
      </c>
      <c r="CS33" s="634"/>
      <c r="CT33" s="634"/>
      <c r="CU33" s="634"/>
      <c r="CV33" s="634"/>
      <c r="CW33" s="634"/>
      <c r="CX33" s="634"/>
      <c r="CY33" s="635"/>
      <c r="CZ33" s="624">
        <v>38.799999999999997</v>
      </c>
      <c r="DA33" s="636"/>
      <c r="DB33" s="636"/>
      <c r="DC33" s="637"/>
      <c r="DD33" s="627">
        <v>9629427</v>
      </c>
      <c r="DE33" s="634"/>
      <c r="DF33" s="634"/>
      <c r="DG33" s="634"/>
      <c r="DH33" s="634"/>
      <c r="DI33" s="634"/>
      <c r="DJ33" s="634"/>
      <c r="DK33" s="635"/>
      <c r="DL33" s="627">
        <v>8007906</v>
      </c>
      <c r="DM33" s="634"/>
      <c r="DN33" s="634"/>
      <c r="DO33" s="634"/>
      <c r="DP33" s="634"/>
      <c r="DQ33" s="634"/>
      <c r="DR33" s="634"/>
      <c r="DS33" s="634"/>
      <c r="DT33" s="634"/>
      <c r="DU33" s="634"/>
      <c r="DV33" s="635"/>
      <c r="DW33" s="624">
        <v>47.9</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253577</v>
      </c>
      <c r="S34" s="622"/>
      <c r="T34" s="622"/>
      <c r="U34" s="622"/>
      <c r="V34" s="622"/>
      <c r="W34" s="622"/>
      <c r="X34" s="622"/>
      <c r="Y34" s="623"/>
      <c r="Z34" s="659">
        <v>0.9</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3248733</v>
      </c>
      <c r="CS34" s="622"/>
      <c r="CT34" s="622"/>
      <c r="CU34" s="622"/>
      <c r="CV34" s="622"/>
      <c r="CW34" s="622"/>
      <c r="CX34" s="622"/>
      <c r="CY34" s="623"/>
      <c r="CZ34" s="624">
        <v>11.2</v>
      </c>
      <c r="DA34" s="636"/>
      <c r="DB34" s="636"/>
      <c r="DC34" s="637"/>
      <c r="DD34" s="627">
        <v>2604352</v>
      </c>
      <c r="DE34" s="622"/>
      <c r="DF34" s="622"/>
      <c r="DG34" s="622"/>
      <c r="DH34" s="622"/>
      <c r="DI34" s="622"/>
      <c r="DJ34" s="622"/>
      <c r="DK34" s="623"/>
      <c r="DL34" s="627">
        <v>2218155</v>
      </c>
      <c r="DM34" s="622"/>
      <c r="DN34" s="622"/>
      <c r="DO34" s="622"/>
      <c r="DP34" s="622"/>
      <c r="DQ34" s="622"/>
      <c r="DR34" s="622"/>
      <c r="DS34" s="622"/>
      <c r="DT34" s="622"/>
      <c r="DU34" s="622"/>
      <c r="DV34" s="623"/>
      <c r="DW34" s="624">
        <v>13.3</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1081889</v>
      </c>
      <c r="S35" s="622"/>
      <c r="T35" s="622"/>
      <c r="U35" s="622"/>
      <c r="V35" s="622"/>
      <c r="W35" s="622"/>
      <c r="X35" s="622"/>
      <c r="Y35" s="623"/>
      <c r="Z35" s="659">
        <v>3.7</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119777</v>
      </c>
      <c r="CS35" s="634"/>
      <c r="CT35" s="634"/>
      <c r="CU35" s="634"/>
      <c r="CV35" s="634"/>
      <c r="CW35" s="634"/>
      <c r="CX35" s="634"/>
      <c r="CY35" s="635"/>
      <c r="CZ35" s="624">
        <v>0.4</v>
      </c>
      <c r="DA35" s="636"/>
      <c r="DB35" s="636"/>
      <c r="DC35" s="637"/>
      <c r="DD35" s="627">
        <v>115151</v>
      </c>
      <c r="DE35" s="634"/>
      <c r="DF35" s="634"/>
      <c r="DG35" s="634"/>
      <c r="DH35" s="634"/>
      <c r="DI35" s="634"/>
      <c r="DJ35" s="634"/>
      <c r="DK35" s="635"/>
      <c r="DL35" s="627">
        <v>115151</v>
      </c>
      <c r="DM35" s="634"/>
      <c r="DN35" s="634"/>
      <c r="DO35" s="634"/>
      <c r="DP35" s="634"/>
      <c r="DQ35" s="634"/>
      <c r="DR35" s="634"/>
      <c r="DS35" s="634"/>
      <c r="DT35" s="634"/>
      <c r="DU35" s="634"/>
      <c r="DV35" s="635"/>
      <c r="DW35" s="624">
        <v>0.7</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55884</v>
      </c>
      <c r="S36" s="622"/>
      <c r="T36" s="622"/>
      <c r="U36" s="622"/>
      <c r="V36" s="622"/>
      <c r="W36" s="622"/>
      <c r="X36" s="622"/>
      <c r="Y36" s="623"/>
      <c r="Z36" s="659">
        <v>0.2</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4759174</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2787</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3882807</v>
      </c>
      <c r="CS36" s="622"/>
      <c r="CT36" s="622"/>
      <c r="CU36" s="622"/>
      <c r="CV36" s="622"/>
      <c r="CW36" s="622"/>
      <c r="CX36" s="622"/>
      <c r="CY36" s="623"/>
      <c r="CZ36" s="624">
        <v>13.3</v>
      </c>
      <c r="DA36" s="636"/>
      <c r="DB36" s="636"/>
      <c r="DC36" s="637"/>
      <c r="DD36" s="627">
        <v>3815280</v>
      </c>
      <c r="DE36" s="622"/>
      <c r="DF36" s="622"/>
      <c r="DG36" s="622"/>
      <c r="DH36" s="622"/>
      <c r="DI36" s="622"/>
      <c r="DJ36" s="622"/>
      <c r="DK36" s="623"/>
      <c r="DL36" s="627">
        <v>3336005</v>
      </c>
      <c r="DM36" s="622"/>
      <c r="DN36" s="622"/>
      <c r="DO36" s="622"/>
      <c r="DP36" s="622"/>
      <c r="DQ36" s="622"/>
      <c r="DR36" s="622"/>
      <c r="DS36" s="622"/>
      <c r="DT36" s="622"/>
      <c r="DU36" s="622"/>
      <c r="DV36" s="623"/>
      <c r="DW36" s="624">
        <v>20</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563133</v>
      </c>
      <c r="S37" s="622"/>
      <c r="T37" s="622"/>
      <c r="U37" s="622"/>
      <c r="V37" s="622"/>
      <c r="W37" s="622"/>
      <c r="X37" s="622"/>
      <c r="Y37" s="623"/>
      <c r="Z37" s="659">
        <v>1.9</v>
      </c>
      <c r="AA37" s="659"/>
      <c r="AB37" s="659"/>
      <c r="AC37" s="659"/>
      <c r="AD37" s="660">
        <v>2710</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801848</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-126938</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1843280</v>
      </c>
      <c r="CS37" s="634"/>
      <c r="CT37" s="634"/>
      <c r="CU37" s="634"/>
      <c r="CV37" s="634"/>
      <c r="CW37" s="634"/>
      <c r="CX37" s="634"/>
      <c r="CY37" s="635"/>
      <c r="CZ37" s="624">
        <v>6.3</v>
      </c>
      <c r="DA37" s="636"/>
      <c r="DB37" s="636"/>
      <c r="DC37" s="637"/>
      <c r="DD37" s="627">
        <v>1841732</v>
      </c>
      <c r="DE37" s="634"/>
      <c r="DF37" s="634"/>
      <c r="DG37" s="634"/>
      <c r="DH37" s="634"/>
      <c r="DI37" s="634"/>
      <c r="DJ37" s="634"/>
      <c r="DK37" s="635"/>
      <c r="DL37" s="627">
        <v>1769505</v>
      </c>
      <c r="DM37" s="634"/>
      <c r="DN37" s="634"/>
      <c r="DO37" s="634"/>
      <c r="DP37" s="634"/>
      <c r="DQ37" s="634"/>
      <c r="DR37" s="634"/>
      <c r="DS37" s="634"/>
      <c r="DT37" s="634"/>
      <c r="DU37" s="634"/>
      <c r="DV37" s="635"/>
      <c r="DW37" s="624">
        <v>10.6</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937688</v>
      </c>
      <c r="S38" s="622"/>
      <c r="T38" s="622"/>
      <c r="U38" s="622"/>
      <c r="V38" s="622"/>
      <c r="W38" s="622"/>
      <c r="X38" s="622"/>
      <c r="Y38" s="623"/>
      <c r="Z38" s="659">
        <v>3.2</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740103</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8167</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3145207</v>
      </c>
      <c r="CS38" s="622"/>
      <c r="CT38" s="622"/>
      <c r="CU38" s="622"/>
      <c r="CV38" s="622"/>
      <c r="CW38" s="622"/>
      <c r="CX38" s="622"/>
      <c r="CY38" s="623"/>
      <c r="CZ38" s="624">
        <v>10.8</v>
      </c>
      <c r="DA38" s="636"/>
      <c r="DB38" s="636"/>
      <c r="DC38" s="637"/>
      <c r="DD38" s="627">
        <v>2481064</v>
      </c>
      <c r="DE38" s="622"/>
      <c r="DF38" s="622"/>
      <c r="DG38" s="622"/>
      <c r="DH38" s="622"/>
      <c r="DI38" s="622"/>
      <c r="DJ38" s="622"/>
      <c r="DK38" s="623"/>
      <c r="DL38" s="627">
        <v>2338595</v>
      </c>
      <c r="DM38" s="622"/>
      <c r="DN38" s="622"/>
      <c r="DO38" s="622"/>
      <c r="DP38" s="622"/>
      <c r="DQ38" s="622"/>
      <c r="DR38" s="622"/>
      <c r="DS38" s="622"/>
      <c r="DT38" s="622"/>
      <c r="DU38" s="622"/>
      <c r="DV38" s="623"/>
      <c r="DW38" s="624">
        <v>14</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72016</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11937</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373025</v>
      </c>
      <c r="CS39" s="634"/>
      <c r="CT39" s="634"/>
      <c r="CU39" s="634"/>
      <c r="CV39" s="634"/>
      <c r="CW39" s="634"/>
      <c r="CX39" s="634"/>
      <c r="CY39" s="635"/>
      <c r="CZ39" s="624">
        <v>1.3</v>
      </c>
      <c r="DA39" s="636"/>
      <c r="DB39" s="636"/>
      <c r="DC39" s="637"/>
      <c r="DD39" s="627">
        <v>363580</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65588</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115</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537693</v>
      </c>
      <c r="CS40" s="622"/>
      <c r="CT40" s="622"/>
      <c r="CU40" s="622"/>
      <c r="CV40" s="622"/>
      <c r="CW40" s="622"/>
      <c r="CX40" s="622"/>
      <c r="CY40" s="623"/>
      <c r="CZ40" s="624">
        <v>1.8</v>
      </c>
      <c r="DA40" s="636"/>
      <c r="DB40" s="636"/>
      <c r="DC40" s="637"/>
      <c r="DD40" s="627">
        <v>250000</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29184192</v>
      </c>
      <c r="S41" s="646"/>
      <c r="T41" s="646"/>
      <c r="U41" s="646"/>
      <c r="V41" s="646"/>
      <c r="W41" s="646"/>
      <c r="X41" s="646"/>
      <c r="Y41" s="649"/>
      <c r="Z41" s="650">
        <v>100</v>
      </c>
      <c r="AA41" s="650"/>
      <c r="AB41" s="650"/>
      <c r="AC41" s="650"/>
      <c r="AD41" s="651">
        <v>16648154</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837738</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2307469</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397</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1785951</v>
      </c>
      <c r="CS42" s="634"/>
      <c r="CT42" s="634"/>
      <c r="CU42" s="634"/>
      <c r="CV42" s="634"/>
      <c r="CW42" s="634"/>
      <c r="CX42" s="634"/>
      <c r="CY42" s="635"/>
      <c r="CZ42" s="624">
        <v>6.1</v>
      </c>
      <c r="DA42" s="636"/>
      <c r="DB42" s="636"/>
      <c r="DC42" s="637"/>
      <c r="DD42" s="627">
        <v>320809</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26572</v>
      </c>
      <c r="CS43" s="634"/>
      <c r="CT43" s="634"/>
      <c r="CU43" s="634"/>
      <c r="CV43" s="634"/>
      <c r="CW43" s="634"/>
      <c r="CX43" s="634"/>
      <c r="CY43" s="635"/>
      <c r="CZ43" s="624">
        <v>0.1</v>
      </c>
      <c r="DA43" s="636"/>
      <c r="DB43" s="636"/>
      <c r="DC43" s="637"/>
      <c r="DD43" s="627">
        <v>26572</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1718222</v>
      </c>
      <c r="CS44" s="622"/>
      <c r="CT44" s="622"/>
      <c r="CU44" s="622"/>
      <c r="CV44" s="622"/>
      <c r="CW44" s="622"/>
      <c r="CX44" s="622"/>
      <c r="CY44" s="623"/>
      <c r="CZ44" s="624">
        <v>5.9</v>
      </c>
      <c r="DA44" s="625"/>
      <c r="DB44" s="625"/>
      <c r="DC44" s="626"/>
      <c r="DD44" s="627">
        <v>320397</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482855</v>
      </c>
      <c r="CS45" s="634"/>
      <c r="CT45" s="634"/>
      <c r="CU45" s="634"/>
      <c r="CV45" s="634"/>
      <c r="CW45" s="634"/>
      <c r="CX45" s="634"/>
      <c r="CY45" s="635"/>
      <c r="CZ45" s="624">
        <v>1.7</v>
      </c>
      <c r="DA45" s="636"/>
      <c r="DB45" s="636"/>
      <c r="DC45" s="637"/>
      <c r="DD45" s="627">
        <v>15108</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1235367</v>
      </c>
      <c r="CS46" s="622"/>
      <c r="CT46" s="622"/>
      <c r="CU46" s="622"/>
      <c r="CV46" s="622"/>
      <c r="CW46" s="622"/>
      <c r="CX46" s="622"/>
      <c r="CY46" s="623"/>
      <c r="CZ46" s="624">
        <v>4.2</v>
      </c>
      <c r="DA46" s="625"/>
      <c r="DB46" s="625"/>
      <c r="DC46" s="626"/>
      <c r="DD46" s="627">
        <v>305289</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v>67729</v>
      </c>
      <c r="CS47" s="634"/>
      <c r="CT47" s="634"/>
      <c r="CU47" s="634"/>
      <c r="CV47" s="634"/>
      <c r="CW47" s="634"/>
      <c r="CX47" s="634"/>
      <c r="CY47" s="635"/>
      <c r="CZ47" s="624">
        <v>0.2</v>
      </c>
      <c r="DA47" s="636"/>
      <c r="DB47" s="636"/>
      <c r="DC47" s="637"/>
      <c r="DD47" s="627">
        <v>412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29120958</v>
      </c>
      <c r="CS49" s="606"/>
      <c r="CT49" s="606"/>
      <c r="CU49" s="606"/>
      <c r="CV49" s="606"/>
      <c r="CW49" s="606"/>
      <c r="CX49" s="606"/>
      <c r="CY49" s="607"/>
      <c r="CZ49" s="608">
        <v>100</v>
      </c>
      <c r="DA49" s="609"/>
      <c r="DB49" s="609"/>
      <c r="DC49" s="610"/>
      <c r="DD49" s="611">
        <v>19759081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r6IQASivphfG7po86oH05dpyzf8n5szn1fLo+cy5mxzmGPQGMrih+A7QmIjhPt2Pp8vPb6qP1IPFNmIrobq4Kg==" saltValue="UoZbA71WYQSRTHg5wJEU3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29208</v>
      </c>
      <c r="R7" s="1103"/>
      <c r="S7" s="1103"/>
      <c r="T7" s="1103"/>
      <c r="U7" s="1103"/>
      <c r="V7" s="1103">
        <v>29145</v>
      </c>
      <c r="W7" s="1103"/>
      <c r="X7" s="1103"/>
      <c r="Y7" s="1103"/>
      <c r="Z7" s="1103"/>
      <c r="AA7" s="1103">
        <v>63</v>
      </c>
      <c r="AB7" s="1103"/>
      <c r="AC7" s="1103"/>
      <c r="AD7" s="1103"/>
      <c r="AE7" s="1104"/>
      <c r="AF7" s="1105">
        <v>21</v>
      </c>
      <c r="AG7" s="1106"/>
      <c r="AH7" s="1106"/>
      <c r="AI7" s="1106"/>
      <c r="AJ7" s="1107"/>
      <c r="AK7" s="1108" t="s">
        <v>553</v>
      </c>
      <c r="AL7" s="1109"/>
      <c r="AM7" s="1109"/>
      <c r="AN7" s="1109"/>
      <c r="AO7" s="1109"/>
      <c r="AP7" s="1109">
        <v>19656</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563</v>
      </c>
      <c r="BT7" s="1100"/>
      <c r="BU7" s="1100"/>
      <c r="BV7" s="1100"/>
      <c r="BW7" s="1100"/>
      <c r="BX7" s="1100"/>
      <c r="BY7" s="1100"/>
      <c r="BZ7" s="1100"/>
      <c r="CA7" s="1100"/>
      <c r="CB7" s="1100"/>
      <c r="CC7" s="1100"/>
      <c r="CD7" s="1100"/>
      <c r="CE7" s="1100"/>
      <c r="CF7" s="1100"/>
      <c r="CG7" s="1112"/>
      <c r="CH7" s="1096">
        <v>2</v>
      </c>
      <c r="CI7" s="1097"/>
      <c r="CJ7" s="1097"/>
      <c r="CK7" s="1097"/>
      <c r="CL7" s="1098"/>
      <c r="CM7" s="1096">
        <v>91</v>
      </c>
      <c r="CN7" s="1097"/>
      <c r="CO7" s="1097"/>
      <c r="CP7" s="1097"/>
      <c r="CQ7" s="1098"/>
      <c r="CR7" s="1096">
        <v>5</v>
      </c>
      <c r="CS7" s="1097"/>
      <c r="CT7" s="1097"/>
      <c r="CU7" s="1097"/>
      <c r="CV7" s="1098"/>
      <c r="CW7" s="1096" t="s">
        <v>553</v>
      </c>
      <c r="CX7" s="1097"/>
      <c r="CY7" s="1097"/>
      <c r="CZ7" s="1097"/>
      <c r="DA7" s="1098"/>
      <c r="DB7" s="1096" t="s">
        <v>553</v>
      </c>
      <c r="DC7" s="1097"/>
      <c r="DD7" s="1097"/>
      <c r="DE7" s="1097"/>
      <c r="DF7" s="1098"/>
      <c r="DG7" s="1096">
        <v>128</v>
      </c>
      <c r="DH7" s="1097"/>
      <c r="DI7" s="1097"/>
      <c r="DJ7" s="1097"/>
      <c r="DK7" s="1098"/>
      <c r="DL7" s="1096" t="s">
        <v>553</v>
      </c>
      <c r="DM7" s="1097"/>
      <c r="DN7" s="1097"/>
      <c r="DO7" s="1097"/>
      <c r="DP7" s="1098"/>
      <c r="DQ7" s="1096" t="s">
        <v>553</v>
      </c>
      <c r="DR7" s="1097"/>
      <c r="DS7" s="1097"/>
      <c r="DT7" s="1097"/>
      <c r="DU7" s="1098"/>
      <c r="DV7" s="1099"/>
      <c r="DW7" s="1100"/>
      <c r="DX7" s="1100"/>
      <c r="DY7" s="1100"/>
      <c r="DZ7" s="1101"/>
      <c r="EA7" s="222"/>
    </row>
    <row r="8" spans="1:131" s="223" customFormat="1" ht="26.25" customHeight="1" x14ac:dyDescent="0.2">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376</v>
      </c>
      <c r="B23" s="937" t="s">
        <v>377</v>
      </c>
      <c r="C23" s="938"/>
      <c r="D23" s="938"/>
      <c r="E23" s="938"/>
      <c r="F23" s="938"/>
      <c r="G23" s="938"/>
      <c r="H23" s="938"/>
      <c r="I23" s="938"/>
      <c r="J23" s="938"/>
      <c r="K23" s="938"/>
      <c r="L23" s="938"/>
      <c r="M23" s="938"/>
      <c r="N23" s="938"/>
      <c r="O23" s="938"/>
      <c r="P23" s="948"/>
      <c r="Q23" s="1067">
        <v>29184</v>
      </c>
      <c r="R23" s="1061"/>
      <c r="S23" s="1061"/>
      <c r="T23" s="1061"/>
      <c r="U23" s="1061"/>
      <c r="V23" s="1061">
        <v>29121</v>
      </c>
      <c r="W23" s="1061"/>
      <c r="X23" s="1061"/>
      <c r="Y23" s="1061"/>
      <c r="Z23" s="1061"/>
      <c r="AA23" s="1061">
        <v>63</v>
      </c>
      <c r="AB23" s="1061"/>
      <c r="AC23" s="1061"/>
      <c r="AD23" s="1061"/>
      <c r="AE23" s="1068"/>
      <c r="AF23" s="1069">
        <v>21</v>
      </c>
      <c r="AG23" s="1061"/>
      <c r="AH23" s="1061"/>
      <c r="AI23" s="1061"/>
      <c r="AJ23" s="1070"/>
      <c r="AK23" s="1071"/>
      <c r="AL23" s="1072"/>
      <c r="AM23" s="1072"/>
      <c r="AN23" s="1072"/>
      <c r="AO23" s="1072"/>
      <c r="AP23" s="1061">
        <v>19656</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388</v>
      </c>
      <c r="C28" s="1048"/>
      <c r="D28" s="1048"/>
      <c r="E28" s="1048"/>
      <c r="F28" s="1048"/>
      <c r="G28" s="1048"/>
      <c r="H28" s="1048"/>
      <c r="I28" s="1048"/>
      <c r="J28" s="1048"/>
      <c r="K28" s="1048"/>
      <c r="L28" s="1048"/>
      <c r="M28" s="1048"/>
      <c r="N28" s="1048"/>
      <c r="O28" s="1048"/>
      <c r="P28" s="1049"/>
      <c r="Q28" s="1050">
        <v>7156</v>
      </c>
      <c r="R28" s="1051"/>
      <c r="S28" s="1051"/>
      <c r="T28" s="1051"/>
      <c r="U28" s="1051"/>
      <c r="V28" s="1051">
        <v>7153</v>
      </c>
      <c r="W28" s="1051"/>
      <c r="X28" s="1051"/>
      <c r="Y28" s="1051"/>
      <c r="Z28" s="1051"/>
      <c r="AA28" s="1051">
        <v>3</v>
      </c>
      <c r="AB28" s="1051"/>
      <c r="AC28" s="1051"/>
      <c r="AD28" s="1051"/>
      <c r="AE28" s="1052"/>
      <c r="AF28" s="1053">
        <v>3</v>
      </c>
      <c r="AG28" s="1051"/>
      <c r="AH28" s="1051"/>
      <c r="AI28" s="1051"/>
      <c r="AJ28" s="1054"/>
      <c r="AK28" s="1042">
        <v>833</v>
      </c>
      <c r="AL28" s="1043"/>
      <c r="AM28" s="1043"/>
      <c r="AN28" s="1043"/>
      <c r="AO28" s="1043"/>
      <c r="AP28" s="1043" t="s">
        <v>553</v>
      </c>
      <c r="AQ28" s="1043"/>
      <c r="AR28" s="1043"/>
      <c r="AS28" s="1043"/>
      <c r="AT28" s="1043"/>
      <c r="AU28" s="1043" t="s">
        <v>553</v>
      </c>
      <c r="AV28" s="1043"/>
      <c r="AW28" s="1043"/>
      <c r="AX28" s="1043"/>
      <c r="AY28" s="1043"/>
      <c r="AZ28" s="1044" t="s">
        <v>553</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389</v>
      </c>
      <c r="C29" s="1031"/>
      <c r="D29" s="1031"/>
      <c r="E29" s="1031"/>
      <c r="F29" s="1031"/>
      <c r="G29" s="1031"/>
      <c r="H29" s="1031"/>
      <c r="I29" s="1031"/>
      <c r="J29" s="1031"/>
      <c r="K29" s="1031"/>
      <c r="L29" s="1031"/>
      <c r="M29" s="1031"/>
      <c r="N29" s="1031"/>
      <c r="O29" s="1031"/>
      <c r="P29" s="1032"/>
      <c r="Q29" s="1038">
        <v>9</v>
      </c>
      <c r="R29" s="1039"/>
      <c r="S29" s="1039"/>
      <c r="T29" s="1039"/>
      <c r="U29" s="1039"/>
      <c r="V29" s="1039">
        <v>9</v>
      </c>
      <c r="W29" s="1039"/>
      <c r="X29" s="1039"/>
      <c r="Y29" s="1039"/>
      <c r="Z29" s="1039"/>
      <c r="AA29" s="1039" t="s">
        <v>553</v>
      </c>
      <c r="AB29" s="1039"/>
      <c r="AC29" s="1039"/>
      <c r="AD29" s="1039"/>
      <c r="AE29" s="1040"/>
      <c r="AF29" s="1035" t="s">
        <v>122</v>
      </c>
      <c r="AG29" s="1036"/>
      <c r="AH29" s="1036"/>
      <c r="AI29" s="1036"/>
      <c r="AJ29" s="1037"/>
      <c r="AK29" s="980">
        <v>6</v>
      </c>
      <c r="AL29" s="971"/>
      <c r="AM29" s="971"/>
      <c r="AN29" s="971"/>
      <c r="AO29" s="971"/>
      <c r="AP29" s="971" t="s">
        <v>553</v>
      </c>
      <c r="AQ29" s="971"/>
      <c r="AR29" s="971"/>
      <c r="AS29" s="971"/>
      <c r="AT29" s="971"/>
      <c r="AU29" s="971" t="s">
        <v>553</v>
      </c>
      <c r="AV29" s="971"/>
      <c r="AW29" s="971"/>
      <c r="AX29" s="971"/>
      <c r="AY29" s="971"/>
      <c r="AZ29" s="1041" t="s">
        <v>553</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390</v>
      </c>
      <c r="C30" s="1031"/>
      <c r="D30" s="1031"/>
      <c r="E30" s="1031"/>
      <c r="F30" s="1031"/>
      <c r="G30" s="1031"/>
      <c r="H30" s="1031"/>
      <c r="I30" s="1031"/>
      <c r="J30" s="1031"/>
      <c r="K30" s="1031"/>
      <c r="L30" s="1031"/>
      <c r="M30" s="1031"/>
      <c r="N30" s="1031"/>
      <c r="O30" s="1031"/>
      <c r="P30" s="1032"/>
      <c r="Q30" s="1038">
        <v>7238</v>
      </c>
      <c r="R30" s="1039"/>
      <c r="S30" s="1039"/>
      <c r="T30" s="1039"/>
      <c r="U30" s="1039"/>
      <c r="V30" s="1039">
        <v>7178</v>
      </c>
      <c r="W30" s="1039"/>
      <c r="X30" s="1039"/>
      <c r="Y30" s="1039"/>
      <c r="Z30" s="1039"/>
      <c r="AA30" s="1039">
        <v>60</v>
      </c>
      <c r="AB30" s="1039"/>
      <c r="AC30" s="1039"/>
      <c r="AD30" s="1039"/>
      <c r="AE30" s="1040"/>
      <c r="AF30" s="1035">
        <v>60</v>
      </c>
      <c r="AG30" s="1036"/>
      <c r="AH30" s="1036"/>
      <c r="AI30" s="1036"/>
      <c r="AJ30" s="1037"/>
      <c r="AK30" s="980">
        <v>1114</v>
      </c>
      <c r="AL30" s="971"/>
      <c r="AM30" s="971"/>
      <c r="AN30" s="971"/>
      <c r="AO30" s="971"/>
      <c r="AP30" s="971" t="s">
        <v>553</v>
      </c>
      <c r="AQ30" s="971"/>
      <c r="AR30" s="971"/>
      <c r="AS30" s="971"/>
      <c r="AT30" s="971"/>
      <c r="AU30" s="971" t="s">
        <v>553</v>
      </c>
      <c r="AV30" s="971"/>
      <c r="AW30" s="971"/>
      <c r="AX30" s="971"/>
      <c r="AY30" s="971"/>
      <c r="AZ30" s="1041" t="s">
        <v>553</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391</v>
      </c>
      <c r="C31" s="1031"/>
      <c r="D31" s="1031"/>
      <c r="E31" s="1031"/>
      <c r="F31" s="1031"/>
      <c r="G31" s="1031"/>
      <c r="H31" s="1031"/>
      <c r="I31" s="1031"/>
      <c r="J31" s="1031"/>
      <c r="K31" s="1031"/>
      <c r="L31" s="1031"/>
      <c r="M31" s="1031"/>
      <c r="N31" s="1031"/>
      <c r="O31" s="1031"/>
      <c r="P31" s="1032"/>
      <c r="Q31" s="1038">
        <v>1450</v>
      </c>
      <c r="R31" s="1039"/>
      <c r="S31" s="1039"/>
      <c r="T31" s="1039"/>
      <c r="U31" s="1039"/>
      <c r="V31" s="1039">
        <v>1393</v>
      </c>
      <c r="W31" s="1039"/>
      <c r="X31" s="1039"/>
      <c r="Y31" s="1039"/>
      <c r="Z31" s="1039"/>
      <c r="AA31" s="1039">
        <v>57</v>
      </c>
      <c r="AB31" s="1039"/>
      <c r="AC31" s="1039"/>
      <c r="AD31" s="1039"/>
      <c r="AE31" s="1040"/>
      <c r="AF31" s="1035">
        <v>57</v>
      </c>
      <c r="AG31" s="1036"/>
      <c r="AH31" s="1036"/>
      <c r="AI31" s="1036"/>
      <c r="AJ31" s="1037"/>
      <c r="AK31" s="980">
        <v>300</v>
      </c>
      <c r="AL31" s="971"/>
      <c r="AM31" s="971"/>
      <c r="AN31" s="971"/>
      <c r="AO31" s="971"/>
      <c r="AP31" s="971" t="s">
        <v>553</v>
      </c>
      <c r="AQ31" s="971"/>
      <c r="AR31" s="971"/>
      <c r="AS31" s="971"/>
      <c r="AT31" s="971"/>
      <c r="AU31" s="971" t="s">
        <v>553</v>
      </c>
      <c r="AV31" s="971"/>
      <c r="AW31" s="971"/>
      <c r="AX31" s="971"/>
      <c r="AY31" s="971"/>
      <c r="AZ31" s="1041" t="s">
        <v>553</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392</v>
      </c>
      <c r="C32" s="1031"/>
      <c r="D32" s="1031"/>
      <c r="E32" s="1031"/>
      <c r="F32" s="1031"/>
      <c r="G32" s="1031"/>
      <c r="H32" s="1031"/>
      <c r="I32" s="1031"/>
      <c r="J32" s="1031"/>
      <c r="K32" s="1031"/>
      <c r="L32" s="1031"/>
      <c r="M32" s="1031"/>
      <c r="N32" s="1031"/>
      <c r="O32" s="1031"/>
      <c r="P32" s="1032"/>
      <c r="Q32" s="1038">
        <v>1393</v>
      </c>
      <c r="R32" s="1039"/>
      <c r="S32" s="1039"/>
      <c r="T32" s="1039"/>
      <c r="U32" s="1039"/>
      <c r="V32" s="1039">
        <v>1424</v>
      </c>
      <c r="W32" s="1039"/>
      <c r="X32" s="1039"/>
      <c r="Y32" s="1039"/>
      <c r="Z32" s="1039"/>
      <c r="AA32" s="1039">
        <v>-31</v>
      </c>
      <c r="AB32" s="1039"/>
      <c r="AC32" s="1039"/>
      <c r="AD32" s="1039"/>
      <c r="AE32" s="1040"/>
      <c r="AF32" s="1035">
        <v>2282</v>
      </c>
      <c r="AG32" s="1036"/>
      <c r="AH32" s="1036"/>
      <c r="AI32" s="1036"/>
      <c r="AJ32" s="1037"/>
      <c r="AK32" s="980">
        <v>10</v>
      </c>
      <c r="AL32" s="971"/>
      <c r="AM32" s="971"/>
      <c r="AN32" s="971"/>
      <c r="AO32" s="971"/>
      <c r="AP32" s="971">
        <v>2394</v>
      </c>
      <c r="AQ32" s="971"/>
      <c r="AR32" s="971"/>
      <c r="AS32" s="971"/>
      <c r="AT32" s="971"/>
      <c r="AU32" s="971">
        <v>43</v>
      </c>
      <c r="AV32" s="971"/>
      <c r="AW32" s="971"/>
      <c r="AX32" s="971"/>
      <c r="AY32" s="971"/>
      <c r="AZ32" s="1041" t="s">
        <v>553</v>
      </c>
      <c r="BA32" s="1041"/>
      <c r="BB32" s="1041"/>
      <c r="BC32" s="1041"/>
      <c r="BD32" s="1041"/>
      <c r="BE32" s="972" t="s">
        <v>393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394</v>
      </c>
      <c r="C33" s="1031"/>
      <c r="D33" s="1031"/>
      <c r="E33" s="1031"/>
      <c r="F33" s="1031"/>
      <c r="G33" s="1031"/>
      <c r="H33" s="1031"/>
      <c r="I33" s="1031"/>
      <c r="J33" s="1031"/>
      <c r="K33" s="1031"/>
      <c r="L33" s="1031"/>
      <c r="M33" s="1031"/>
      <c r="N33" s="1031"/>
      <c r="O33" s="1031"/>
      <c r="P33" s="1032"/>
      <c r="Q33" s="1038">
        <v>4614</v>
      </c>
      <c r="R33" s="1039"/>
      <c r="S33" s="1039"/>
      <c r="T33" s="1039"/>
      <c r="U33" s="1039"/>
      <c r="V33" s="1039">
        <v>5334</v>
      </c>
      <c r="W33" s="1039"/>
      <c r="X33" s="1039"/>
      <c r="Y33" s="1039"/>
      <c r="Z33" s="1039"/>
      <c r="AA33" s="1039">
        <v>-720</v>
      </c>
      <c r="AB33" s="1039"/>
      <c r="AC33" s="1039"/>
      <c r="AD33" s="1039"/>
      <c r="AE33" s="1040"/>
      <c r="AF33" s="1035">
        <v>2205</v>
      </c>
      <c r="AG33" s="1036"/>
      <c r="AH33" s="1036"/>
      <c r="AI33" s="1036"/>
      <c r="AJ33" s="1037"/>
      <c r="AK33" s="980">
        <v>802</v>
      </c>
      <c r="AL33" s="971"/>
      <c r="AM33" s="971"/>
      <c r="AN33" s="971"/>
      <c r="AO33" s="971"/>
      <c r="AP33" s="971">
        <v>2835</v>
      </c>
      <c r="AQ33" s="971"/>
      <c r="AR33" s="971"/>
      <c r="AS33" s="971"/>
      <c r="AT33" s="971"/>
      <c r="AU33" s="971">
        <v>1643</v>
      </c>
      <c r="AV33" s="971"/>
      <c r="AW33" s="971"/>
      <c r="AX33" s="971"/>
      <c r="AY33" s="971"/>
      <c r="AZ33" s="1041" t="s">
        <v>553</v>
      </c>
      <c r="BA33" s="1041"/>
      <c r="BB33" s="1041"/>
      <c r="BC33" s="1041"/>
      <c r="BD33" s="1041"/>
      <c r="BE33" s="972" t="s">
        <v>393</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t="s">
        <v>395</v>
      </c>
      <c r="C34" s="1031"/>
      <c r="D34" s="1031"/>
      <c r="E34" s="1031"/>
      <c r="F34" s="1031"/>
      <c r="G34" s="1031"/>
      <c r="H34" s="1031"/>
      <c r="I34" s="1031"/>
      <c r="J34" s="1031"/>
      <c r="K34" s="1031"/>
      <c r="L34" s="1031"/>
      <c r="M34" s="1031"/>
      <c r="N34" s="1031"/>
      <c r="O34" s="1031"/>
      <c r="P34" s="1032"/>
      <c r="Q34" s="1038">
        <v>2208</v>
      </c>
      <c r="R34" s="1039"/>
      <c r="S34" s="1039"/>
      <c r="T34" s="1039"/>
      <c r="U34" s="1039"/>
      <c r="V34" s="1039">
        <v>2106</v>
      </c>
      <c r="W34" s="1039"/>
      <c r="X34" s="1039"/>
      <c r="Y34" s="1039"/>
      <c r="Z34" s="1039"/>
      <c r="AA34" s="1039">
        <v>103</v>
      </c>
      <c r="AB34" s="1039"/>
      <c r="AC34" s="1039"/>
      <c r="AD34" s="1039"/>
      <c r="AE34" s="1040"/>
      <c r="AF34" s="1035">
        <v>127</v>
      </c>
      <c r="AG34" s="1036"/>
      <c r="AH34" s="1036"/>
      <c r="AI34" s="1036"/>
      <c r="AJ34" s="1037"/>
      <c r="AK34" s="980">
        <v>740</v>
      </c>
      <c r="AL34" s="971"/>
      <c r="AM34" s="971"/>
      <c r="AN34" s="971"/>
      <c r="AO34" s="971"/>
      <c r="AP34" s="971">
        <v>14337</v>
      </c>
      <c r="AQ34" s="971"/>
      <c r="AR34" s="971"/>
      <c r="AS34" s="971"/>
      <c r="AT34" s="971"/>
      <c r="AU34" s="971">
        <v>8373</v>
      </c>
      <c r="AV34" s="971"/>
      <c r="AW34" s="971"/>
      <c r="AX34" s="971"/>
      <c r="AY34" s="971"/>
      <c r="AZ34" s="1041" t="s">
        <v>553</v>
      </c>
      <c r="BA34" s="1041"/>
      <c r="BB34" s="1041"/>
      <c r="BC34" s="1041"/>
      <c r="BD34" s="1041"/>
      <c r="BE34" s="972" t="s">
        <v>393</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396</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376</v>
      </c>
      <c r="B63" s="937" t="s">
        <v>397</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4734</v>
      </c>
      <c r="AG63" s="959"/>
      <c r="AH63" s="959"/>
      <c r="AI63" s="959"/>
      <c r="AJ63" s="1022"/>
      <c r="AK63" s="1023"/>
      <c r="AL63" s="963"/>
      <c r="AM63" s="963"/>
      <c r="AN63" s="963"/>
      <c r="AO63" s="963"/>
      <c r="AP63" s="959">
        <v>19566</v>
      </c>
      <c r="AQ63" s="959"/>
      <c r="AR63" s="959"/>
      <c r="AS63" s="959"/>
      <c r="AT63" s="959"/>
      <c r="AU63" s="959">
        <v>10059</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399</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400</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554</v>
      </c>
      <c r="C68" s="986"/>
      <c r="D68" s="986"/>
      <c r="E68" s="986"/>
      <c r="F68" s="986"/>
      <c r="G68" s="986"/>
      <c r="H68" s="986"/>
      <c r="I68" s="986"/>
      <c r="J68" s="986"/>
      <c r="K68" s="986"/>
      <c r="L68" s="986"/>
      <c r="M68" s="986"/>
      <c r="N68" s="986"/>
      <c r="O68" s="986"/>
      <c r="P68" s="987"/>
      <c r="Q68" s="988">
        <v>6428</v>
      </c>
      <c r="R68" s="982"/>
      <c r="S68" s="982"/>
      <c r="T68" s="982"/>
      <c r="U68" s="982"/>
      <c r="V68" s="982">
        <v>6327</v>
      </c>
      <c r="W68" s="982"/>
      <c r="X68" s="982"/>
      <c r="Y68" s="982"/>
      <c r="Z68" s="982"/>
      <c r="AA68" s="982">
        <v>101</v>
      </c>
      <c r="AB68" s="982"/>
      <c r="AC68" s="982"/>
      <c r="AD68" s="982"/>
      <c r="AE68" s="982"/>
      <c r="AF68" s="982">
        <v>73</v>
      </c>
      <c r="AG68" s="982"/>
      <c r="AH68" s="982"/>
      <c r="AI68" s="982"/>
      <c r="AJ68" s="982"/>
      <c r="AK68" s="982" t="s">
        <v>553</v>
      </c>
      <c r="AL68" s="982"/>
      <c r="AM68" s="982"/>
      <c r="AN68" s="982"/>
      <c r="AO68" s="982"/>
      <c r="AP68" s="982">
        <v>3094</v>
      </c>
      <c r="AQ68" s="982"/>
      <c r="AR68" s="982"/>
      <c r="AS68" s="982"/>
      <c r="AT68" s="982"/>
      <c r="AU68" s="982">
        <v>447</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555</v>
      </c>
      <c r="C69" s="975"/>
      <c r="D69" s="975"/>
      <c r="E69" s="975"/>
      <c r="F69" s="975"/>
      <c r="G69" s="975"/>
      <c r="H69" s="975"/>
      <c r="I69" s="975"/>
      <c r="J69" s="975"/>
      <c r="K69" s="975"/>
      <c r="L69" s="975"/>
      <c r="M69" s="975"/>
      <c r="N69" s="975"/>
      <c r="O69" s="975"/>
      <c r="P69" s="976"/>
      <c r="Q69" s="977">
        <v>3298</v>
      </c>
      <c r="R69" s="971"/>
      <c r="S69" s="971"/>
      <c r="T69" s="971"/>
      <c r="U69" s="971"/>
      <c r="V69" s="971">
        <v>3229</v>
      </c>
      <c r="W69" s="971"/>
      <c r="X69" s="971"/>
      <c r="Y69" s="971"/>
      <c r="Z69" s="971"/>
      <c r="AA69" s="971">
        <v>69</v>
      </c>
      <c r="AB69" s="971"/>
      <c r="AC69" s="971"/>
      <c r="AD69" s="971"/>
      <c r="AE69" s="971"/>
      <c r="AF69" s="971">
        <v>69</v>
      </c>
      <c r="AG69" s="971"/>
      <c r="AH69" s="971"/>
      <c r="AI69" s="971"/>
      <c r="AJ69" s="971"/>
      <c r="AK69" s="971" t="s">
        <v>553</v>
      </c>
      <c r="AL69" s="971"/>
      <c r="AM69" s="971"/>
      <c r="AN69" s="971"/>
      <c r="AO69" s="971"/>
      <c r="AP69" s="971">
        <v>1939</v>
      </c>
      <c r="AQ69" s="971"/>
      <c r="AR69" s="971"/>
      <c r="AS69" s="971"/>
      <c r="AT69" s="971"/>
      <c r="AU69" s="971">
        <v>561</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556</v>
      </c>
      <c r="C70" s="975"/>
      <c r="D70" s="975"/>
      <c r="E70" s="975"/>
      <c r="F70" s="975"/>
      <c r="G70" s="975"/>
      <c r="H70" s="975"/>
      <c r="I70" s="975"/>
      <c r="J70" s="975"/>
      <c r="K70" s="975"/>
      <c r="L70" s="975"/>
      <c r="M70" s="975"/>
      <c r="N70" s="975"/>
      <c r="O70" s="975"/>
      <c r="P70" s="976"/>
      <c r="Q70" s="977">
        <v>600</v>
      </c>
      <c r="R70" s="971"/>
      <c r="S70" s="971"/>
      <c r="T70" s="971"/>
      <c r="U70" s="971"/>
      <c r="V70" s="971">
        <v>590</v>
      </c>
      <c r="W70" s="971"/>
      <c r="X70" s="971"/>
      <c r="Y70" s="971"/>
      <c r="Z70" s="971"/>
      <c r="AA70" s="971">
        <v>10</v>
      </c>
      <c r="AB70" s="971"/>
      <c r="AC70" s="971"/>
      <c r="AD70" s="971"/>
      <c r="AE70" s="971"/>
      <c r="AF70" s="971">
        <v>10</v>
      </c>
      <c r="AG70" s="971"/>
      <c r="AH70" s="971"/>
      <c r="AI70" s="971"/>
      <c r="AJ70" s="971"/>
      <c r="AK70" s="971" t="s">
        <v>553</v>
      </c>
      <c r="AL70" s="971"/>
      <c r="AM70" s="971"/>
      <c r="AN70" s="971"/>
      <c r="AO70" s="971"/>
      <c r="AP70" s="971">
        <v>135</v>
      </c>
      <c r="AQ70" s="971"/>
      <c r="AR70" s="971"/>
      <c r="AS70" s="971"/>
      <c r="AT70" s="971"/>
      <c r="AU70" s="971">
        <v>68</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557</v>
      </c>
      <c r="C71" s="975"/>
      <c r="D71" s="975"/>
      <c r="E71" s="975"/>
      <c r="F71" s="975"/>
      <c r="G71" s="975"/>
      <c r="H71" s="975"/>
      <c r="I71" s="975"/>
      <c r="J71" s="975"/>
      <c r="K71" s="975"/>
      <c r="L71" s="975"/>
      <c r="M71" s="975"/>
      <c r="N71" s="975"/>
      <c r="O71" s="975"/>
      <c r="P71" s="976"/>
      <c r="Q71" s="977">
        <v>153</v>
      </c>
      <c r="R71" s="971"/>
      <c r="S71" s="971"/>
      <c r="T71" s="971"/>
      <c r="U71" s="971"/>
      <c r="V71" s="971">
        <v>148</v>
      </c>
      <c r="W71" s="971"/>
      <c r="X71" s="971"/>
      <c r="Y71" s="971"/>
      <c r="Z71" s="971"/>
      <c r="AA71" s="971">
        <v>5</v>
      </c>
      <c r="AB71" s="971"/>
      <c r="AC71" s="971"/>
      <c r="AD71" s="971"/>
      <c r="AE71" s="971"/>
      <c r="AF71" s="971">
        <v>5</v>
      </c>
      <c r="AG71" s="971"/>
      <c r="AH71" s="971"/>
      <c r="AI71" s="971"/>
      <c r="AJ71" s="971"/>
      <c r="AK71" s="971" t="s">
        <v>553</v>
      </c>
      <c r="AL71" s="971"/>
      <c r="AM71" s="971"/>
      <c r="AN71" s="971"/>
      <c r="AO71" s="971"/>
      <c r="AP71" s="971" t="s">
        <v>553</v>
      </c>
      <c r="AQ71" s="971"/>
      <c r="AR71" s="971"/>
      <c r="AS71" s="971"/>
      <c r="AT71" s="971"/>
      <c r="AU71" s="971" t="s">
        <v>553</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558</v>
      </c>
      <c r="C72" s="975"/>
      <c r="D72" s="975"/>
      <c r="E72" s="975"/>
      <c r="F72" s="975"/>
      <c r="G72" s="975"/>
      <c r="H72" s="975"/>
      <c r="I72" s="975"/>
      <c r="J72" s="975"/>
      <c r="K72" s="975"/>
      <c r="L72" s="975"/>
      <c r="M72" s="975"/>
      <c r="N72" s="975"/>
      <c r="O72" s="975"/>
      <c r="P72" s="976"/>
      <c r="Q72" s="977">
        <v>1</v>
      </c>
      <c r="R72" s="971"/>
      <c r="S72" s="971"/>
      <c r="T72" s="971"/>
      <c r="U72" s="971"/>
      <c r="V72" s="971">
        <v>1</v>
      </c>
      <c r="W72" s="971"/>
      <c r="X72" s="971"/>
      <c r="Y72" s="971"/>
      <c r="Z72" s="971"/>
      <c r="AA72" s="971" t="s">
        <v>553</v>
      </c>
      <c r="AB72" s="971"/>
      <c r="AC72" s="971"/>
      <c r="AD72" s="971"/>
      <c r="AE72" s="971"/>
      <c r="AF72" s="971" t="s">
        <v>553</v>
      </c>
      <c r="AG72" s="971"/>
      <c r="AH72" s="971"/>
      <c r="AI72" s="971"/>
      <c r="AJ72" s="971"/>
      <c r="AK72" s="971" t="s">
        <v>553</v>
      </c>
      <c r="AL72" s="971"/>
      <c r="AM72" s="971"/>
      <c r="AN72" s="971"/>
      <c r="AO72" s="971"/>
      <c r="AP72" s="971" t="s">
        <v>553</v>
      </c>
      <c r="AQ72" s="971"/>
      <c r="AR72" s="971"/>
      <c r="AS72" s="971"/>
      <c r="AT72" s="971"/>
      <c r="AU72" s="971" t="s">
        <v>553</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559</v>
      </c>
      <c r="C73" s="975"/>
      <c r="D73" s="975"/>
      <c r="E73" s="975"/>
      <c r="F73" s="975"/>
      <c r="G73" s="975"/>
      <c r="H73" s="975"/>
      <c r="I73" s="975"/>
      <c r="J73" s="975"/>
      <c r="K73" s="975"/>
      <c r="L73" s="975"/>
      <c r="M73" s="975"/>
      <c r="N73" s="975"/>
      <c r="O73" s="975"/>
      <c r="P73" s="976"/>
      <c r="Q73" s="977">
        <v>290</v>
      </c>
      <c r="R73" s="971"/>
      <c r="S73" s="971"/>
      <c r="T73" s="971"/>
      <c r="U73" s="971"/>
      <c r="V73" s="971">
        <v>250</v>
      </c>
      <c r="W73" s="971"/>
      <c r="X73" s="971"/>
      <c r="Y73" s="971"/>
      <c r="Z73" s="971"/>
      <c r="AA73" s="971">
        <v>40</v>
      </c>
      <c r="AB73" s="971"/>
      <c r="AC73" s="971"/>
      <c r="AD73" s="971"/>
      <c r="AE73" s="971"/>
      <c r="AF73" s="971">
        <v>40</v>
      </c>
      <c r="AG73" s="971"/>
      <c r="AH73" s="971"/>
      <c r="AI73" s="971"/>
      <c r="AJ73" s="971"/>
      <c r="AK73" s="971" t="s">
        <v>553</v>
      </c>
      <c r="AL73" s="971"/>
      <c r="AM73" s="971"/>
      <c r="AN73" s="971"/>
      <c r="AO73" s="971"/>
      <c r="AP73" s="971" t="s">
        <v>553</v>
      </c>
      <c r="AQ73" s="971"/>
      <c r="AR73" s="971"/>
      <c r="AS73" s="971"/>
      <c r="AT73" s="971"/>
      <c r="AU73" s="971" t="s">
        <v>553</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560</v>
      </c>
      <c r="C74" s="975"/>
      <c r="D74" s="975"/>
      <c r="E74" s="975"/>
      <c r="F74" s="975"/>
      <c r="G74" s="975"/>
      <c r="H74" s="975"/>
      <c r="I74" s="975"/>
      <c r="J74" s="975"/>
      <c r="K74" s="975"/>
      <c r="L74" s="975"/>
      <c r="M74" s="975"/>
      <c r="N74" s="975"/>
      <c r="O74" s="975"/>
      <c r="P74" s="976"/>
      <c r="Q74" s="977">
        <v>1428744</v>
      </c>
      <c r="R74" s="971"/>
      <c r="S74" s="971"/>
      <c r="T74" s="971"/>
      <c r="U74" s="971"/>
      <c r="V74" s="971">
        <v>1401874</v>
      </c>
      <c r="W74" s="971"/>
      <c r="X74" s="971"/>
      <c r="Y74" s="971"/>
      <c r="Z74" s="971"/>
      <c r="AA74" s="971">
        <v>26871</v>
      </c>
      <c r="AB74" s="971"/>
      <c r="AC74" s="971"/>
      <c r="AD74" s="971"/>
      <c r="AE74" s="971"/>
      <c r="AF74" s="971">
        <v>26871</v>
      </c>
      <c r="AG74" s="971"/>
      <c r="AH74" s="971"/>
      <c r="AI74" s="971"/>
      <c r="AJ74" s="971"/>
      <c r="AK74" s="971">
        <v>12578</v>
      </c>
      <c r="AL74" s="971"/>
      <c r="AM74" s="971"/>
      <c r="AN74" s="971"/>
      <c r="AO74" s="971"/>
      <c r="AP74" s="971" t="s">
        <v>553</v>
      </c>
      <c r="AQ74" s="971"/>
      <c r="AR74" s="971"/>
      <c r="AS74" s="971"/>
      <c r="AT74" s="971"/>
      <c r="AU74" s="971" t="s">
        <v>553</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t="s">
        <v>561</v>
      </c>
      <c r="C75" s="975"/>
      <c r="D75" s="975"/>
      <c r="E75" s="975"/>
      <c r="F75" s="975"/>
      <c r="G75" s="975"/>
      <c r="H75" s="975"/>
      <c r="I75" s="975"/>
      <c r="J75" s="975"/>
      <c r="K75" s="975"/>
      <c r="L75" s="975"/>
      <c r="M75" s="975"/>
      <c r="N75" s="975"/>
      <c r="O75" s="975"/>
      <c r="P75" s="976"/>
      <c r="Q75" s="978">
        <v>38877</v>
      </c>
      <c r="R75" s="979"/>
      <c r="S75" s="979"/>
      <c r="T75" s="979"/>
      <c r="U75" s="980"/>
      <c r="V75" s="981">
        <v>35991</v>
      </c>
      <c r="W75" s="979"/>
      <c r="X75" s="979"/>
      <c r="Y75" s="979"/>
      <c r="Z75" s="980"/>
      <c r="AA75" s="981">
        <v>2886</v>
      </c>
      <c r="AB75" s="979"/>
      <c r="AC75" s="979"/>
      <c r="AD75" s="979"/>
      <c r="AE75" s="980"/>
      <c r="AF75" s="981">
        <v>27482</v>
      </c>
      <c r="AG75" s="979"/>
      <c r="AH75" s="979"/>
      <c r="AI75" s="979"/>
      <c r="AJ75" s="980"/>
      <c r="AK75" s="981" t="s">
        <v>553</v>
      </c>
      <c r="AL75" s="979"/>
      <c r="AM75" s="979"/>
      <c r="AN75" s="979"/>
      <c r="AO75" s="980"/>
      <c r="AP75" s="981">
        <v>96454</v>
      </c>
      <c r="AQ75" s="979"/>
      <c r="AR75" s="979"/>
      <c r="AS75" s="979"/>
      <c r="AT75" s="980"/>
      <c r="AU75" s="981" t="s">
        <v>553</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t="s">
        <v>562</v>
      </c>
      <c r="C76" s="975"/>
      <c r="D76" s="975"/>
      <c r="E76" s="975"/>
      <c r="F76" s="975"/>
      <c r="G76" s="975"/>
      <c r="H76" s="975"/>
      <c r="I76" s="975"/>
      <c r="J76" s="975"/>
      <c r="K76" s="975"/>
      <c r="L76" s="975"/>
      <c r="M76" s="975"/>
      <c r="N76" s="975"/>
      <c r="O76" s="975"/>
      <c r="P76" s="976"/>
      <c r="Q76" s="978">
        <v>6104</v>
      </c>
      <c r="R76" s="979"/>
      <c r="S76" s="979"/>
      <c r="T76" s="979"/>
      <c r="U76" s="980"/>
      <c r="V76" s="981">
        <v>5983</v>
      </c>
      <c r="W76" s="979"/>
      <c r="X76" s="979"/>
      <c r="Y76" s="979"/>
      <c r="Z76" s="980"/>
      <c r="AA76" s="981">
        <v>121</v>
      </c>
      <c r="AB76" s="979"/>
      <c r="AC76" s="979"/>
      <c r="AD76" s="979"/>
      <c r="AE76" s="980"/>
      <c r="AF76" s="981">
        <v>17694</v>
      </c>
      <c r="AG76" s="979"/>
      <c r="AH76" s="979"/>
      <c r="AI76" s="979"/>
      <c r="AJ76" s="980"/>
      <c r="AK76" s="981" t="s">
        <v>553</v>
      </c>
      <c r="AL76" s="979"/>
      <c r="AM76" s="979"/>
      <c r="AN76" s="979"/>
      <c r="AO76" s="980"/>
      <c r="AP76" s="981">
        <v>24010</v>
      </c>
      <c r="AQ76" s="979"/>
      <c r="AR76" s="979"/>
      <c r="AS76" s="979"/>
      <c r="AT76" s="980"/>
      <c r="AU76" s="981" t="s">
        <v>553</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376</v>
      </c>
      <c r="B88" s="937" t="s">
        <v>401</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72244</v>
      </c>
      <c r="AG88" s="959"/>
      <c r="AH88" s="959"/>
      <c r="AI88" s="959"/>
      <c r="AJ88" s="959"/>
      <c r="AK88" s="963"/>
      <c r="AL88" s="963"/>
      <c r="AM88" s="963"/>
      <c r="AN88" s="963"/>
      <c r="AO88" s="963"/>
      <c r="AP88" s="959">
        <v>125632</v>
      </c>
      <c r="AQ88" s="959"/>
      <c r="AR88" s="959"/>
      <c r="AS88" s="959"/>
      <c r="AT88" s="959"/>
      <c r="AU88" s="959">
        <v>1076</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402</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5</v>
      </c>
      <c r="CS102" s="953"/>
      <c r="CT102" s="953"/>
      <c r="CU102" s="953"/>
      <c r="CV102" s="954"/>
      <c r="CW102" s="952" t="s">
        <v>553</v>
      </c>
      <c r="CX102" s="953"/>
      <c r="CY102" s="953"/>
      <c r="CZ102" s="953"/>
      <c r="DA102" s="954"/>
      <c r="DB102" s="952" t="s">
        <v>553</v>
      </c>
      <c r="DC102" s="953"/>
      <c r="DD102" s="953"/>
      <c r="DE102" s="953"/>
      <c r="DF102" s="954"/>
      <c r="DG102" s="952">
        <v>128</v>
      </c>
      <c r="DH102" s="953"/>
      <c r="DI102" s="953"/>
      <c r="DJ102" s="953"/>
      <c r="DK102" s="954"/>
      <c r="DL102" s="952" t="s">
        <v>553</v>
      </c>
      <c r="DM102" s="953"/>
      <c r="DN102" s="953"/>
      <c r="DO102" s="953"/>
      <c r="DP102" s="954"/>
      <c r="DQ102" s="952" t="s">
        <v>553</v>
      </c>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403</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404</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407</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408</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409</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410</v>
      </c>
      <c r="AB109" s="896"/>
      <c r="AC109" s="896"/>
      <c r="AD109" s="896"/>
      <c r="AE109" s="897"/>
      <c r="AF109" s="898" t="s">
        <v>411</v>
      </c>
      <c r="AG109" s="896"/>
      <c r="AH109" s="896"/>
      <c r="AI109" s="896"/>
      <c r="AJ109" s="897"/>
      <c r="AK109" s="898" t="s">
        <v>294</v>
      </c>
      <c r="AL109" s="896"/>
      <c r="AM109" s="896"/>
      <c r="AN109" s="896"/>
      <c r="AO109" s="897"/>
      <c r="AP109" s="898" t="s">
        <v>412</v>
      </c>
      <c r="AQ109" s="896"/>
      <c r="AR109" s="896"/>
      <c r="AS109" s="896"/>
      <c r="AT109" s="929"/>
      <c r="AU109" s="895" t="s">
        <v>409</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410</v>
      </c>
      <c r="BR109" s="896"/>
      <c r="BS109" s="896"/>
      <c r="BT109" s="896"/>
      <c r="BU109" s="897"/>
      <c r="BV109" s="898" t="s">
        <v>411</v>
      </c>
      <c r="BW109" s="896"/>
      <c r="BX109" s="896"/>
      <c r="BY109" s="896"/>
      <c r="BZ109" s="897"/>
      <c r="CA109" s="898" t="s">
        <v>294</v>
      </c>
      <c r="CB109" s="896"/>
      <c r="CC109" s="896"/>
      <c r="CD109" s="896"/>
      <c r="CE109" s="897"/>
      <c r="CF109" s="936" t="s">
        <v>412</v>
      </c>
      <c r="CG109" s="936"/>
      <c r="CH109" s="936"/>
      <c r="CI109" s="936"/>
      <c r="CJ109" s="936"/>
      <c r="CK109" s="898" t="s">
        <v>413</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410</v>
      </c>
      <c r="DH109" s="896"/>
      <c r="DI109" s="896"/>
      <c r="DJ109" s="896"/>
      <c r="DK109" s="897"/>
      <c r="DL109" s="898" t="s">
        <v>411</v>
      </c>
      <c r="DM109" s="896"/>
      <c r="DN109" s="896"/>
      <c r="DO109" s="896"/>
      <c r="DP109" s="897"/>
      <c r="DQ109" s="898" t="s">
        <v>294</v>
      </c>
      <c r="DR109" s="896"/>
      <c r="DS109" s="896"/>
      <c r="DT109" s="896"/>
      <c r="DU109" s="897"/>
      <c r="DV109" s="898" t="s">
        <v>412</v>
      </c>
      <c r="DW109" s="896"/>
      <c r="DX109" s="896"/>
      <c r="DY109" s="896"/>
      <c r="DZ109" s="929"/>
    </row>
    <row r="110" spans="1:131" s="218" customFormat="1" ht="26.25" customHeight="1" x14ac:dyDescent="0.2">
      <c r="A110" s="807" t="s">
        <v>414</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2169601</v>
      </c>
      <c r="AB110" s="889"/>
      <c r="AC110" s="889"/>
      <c r="AD110" s="889"/>
      <c r="AE110" s="890"/>
      <c r="AF110" s="891">
        <v>2112148</v>
      </c>
      <c r="AG110" s="889"/>
      <c r="AH110" s="889"/>
      <c r="AI110" s="889"/>
      <c r="AJ110" s="890"/>
      <c r="AK110" s="891">
        <v>2064867</v>
      </c>
      <c r="AL110" s="889"/>
      <c r="AM110" s="889"/>
      <c r="AN110" s="889"/>
      <c r="AO110" s="890"/>
      <c r="AP110" s="892">
        <v>14.3</v>
      </c>
      <c r="AQ110" s="893"/>
      <c r="AR110" s="893"/>
      <c r="AS110" s="893"/>
      <c r="AT110" s="894"/>
      <c r="AU110" s="930" t="s">
        <v>69</v>
      </c>
      <c r="AV110" s="931"/>
      <c r="AW110" s="931"/>
      <c r="AX110" s="931"/>
      <c r="AY110" s="931"/>
      <c r="AZ110" s="860" t="s">
        <v>415</v>
      </c>
      <c r="BA110" s="808"/>
      <c r="BB110" s="808"/>
      <c r="BC110" s="808"/>
      <c r="BD110" s="808"/>
      <c r="BE110" s="808"/>
      <c r="BF110" s="808"/>
      <c r="BG110" s="808"/>
      <c r="BH110" s="808"/>
      <c r="BI110" s="808"/>
      <c r="BJ110" s="808"/>
      <c r="BK110" s="808"/>
      <c r="BL110" s="808"/>
      <c r="BM110" s="808"/>
      <c r="BN110" s="808"/>
      <c r="BO110" s="808"/>
      <c r="BP110" s="809"/>
      <c r="BQ110" s="861">
        <v>22165006</v>
      </c>
      <c r="BR110" s="842"/>
      <c r="BS110" s="842"/>
      <c r="BT110" s="842"/>
      <c r="BU110" s="842"/>
      <c r="BV110" s="842">
        <v>20721339</v>
      </c>
      <c r="BW110" s="842"/>
      <c r="BX110" s="842"/>
      <c r="BY110" s="842"/>
      <c r="BZ110" s="842"/>
      <c r="CA110" s="842">
        <v>19655789</v>
      </c>
      <c r="CB110" s="842"/>
      <c r="CC110" s="842"/>
      <c r="CD110" s="842"/>
      <c r="CE110" s="842"/>
      <c r="CF110" s="866">
        <v>136.30000000000001</v>
      </c>
      <c r="CG110" s="867"/>
      <c r="CH110" s="867"/>
      <c r="CI110" s="867"/>
      <c r="CJ110" s="867"/>
      <c r="CK110" s="926" t="s">
        <v>416</v>
      </c>
      <c r="CL110" s="819"/>
      <c r="CM110" s="860" t="s">
        <v>417</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418</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419</v>
      </c>
      <c r="BA111" s="752"/>
      <c r="BB111" s="752"/>
      <c r="BC111" s="752"/>
      <c r="BD111" s="752"/>
      <c r="BE111" s="752"/>
      <c r="BF111" s="752"/>
      <c r="BG111" s="752"/>
      <c r="BH111" s="752"/>
      <c r="BI111" s="752"/>
      <c r="BJ111" s="752"/>
      <c r="BK111" s="752"/>
      <c r="BL111" s="752"/>
      <c r="BM111" s="752"/>
      <c r="BN111" s="752"/>
      <c r="BO111" s="752"/>
      <c r="BP111" s="753"/>
      <c r="BQ111" s="816">
        <v>304225</v>
      </c>
      <c r="BR111" s="817"/>
      <c r="BS111" s="817"/>
      <c r="BT111" s="817"/>
      <c r="BU111" s="817"/>
      <c r="BV111" s="817">
        <v>393993</v>
      </c>
      <c r="BW111" s="817"/>
      <c r="BX111" s="817"/>
      <c r="BY111" s="817"/>
      <c r="BZ111" s="817"/>
      <c r="CA111" s="817">
        <v>254431</v>
      </c>
      <c r="CB111" s="817"/>
      <c r="CC111" s="817"/>
      <c r="CD111" s="817"/>
      <c r="CE111" s="817"/>
      <c r="CF111" s="875">
        <v>1.8</v>
      </c>
      <c r="CG111" s="876"/>
      <c r="CH111" s="876"/>
      <c r="CI111" s="876"/>
      <c r="CJ111" s="876"/>
      <c r="CK111" s="927"/>
      <c r="CL111" s="821"/>
      <c r="CM111" s="815" t="s">
        <v>420</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421</v>
      </c>
      <c r="B112" s="913"/>
      <c r="C112" s="752" t="s">
        <v>422</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423</v>
      </c>
      <c r="BA112" s="752"/>
      <c r="BB112" s="752"/>
      <c r="BC112" s="752"/>
      <c r="BD112" s="752"/>
      <c r="BE112" s="752"/>
      <c r="BF112" s="752"/>
      <c r="BG112" s="752"/>
      <c r="BH112" s="752"/>
      <c r="BI112" s="752"/>
      <c r="BJ112" s="752"/>
      <c r="BK112" s="752"/>
      <c r="BL112" s="752"/>
      <c r="BM112" s="752"/>
      <c r="BN112" s="752"/>
      <c r="BO112" s="752"/>
      <c r="BP112" s="753"/>
      <c r="BQ112" s="816">
        <v>10152779</v>
      </c>
      <c r="BR112" s="817"/>
      <c r="BS112" s="817"/>
      <c r="BT112" s="817"/>
      <c r="BU112" s="817"/>
      <c r="BV112" s="817">
        <v>9978088</v>
      </c>
      <c r="BW112" s="817"/>
      <c r="BX112" s="817"/>
      <c r="BY112" s="817"/>
      <c r="BZ112" s="817"/>
      <c r="CA112" s="817">
        <v>10059088</v>
      </c>
      <c r="CB112" s="817"/>
      <c r="CC112" s="817"/>
      <c r="CD112" s="817"/>
      <c r="CE112" s="817"/>
      <c r="CF112" s="875">
        <v>69.8</v>
      </c>
      <c r="CG112" s="876"/>
      <c r="CH112" s="876"/>
      <c r="CI112" s="876"/>
      <c r="CJ112" s="876"/>
      <c r="CK112" s="927"/>
      <c r="CL112" s="821"/>
      <c r="CM112" s="815" t="s">
        <v>424</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425</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971835</v>
      </c>
      <c r="AB113" s="919"/>
      <c r="AC113" s="919"/>
      <c r="AD113" s="919"/>
      <c r="AE113" s="920"/>
      <c r="AF113" s="921">
        <v>1049624</v>
      </c>
      <c r="AG113" s="919"/>
      <c r="AH113" s="919"/>
      <c r="AI113" s="919"/>
      <c r="AJ113" s="920"/>
      <c r="AK113" s="921">
        <v>829777</v>
      </c>
      <c r="AL113" s="919"/>
      <c r="AM113" s="919"/>
      <c r="AN113" s="919"/>
      <c r="AO113" s="920"/>
      <c r="AP113" s="922">
        <v>5.8</v>
      </c>
      <c r="AQ113" s="923"/>
      <c r="AR113" s="923"/>
      <c r="AS113" s="923"/>
      <c r="AT113" s="924"/>
      <c r="AU113" s="932"/>
      <c r="AV113" s="933"/>
      <c r="AW113" s="933"/>
      <c r="AX113" s="933"/>
      <c r="AY113" s="933"/>
      <c r="AZ113" s="815" t="s">
        <v>426</v>
      </c>
      <c r="BA113" s="752"/>
      <c r="BB113" s="752"/>
      <c r="BC113" s="752"/>
      <c r="BD113" s="752"/>
      <c r="BE113" s="752"/>
      <c r="BF113" s="752"/>
      <c r="BG113" s="752"/>
      <c r="BH113" s="752"/>
      <c r="BI113" s="752"/>
      <c r="BJ113" s="752"/>
      <c r="BK113" s="752"/>
      <c r="BL113" s="752"/>
      <c r="BM113" s="752"/>
      <c r="BN113" s="752"/>
      <c r="BO113" s="752"/>
      <c r="BP113" s="753"/>
      <c r="BQ113" s="816">
        <v>824584</v>
      </c>
      <c r="BR113" s="817"/>
      <c r="BS113" s="817"/>
      <c r="BT113" s="817"/>
      <c r="BU113" s="817"/>
      <c r="BV113" s="817">
        <v>1343770</v>
      </c>
      <c r="BW113" s="817"/>
      <c r="BX113" s="817"/>
      <c r="BY113" s="817"/>
      <c r="BZ113" s="817"/>
      <c r="CA113" s="817">
        <v>1075404</v>
      </c>
      <c r="CB113" s="817"/>
      <c r="CC113" s="817"/>
      <c r="CD113" s="817"/>
      <c r="CE113" s="817"/>
      <c r="CF113" s="875">
        <v>7.5</v>
      </c>
      <c r="CG113" s="876"/>
      <c r="CH113" s="876"/>
      <c r="CI113" s="876"/>
      <c r="CJ113" s="876"/>
      <c r="CK113" s="927"/>
      <c r="CL113" s="821"/>
      <c r="CM113" s="815" t="s">
        <v>427</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428</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124639</v>
      </c>
      <c r="AB114" s="780"/>
      <c r="AC114" s="780"/>
      <c r="AD114" s="780"/>
      <c r="AE114" s="781"/>
      <c r="AF114" s="782">
        <v>133382</v>
      </c>
      <c r="AG114" s="780"/>
      <c r="AH114" s="780"/>
      <c r="AI114" s="780"/>
      <c r="AJ114" s="781"/>
      <c r="AK114" s="782">
        <v>131569</v>
      </c>
      <c r="AL114" s="780"/>
      <c r="AM114" s="780"/>
      <c r="AN114" s="780"/>
      <c r="AO114" s="781"/>
      <c r="AP114" s="824">
        <v>0.9</v>
      </c>
      <c r="AQ114" s="825"/>
      <c r="AR114" s="825"/>
      <c r="AS114" s="825"/>
      <c r="AT114" s="826"/>
      <c r="AU114" s="932"/>
      <c r="AV114" s="933"/>
      <c r="AW114" s="933"/>
      <c r="AX114" s="933"/>
      <c r="AY114" s="933"/>
      <c r="AZ114" s="815" t="s">
        <v>429</v>
      </c>
      <c r="BA114" s="752"/>
      <c r="BB114" s="752"/>
      <c r="BC114" s="752"/>
      <c r="BD114" s="752"/>
      <c r="BE114" s="752"/>
      <c r="BF114" s="752"/>
      <c r="BG114" s="752"/>
      <c r="BH114" s="752"/>
      <c r="BI114" s="752"/>
      <c r="BJ114" s="752"/>
      <c r="BK114" s="752"/>
      <c r="BL114" s="752"/>
      <c r="BM114" s="752"/>
      <c r="BN114" s="752"/>
      <c r="BO114" s="752"/>
      <c r="BP114" s="753"/>
      <c r="BQ114" s="816">
        <v>2665871</v>
      </c>
      <c r="BR114" s="817"/>
      <c r="BS114" s="817"/>
      <c r="BT114" s="817"/>
      <c r="BU114" s="817"/>
      <c r="BV114" s="817">
        <v>2954175</v>
      </c>
      <c r="BW114" s="817"/>
      <c r="BX114" s="817"/>
      <c r="BY114" s="817"/>
      <c r="BZ114" s="817"/>
      <c r="CA114" s="817">
        <v>2966931</v>
      </c>
      <c r="CB114" s="817"/>
      <c r="CC114" s="817"/>
      <c r="CD114" s="817"/>
      <c r="CE114" s="817"/>
      <c r="CF114" s="875">
        <v>20.6</v>
      </c>
      <c r="CG114" s="876"/>
      <c r="CH114" s="876"/>
      <c r="CI114" s="876"/>
      <c r="CJ114" s="876"/>
      <c r="CK114" s="927"/>
      <c r="CL114" s="821"/>
      <c r="CM114" s="815" t="s">
        <v>430</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431</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259</v>
      </c>
      <c r="AB115" s="919"/>
      <c r="AC115" s="919"/>
      <c r="AD115" s="919"/>
      <c r="AE115" s="920"/>
      <c r="AF115" s="921">
        <v>3619</v>
      </c>
      <c r="AG115" s="919"/>
      <c r="AH115" s="919"/>
      <c r="AI115" s="919"/>
      <c r="AJ115" s="920"/>
      <c r="AK115" s="921">
        <v>9301</v>
      </c>
      <c r="AL115" s="919"/>
      <c r="AM115" s="919"/>
      <c r="AN115" s="919"/>
      <c r="AO115" s="920"/>
      <c r="AP115" s="922">
        <v>0.1</v>
      </c>
      <c r="AQ115" s="923"/>
      <c r="AR115" s="923"/>
      <c r="AS115" s="923"/>
      <c r="AT115" s="924"/>
      <c r="AU115" s="932"/>
      <c r="AV115" s="933"/>
      <c r="AW115" s="933"/>
      <c r="AX115" s="933"/>
      <c r="AY115" s="933"/>
      <c r="AZ115" s="815" t="s">
        <v>432</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433</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257953</v>
      </c>
      <c r="DH115" s="780"/>
      <c r="DI115" s="780"/>
      <c r="DJ115" s="780"/>
      <c r="DK115" s="781"/>
      <c r="DL115" s="782">
        <v>258359</v>
      </c>
      <c r="DM115" s="780"/>
      <c r="DN115" s="780"/>
      <c r="DO115" s="780"/>
      <c r="DP115" s="781"/>
      <c r="DQ115" s="782">
        <v>128097</v>
      </c>
      <c r="DR115" s="780"/>
      <c r="DS115" s="780"/>
      <c r="DT115" s="780"/>
      <c r="DU115" s="781"/>
      <c r="DV115" s="824">
        <v>0.9</v>
      </c>
      <c r="DW115" s="825"/>
      <c r="DX115" s="825"/>
      <c r="DY115" s="825"/>
      <c r="DZ115" s="826"/>
    </row>
    <row r="116" spans="1:130" s="218" customFormat="1" ht="26.25" customHeight="1" x14ac:dyDescent="0.2">
      <c r="A116" s="916"/>
      <c r="B116" s="917"/>
      <c r="C116" s="839" t="s">
        <v>434</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v>510</v>
      </c>
      <c r="AG116" s="780"/>
      <c r="AH116" s="780"/>
      <c r="AI116" s="780"/>
      <c r="AJ116" s="781"/>
      <c r="AK116" s="782">
        <v>5190</v>
      </c>
      <c r="AL116" s="780"/>
      <c r="AM116" s="780"/>
      <c r="AN116" s="780"/>
      <c r="AO116" s="781"/>
      <c r="AP116" s="824">
        <v>0</v>
      </c>
      <c r="AQ116" s="825"/>
      <c r="AR116" s="825"/>
      <c r="AS116" s="825"/>
      <c r="AT116" s="826"/>
      <c r="AU116" s="932"/>
      <c r="AV116" s="933"/>
      <c r="AW116" s="933"/>
      <c r="AX116" s="933"/>
      <c r="AY116" s="933"/>
      <c r="AZ116" s="909" t="s">
        <v>435</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436</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437</v>
      </c>
      <c r="Z117" s="897"/>
      <c r="AA117" s="902">
        <v>3266334</v>
      </c>
      <c r="AB117" s="903"/>
      <c r="AC117" s="903"/>
      <c r="AD117" s="903"/>
      <c r="AE117" s="904"/>
      <c r="AF117" s="905">
        <v>3299283</v>
      </c>
      <c r="AG117" s="903"/>
      <c r="AH117" s="903"/>
      <c r="AI117" s="903"/>
      <c r="AJ117" s="904"/>
      <c r="AK117" s="905">
        <v>3040704</v>
      </c>
      <c r="AL117" s="903"/>
      <c r="AM117" s="903"/>
      <c r="AN117" s="903"/>
      <c r="AO117" s="904"/>
      <c r="AP117" s="906"/>
      <c r="AQ117" s="907"/>
      <c r="AR117" s="907"/>
      <c r="AS117" s="907"/>
      <c r="AT117" s="908"/>
      <c r="AU117" s="932"/>
      <c r="AV117" s="933"/>
      <c r="AW117" s="933"/>
      <c r="AX117" s="933"/>
      <c r="AY117" s="933"/>
      <c r="AZ117" s="863" t="s">
        <v>438</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439</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413</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410</v>
      </c>
      <c r="AB118" s="896"/>
      <c r="AC118" s="896"/>
      <c r="AD118" s="896"/>
      <c r="AE118" s="897"/>
      <c r="AF118" s="898" t="s">
        <v>411</v>
      </c>
      <c r="AG118" s="896"/>
      <c r="AH118" s="896"/>
      <c r="AI118" s="896"/>
      <c r="AJ118" s="897"/>
      <c r="AK118" s="898" t="s">
        <v>294</v>
      </c>
      <c r="AL118" s="896"/>
      <c r="AM118" s="896"/>
      <c r="AN118" s="896"/>
      <c r="AO118" s="897"/>
      <c r="AP118" s="899" t="s">
        <v>412</v>
      </c>
      <c r="AQ118" s="900"/>
      <c r="AR118" s="900"/>
      <c r="AS118" s="900"/>
      <c r="AT118" s="901"/>
      <c r="AU118" s="932"/>
      <c r="AV118" s="933"/>
      <c r="AW118" s="933"/>
      <c r="AX118" s="933"/>
      <c r="AY118" s="933"/>
      <c r="AZ118" s="838" t="s">
        <v>440</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441</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416</v>
      </c>
      <c r="B119" s="819"/>
      <c r="C119" s="860" t="s">
        <v>417</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442</v>
      </c>
      <c r="BP119" s="878"/>
      <c r="BQ119" s="879">
        <v>36112465</v>
      </c>
      <c r="BR119" s="845"/>
      <c r="BS119" s="845"/>
      <c r="BT119" s="845"/>
      <c r="BU119" s="845"/>
      <c r="BV119" s="845">
        <v>35391365</v>
      </c>
      <c r="BW119" s="845"/>
      <c r="BX119" s="845"/>
      <c r="BY119" s="845"/>
      <c r="BZ119" s="845"/>
      <c r="CA119" s="845">
        <v>34011643</v>
      </c>
      <c r="CB119" s="845"/>
      <c r="CC119" s="845"/>
      <c r="CD119" s="845"/>
      <c r="CE119" s="845"/>
      <c r="CF119" s="748"/>
      <c r="CG119" s="749"/>
      <c r="CH119" s="749"/>
      <c r="CI119" s="749"/>
      <c r="CJ119" s="834"/>
      <c r="CK119" s="928"/>
      <c r="CL119" s="823"/>
      <c r="CM119" s="838" t="s">
        <v>443</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46272</v>
      </c>
      <c r="DH119" s="764"/>
      <c r="DI119" s="764"/>
      <c r="DJ119" s="764"/>
      <c r="DK119" s="765"/>
      <c r="DL119" s="766">
        <v>135634</v>
      </c>
      <c r="DM119" s="764"/>
      <c r="DN119" s="764"/>
      <c r="DO119" s="764"/>
      <c r="DP119" s="765"/>
      <c r="DQ119" s="766">
        <v>126334</v>
      </c>
      <c r="DR119" s="764"/>
      <c r="DS119" s="764"/>
      <c r="DT119" s="764"/>
      <c r="DU119" s="765"/>
      <c r="DV119" s="848">
        <v>0.9</v>
      </c>
      <c r="DW119" s="849"/>
      <c r="DX119" s="849"/>
      <c r="DY119" s="849"/>
      <c r="DZ119" s="850"/>
    </row>
    <row r="120" spans="1:130" s="218" customFormat="1" ht="26.25" customHeight="1" x14ac:dyDescent="0.2">
      <c r="A120" s="820"/>
      <c r="B120" s="821"/>
      <c r="C120" s="815" t="s">
        <v>420</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444</v>
      </c>
      <c r="AV120" s="881"/>
      <c r="AW120" s="881"/>
      <c r="AX120" s="881"/>
      <c r="AY120" s="882"/>
      <c r="AZ120" s="860" t="s">
        <v>445</v>
      </c>
      <c r="BA120" s="808"/>
      <c r="BB120" s="808"/>
      <c r="BC120" s="808"/>
      <c r="BD120" s="808"/>
      <c r="BE120" s="808"/>
      <c r="BF120" s="808"/>
      <c r="BG120" s="808"/>
      <c r="BH120" s="808"/>
      <c r="BI120" s="808"/>
      <c r="BJ120" s="808"/>
      <c r="BK120" s="808"/>
      <c r="BL120" s="808"/>
      <c r="BM120" s="808"/>
      <c r="BN120" s="808"/>
      <c r="BO120" s="808"/>
      <c r="BP120" s="809"/>
      <c r="BQ120" s="861">
        <v>7001867</v>
      </c>
      <c r="BR120" s="842"/>
      <c r="BS120" s="842"/>
      <c r="BT120" s="842"/>
      <c r="BU120" s="842"/>
      <c r="BV120" s="842">
        <v>6880168</v>
      </c>
      <c r="BW120" s="842"/>
      <c r="BX120" s="842"/>
      <c r="BY120" s="842"/>
      <c r="BZ120" s="842"/>
      <c r="CA120" s="842">
        <v>6303749</v>
      </c>
      <c r="CB120" s="842"/>
      <c r="CC120" s="842"/>
      <c r="CD120" s="842"/>
      <c r="CE120" s="842"/>
      <c r="CF120" s="866">
        <v>43.7</v>
      </c>
      <c r="CG120" s="867"/>
      <c r="CH120" s="867"/>
      <c r="CI120" s="867"/>
      <c r="CJ120" s="867"/>
      <c r="CK120" s="868" t="s">
        <v>446</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8075636</v>
      </c>
      <c r="DH120" s="842"/>
      <c r="DI120" s="842"/>
      <c r="DJ120" s="842"/>
      <c r="DK120" s="842"/>
      <c r="DL120" s="842">
        <v>8130521</v>
      </c>
      <c r="DM120" s="842"/>
      <c r="DN120" s="842"/>
      <c r="DO120" s="842"/>
      <c r="DP120" s="842"/>
      <c r="DQ120" s="842">
        <v>8372670</v>
      </c>
      <c r="DR120" s="842"/>
      <c r="DS120" s="842"/>
      <c r="DT120" s="842"/>
      <c r="DU120" s="842"/>
      <c r="DV120" s="843">
        <v>58.1</v>
      </c>
      <c r="DW120" s="843"/>
      <c r="DX120" s="843"/>
      <c r="DY120" s="843"/>
      <c r="DZ120" s="844"/>
    </row>
    <row r="121" spans="1:130" s="218" customFormat="1" ht="26.25" customHeight="1" x14ac:dyDescent="0.2">
      <c r="A121" s="820"/>
      <c r="B121" s="821"/>
      <c r="C121" s="863" t="s">
        <v>447</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448</v>
      </c>
      <c r="BA121" s="752"/>
      <c r="BB121" s="752"/>
      <c r="BC121" s="752"/>
      <c r="BD121" s="752"/>
      <c r="BE121" s="752"/>
      <c r="BF121" s="752"/>
      <c r="BG121" s="752"/>
      <c r="BH121" s="752"/>
      <c r="BI121" s="752"/>
      <c r="BJ121" s="752"/>
      <c r="BK121" s="752"/>
      <c r="BL121" s="752"/>
      <c r="BM121" s="752"/>
      <c r="BN121" s="752"/>
      <c r="BO121" s="752"/>
      <c r="BP121" s="753"/>
      <c r="BQ121" s="816">
        <v>4204434</v>
      </c>
      <c r="BR121" s="817"/>
      <c r="BS121" s="817"/>
      <c r="BT121" s="817"/>
      <c r="BU121" s="817"/>
      <c r="BV121" s="817">
        <v>4068092</v>
      </c>
      <c r="BW121" s="817"/>
      <c r="BX121" s="817"/>
      <c r="BY121" s="817"/>
      <c r="BZ121" s="817"/>
      <c r="CA121" s="817">
        <v>4276017</v>
      </c>
      <c r="CB121" s="817"/>
      <c r="CC121" s="817"/>
      <c r="CD121" s="817"/>
      <c r="CE121" s="817"/>
      <c r="CF121" s="875">
        <v>29.7</v>
      </c>
      <c r="CG121" s="876"/>
      <c r="CH121" s="876"/>
      <c r="CI121" s="876"/>
      <c r="CJ121" s="876"/>
      <c r="CK121" s="869"/>
      <c r="CL121" s="855"/>
      <c r="CM121" s="855"/>
      <c r="CN121" s="855"/>
      <c r="CO121" s="856"/>
      <c r="CP121" s="835" t="s">
        <v>394</v>
      </c>
      <c r="CQ121" s="836"/>
      <c r="CR121" s="836"/>
      <c r="CS121" s="836"/>
      <c r="CT121" s="836"/>
      <c r="CU121" s="836"/>
      <c r="CV121" s="836"/>
      <c r="CW121" s="836"/>
      <c r="CX121" s="836"/>
      <c r="CY121" s="836"/>
      <c r="CZ121" s="836"/>
      <c r="DA121" s="836"/>
      <c r="DB121" s="836"/>
      <c r="DC121" s="836"/>
      <c r="DD121" s="836"/>
      <c r="DE121" s="836"/>
      <c r="DF121" s="837"/>
      <c r="DG121" s="816">
        <v>2075040</v>
      </c>
      <c r="DH121" s="817"/>
      <c r="DI121" s="817"/>
      <c r="DJ121" s="817"/>
      <c r="DK121" s="817"/>
      <c r="DL121" s="817">
        <v>1845377</v>
      </c>
      <c r="DM121" s="817"/>
      <c r="DN121" s="817"/>
      <c r="DO121" s="817"/>
      <c r="DP121" s="817"/>
      <c r="DQ121" s="817">
        <v>1643335</v>
      </c>
      <c r="DR121" s="817"/>
      <c r="DS121" s="817"/>
      <c r="DT121" s="817"/>
      <c r="DU121" s="817"/>
      <c r="DV121" s="794">
        <v>11.4</v>
      </c>
      <c r="DW121" s="794"/>
      <c r="DX121" s="794"/>
      <c r="DY121" s="794"/>
      <c r="DZ121" s="795"/>
    </row>
    <row r="122" spans="1:130" s="218" customFormat="1" ht="26.25" customHeight="1" x14ac:dyDescent="0.2">
      <c r="A122" s="820"/>
      <c r="B122" s="821"/>
      <c r="C122" s="815" t="s">
        <v>430</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449</v>
      </c>
      <c r="BA122" s="839"/>
      <c r="BB122" s="839"/>
      <c r="BC122" s="839"/>
      <c r="BD122" s="839"/>
      <c r="BE122" s="839"/>
      <c r="BF122" s="839"/>
      <c r="BG122" s="839"/>
      <c r="BH122" s="839"/>
      <c r="BI122" s="839"/>
      <c r="BJ122" s="839"/>
      <c r="BK122" s="839"/>
      <c r="BL122" s="839"/>
      <c r="BM122" s="839"/>
      <c r="BN122" s="839"/>
      <c r="BO122" s="839"/>
      <c r="BP122" s="840"/>
      <c r="BQ122" s="879">
        <v>24572530</v>
      </c>
      <c r="BR122" s="845"/>
      <c r="BS122" s="845"/>
      <c r="BT122" s="845"/>
      <c r="BU122" s="845"/>
      <c r="BV122" s="845">
        <v>23379416</v>
      </c>
      <c r="BW122" s="845"/>
      <c r="BX122" s="845"/>
      <c r="BY122" s="845"/>
      <c r="BZ122" s="845"/>
      <c r="CA122" s="845">
        <v>22674228</v>
      </c>
      <c r="CB122" s="845"/>
      <c r="CC122" s="845"/>
      <c r="CD122" s="845"/>
      <c r="CE122" s="845"/>
      <c r="CF122" s="846">
        <v>157.19999999999999</v>
      </c>
      <c r="CG122" s="847"/>
      <c r="CH122" s="847"/>
      <c r="CI122" s="847"/>
      <c r="CJ122" s="847"/>
      <c r="CK122" s="869"/>
      <c r="CL122" s="855"/>
      <c r="CM122" s="855"/>
      <c r="CN122" s="855"/>
      <c r="CO122" s="856"/>
      <c r="CP122" s="835" t="s">
        <v>392</v>
      </c>
      <c r="CQ122" s="836"/>
      <c r="CR122" s="836"/>
      <c r="CS122" s="836"/>
      <c r="CT122" s="836"/>
      <c r="CU122" s="836"/>
      <c r="CV122" s="836"/>
      <c r="CW122" s="836"/>
      <c r="CX122" s="836"/>
      <c r="CY122" s="836"/>
      <c r="CZ122" s="836"/>
      <c r="DA122" s="836"/>
      <c r="DB122" s="836"/>
      <c r="DC122" s="836"/>
      <c r="DD122" s="836"/>
      <c r="DE122" s="836"/>
      <c r="DF122" s="837"/>
      <c r="DG122" s="816">
        <v>2103</v>
      </c>
      <c r="DH122" s="817"/>
      <c r="DI122" s="817"/>
      <c r="DJ122" s="817"/>
      <c r="DK122" s="817"/>
      <c r="DL122" s="817">
        <v>2190</v>
      </c>
      <c r="DM122" s="817"/>
      <c r="DN122" s="817"/>
      <c r="DO122" s="817"/>
      <c r="DP122" s="817"/>
      <c r="DQ122" s="817">
        <v>43083</v>
      </c>
      <c r="DR122" s="817"/>
      <c r="DS122" s="817"/>
      <c r="DT122" s="817"/>
      <c r="DU122" s="817"/>
      <c r="DV122" s="794">
        <v>0.3</v>
      </c>
      <c r="DW122" s="794"/>
      <c r="DX122" s="794"/>
      <c r="DY122" s="794"/>
      <c r="DZ122" s="795"/>
    </row>
    <row r="123" spans="1:130" s="218" customFormat="1" ht="26.25" customHeight="1" x14ac:dyDescent="0.2">
      <c r="A123" s="820"/>
      <c r="B123" s="821"/>
      <c r="C123" s="815" t="s">
        <v>436</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450</v>
      </c>
      <c r="BP123" s="878"/>
      <c r="BQ123" s="832">
        <v>35778831</v>
      </c>
      <c r="BR123" s="833"/>
      <c r="BS123" s="833"/>
      <c r="BT123" s="833"/>
      <c r="BU123" s="833"/>
      <c r="BV123" s="833">
        <v>34327676</v>
      </c>
      <c r="BW123" s="833"/>
      <c r="BX123" s="833"/>
      <c r="BY123" s="833"/>
      <c r="BZ123" s="833"/>
      <c r="CA123" s="833">
        <v>33253994</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439</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451</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2.4</v>
      </c>
      <c r="BR124" s="831"/>
      <c r="BS124" s="831"/>
      <c r="BT124" s="831"/>
      <c r="BU124" s="831"/>
      <c r="BV124" s="831">
        <v>7.5</v>
      </c>
      <c r="BW124" s="831"/>
      <c r="BX124" s="831"/>
      <c r="BY124" s="831"/>
      <c r="BZ124" s="831"/>
      <c r="CA124" s="831">
        <v>5.2</v>
      </c>
      <c r="CB124" s="831"/>
      <c r="CC124" s="831"/>
      <c r="CD124" s="831"/>
      <c r="CE124" s="831"/>
      <c r="CF124" s="726"/>
      <c r="CG124" s="727"/>
      <c r="CH124" s="727"/>
      <c r="CI124" s="727"/>
      <c r="CJ124" s="862"/>
      <c r="CK124" s="870"/>
      <c r="CL124" s="870"/>
      <c r="CM124" s="870"/>
      <c r="CN124" s="870"/>
      <c r="CO124" s="871"/>
      <c r="CP124" s="835" t="s">
        <v>452</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441</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453</v>
      </c>
      <c r="CL125" s="852"/>
      <c r="CM125" s="852"/>
      <c r="CN125" s="852"/>
      <c r="CO125" s="853"/>
      <c r="CP125" s="860" t="s">
        <v>454</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443</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259</v>
      </c>
      <c r="AB126" s="780"/>
      <c r="AC126" s="780"/>
      <c r="AD126" s="780"/>
      <c r="AE126" s="781"/>
      <c r="AF126" s="782">
        <v>3619</v>
      </c>
      <c r="AG126" s="780"/>
      <c r="AH126" s="780"/>
      <c r="AI126" s="780"/>
      <c r="AJ126" s="781"/>
      <c r="AK126" s="782">
        <v>9301</v>
      </c>
      <c r="AL126" s="780"/>
      <c r="AM126" s="780"/>
      <c r="AN126" s="780"/>
      <c r="AO126" s="781"/>
      <c r="AP126" s="824">
        <v>0.1</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455</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456</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457</v>
      </c>
      <c r="AY127" s="812"/>
      <c r="AZ127" s="812"/>
      <c r="BA127" s="812"/>
      <c r="BB127" s="812"/>
      <c r="BC127" s="812"/>
      <c r="BD127" s="812"/>
      <c r="BE127" s="813"/>
      <c r="BF127" s="811" t="s">
        <v>458</v>
      </c>
      <c r="BG127" s="812"/>
      <c r="BH127" s="812"/>
      <c r="BI127" s="812"/>
      <c r="BJ127" s="812"/>
      <c r="BK127" s="812"/>
      <c r="BL127" s="813"/>
      <c r="BM127" s="811" t="s">
        <v>459</v>
      </c>
      <c r="BN127" s="812"/>
      <c r="BO127" s="812"/>
      <c r="BP127" s="812"/>
      <c r="BQ127" s="812"/>
      <c r="BR127" s="812"/>
      <c r="BS127" s="813"/>
      <c r="BT127" s="811" t="s">
        <v>460</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461</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462</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463</v>
      </c>
      <c r="X128" s="798"/>
      <c r="Y128" s="798"/>
      <c r="Z128" s="799"/>
      <c r="AA128" s="800">
        <v>361740</v>
      </c>
      <c r="AB128" s="801"/>
      <c r="AC128" s="801"/>
      <c r="AD128" s="801"/>
      <c r="AE128" s="802"/>
      <c r="AF128" s="803">
        <v>402266</v>
      </c>
      <c r="AG128" s="801"/>
      <c r="AH128" s="801"/>
      <c r="AI128" s="801"/>
      <c r="AJ128" s="802"/>
      <c r="AK128" s="803">
        <v>328117</v>
      </c>
      <c r="AL128" s="801"/>
      <c r="AM128" s="801"/>
      <c r="AN128" s="801"/>
      <c r="AO128" s="802"/>
      <c r="AP128" s="804"/>
      <c r="AQ128" s="805"/>
      <c r="AR128" s="805"/>
      <c r="AS128" s="805"/>
      <c r="AT128" s="806"/>
      <c r="AU128" s="220"/>
      <c r="AV128" s="220"/>
      <c r="AW128" s="220"/>
      <c r="AX128" s="807" t="s">
        <v>464</v>
      </c>
      <c r="AY128" s="808"/>
      <c r="AZ128" s="808"/>
      <c r="BA128" s="808"/>
      <c r="BB128" s="808"/>
      <c r="BC128" s="808"/>
      <c r="BD128" s="808"/>
      <c r="BE128" s="809"/>
      <c r="BF128" s="786" t="s">
        <v>122</v>
      </c>
      <c r="BG128" s="787"/>
      <c r="BH128" s="787"/>
      <c r="BI128" s="787"/>
      <c r="BJ128" s="787"/>
      <c r="BK128" s="787"/>
      <c r="BL128" s="810"/>
      <c r="BM128" s="786">
        <v>12.69</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465</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466</v>
      </c>
      <c r="X129" s="777"/>
      <c r="Y129" s="777"/>
      <c r="Z129" s="778"/>
      <c r="AA129" s="779">
        <v>15837433</v>
      </c>
      <c r="AB129" s="780"/>
      <c r="AC129" s="780"/>
      <c r="AD129" s="780"/>
      <c r="AE129" s="781"/>
      <c r="AF129" s="782">
        <v>16176813</v>
      </c>
      <c r="AG129" s="780"/>
      <c r="AH129" s="780"/>
      <c r="AI129" s="780"/>
      <c r="AJ129" s="781"/>
      <c r="AK129" s="782">
        <v>16324187</v>
      </c>
      <c r="AL129" s="780"/>
      <c r="AM129" s="780"/>
      <c r="AN129" s="780"/>
      <c r="AO129" s="781"/>
      <c r="AP129" s="783"/>
      <c r="AQ129" s="784"/>
      <c r="AR129" s="784"/>
      <c r="AS129" s="784"/>
      <c r="AT129" s="785"/>
      <c r="AU129" s="221"/>
      <c r="AV129" s="221"/>
      <c r="AW129" s="221"/>
      <c r="AX129" s="751" t="s">
        <v>467</v>
      </c>
      <c r="AY129" s="752"/>
      <c r="AZ129" s="752"/>
      <c r="BA129" s="752"/>
      <c r="BB129" s="752"/>
      <c r="BC129" s="752"/>
      <c r="BD129" s="752"/>
      <c r="BE129" s="753"/>
      <c r="BF129" s="770" t="s">
        <v>122</v>
      </c>
      <c r="BG129" s="771"/>
      <c r="BH129" s="771"/>
      <c r="BI129" s="771"/>
      <c r="BJ129" s="771"/>
      <c r="BK129" s="771"/>
      <c r="BL129" s="772"/>
      <c r="BM129" s="770">
        <v>17.690000000000001</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468</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469</v>
      </c>
      <c r="X130" s="777"/>
      <c r="Y130" s="777"/>
      <c r="Z130" s="778"/>
      <c r="AA130" s="779">
        <v>2123452</v>
      </c>
      <c r="AB130" s="780"/>
      <c r="AC130" s="780"/>
      <c r="AD130" s="780"/>
      <c r="AE130" s="781"/>
      <c r="AF130" s="782">
        <v>2121754</v>
      </c>
      <c r="AG130" s="780"/>
      <c r="AH130" s="780"/>
      <c r="AI130" s="780"/>
      <c r="AJ130" s="781"/>
      <c r="AK130" s="782">
        <v>1904412</v>
      </c>
      <c r="AL130" s="780"/>
      <c r="AM130" s="780"/>
      <c r="AN130" s="780"/>
      <c r="AO130" s="781"/>
      <c r="AP130" s="783"/>
      <c r="AQ130" s="784"/>
      <c r="AR130" s="784"/>
      <c r="AS130" s="784"/>
      <c r="AT130" s="785"/>
      <c r="AU130" s="221"/>
      <c r="AV130" s="221"/>
      <c r="AW130" s="221"/>
      <c r="AX130" s="751" t="s">
        <v>470</v>
      </c>
      <c r="AY130" s="752"/>
      <c r="AZ130" s="752"/>
      <c r="BA130" s="752"/>
      <c r="BB130" s="752"/>
      <c r="BC130" s="752"/>
      <c r="BD130" s="752"/>
      <c r="BE130" s="753"/>
      <c r="BF130" s="754">
        <v>5.6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471</v>
      </c>
      <c r="X131" s="761"/>
      <c r="Y131" s="761"/>
      <c r="Z131" s="762"/>
      <c r="AA131" s="763">
        <v>13713981</v>
      </c>
      <c r="AB131" s="764"/>
      <c r="AC131" s="764"/>
      <c r="AD131" s="764"/>
      <c r="AE131" s="765"/>
      <c r="AF131" s="766">
        <v>14055059</v>
      </c>
      <c r="AG131" s="764"/>
      <c r="AH131" s="764"/>
      <c r="AI131" s="764"/>
      <c r="AJ131" s="765"/>
      <c r="AK131" s="766">
        <v>14419775</v>
      </c>
      <c r="AL131" s="764"/>
      <c r="AM131" s="764"/>
      <c r="AN131" s="764"/>
      <c r="AO131" s="765"/>
      <c r="AP131" s="767"/>
      <c r="AQ131" s="768"/>
      <c r="AR131" s="768"/>
      <c r="AS131" s="768"/>
      <c r="AT131" s="769"/>
      <c r="AU131" s="221"/>
      <c r="AV131" s="221"/>
      <c r="AW131" s="221"/>
      <c r="AX131" s="729" t="s">
        <v>472</v>
      </c>
      <c r="AY131" s="730"/>
      <c r="AZ131" s="730"/>
      <c r="BA131" s="730"/>
      <c r="BB131" s="730"/>
      <c r="BC131" s="730"/>
      <c r="BD131" s="730"/>
      <c r="BE131" s="731"/>
      <c r="BF131" s="732">
        <v>5.2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473</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474</v>
      </c>
      <c r="W132" s="742"/>
      <c r="X132" s="742"/>
      <c r="Y132" s="742"/>
      <c r="Z132" s="743"/>
      <c r="AA132" s="744">
        <v>5.6959536399999999</v>
      </c>
      <c r="AB132" s="745"/>
      <c r="AC132" s="745"/>
      <c r="AD132" s="745"/>
      <c r="AE132" s="746"/>
      <c r="AF132" s="747">
        <v>5.5159000039999997</v>
      </c>
      <c r="AG132" s="745"/>
      <c r="AH132" s="745"/>
      <c r="AI132" s="745"/>
      <c r="AJ132" s="746"/>
      <c r="AK132" s="747">
        <v>5.6046297530000002</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475</v>
      </c>
      <c r="W133" s="721"/>
      <c r="X133" s="721"/>
      <c r="Y133" s="721"/>
      <c r="Z133" s="722"/>
      <c r="AA133" s="723">
        <v>4.3</v>
      </c>
      <c r="AB133" s="724"/>
      <c r="AC133" s="724"/>
      <c r="AD133" s="724"/>
      <c r="AE133" s="725"/>
      <c r="AF133" s="723">
        <v>5.0999999999999996</v>
      </c>
      <c r="AG133" s="724"/>
      <c r="AH133" s="724"/>
      <c r="AI133" s="724"/>
      <c r="AJ133" s="725"/>
      <c r="AK133" s="723">
        <v>5.6</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rSBaio45ET+lV71/sDr6uQkr+Oso1zp1OhyVjGU0jRPQXu2paI0wGSw8kcDr4MGddX+AVp+TKqUcK/Oqj6Ansg==" saltValue="k1u8mkTfg/NG0j0L9ZA4t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476</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UIBN1xZc7rygyVqrn0UY+pb87vQcqvvAo7ygGPEqPFRVq387opuoeegrQJ0f4q8cixqOsxgiDzJ8RdW3WBBrRA==" saltValue="oQsvuuA0ZI803f4iMM+kHA=="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HgcYJ16CcpUNLv03hspRb9gvzGyoEhAlv70ra2SKsnxK/7OBC2vOgsI3GTs82L0mIHVAPiOeMNnB4WTZkN+5Hw==" saltValue="ZT3IsyyTjkOo9DJuDqnj4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479</v>
      </c>
      <c r="AP7" s="260"/>
      <c r="AQ7" s="261" t="s">
        <v>480</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481</v>
      </c>
      <c r="AQ8" s="267" t="s">
        <v>482</v>
      </c>
      <c r="AR8" s="268" t="s">
        <v>483</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484</v>
      </c>
      <c r="AL9" s="1131"/>
      <c r="AM9" s="1131"/>
      <c r="AN9" s="1132"/>
      <c r="AO9" s="269">
        <v>5187721</v>
      </c>
      <c r="AP9" s="269">
        <v>78011</v>
      </c>
      <c r="AQ9" s="270">
        <v>72348</v>
      </c>
      <c r="AR9" s="271">
        <v>7.8</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485</v>
      </c>
      <c r="AL10" s="1131"/>
      <c r="AM10" s="1131"/>
      <c r="AN10" s="1132"/>
      <c r="AO10" s="272">
        <v>1104669</v>
      </c>
      <c r="AP10" s="272">
        <v>16612</v>
      </c>
      <c r="AQ10" s="273">
        <v>6364</v>
      </c>
      <c r="AR10" s="274">
        <v>161</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486</v>
      </c>
      <c r="AL11" s="1131"/>
      <c r="AM11" s="1131"/>
      <c r="AN11" s="1132"/>
      <c r="AO11" s="272">
        <v>307944</v>
      </c>
      <c r="AP11" s="272">
        <v>4631</v>
      </c>
      <c r="AQ11" s="273">
        <v>1262</v>
      </c>
      <c r="AR11" s="274">
        <v>267</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487</v>
      </c>
      <c r="AL12" s="1131"/>
      <c r="AM12" s="1131"/>
      <c r="AN12" s="1132"/>
      <c r="AO12" s="272" t="s">
        <v>488</v>
      </c>
      <c r="AP12" s="272" t="s">
        <v>488</v>
      </c>
      <c r="AQ12" s="273">
        <v>10</v>
      </c>
      <c r="AR12" s="274" t="s">
        <v>488</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489</v>
      </c>
      <c r="AL13" s="1131"/>
      <c r="AM13" s="1131"/>
      <c r="AN13" s="1132"/>
      <c r="AO13" s="272">
        <v>249938</v>
      </c>
      <c r="AP13" s="272">
        <v>3758</v>
      </c>
      <c r="AQ13" s="273">
        <v>3257</v>
      </c>
      <c r="AR13" s="274">
        <v>15.4</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490</v>
      </c>
      <c r="AL14" s="1131"/>
      <c r="AM14" s="1131"/>
      <c r="AN14" s="1132"/>
      <c r="AO14" s="272">
        <v>26572</v>
      </c>
      <c r="AP14" s="272">
        <v>400</v>
      </c>
      <c r="AQ14" s="273">
        <v>1617</v>
      </c>
      <c r="AR14" s="274">
        <v>-75.3</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491</v>
      </c>
      <c r="AL15" s="1134"/>
      <c r="AM15" s="1134"/>
      <c r="AN15" s="1135"/>
      <c r="AO15" s="272">
        <v>-276832</v>
      </c>
      <c r="AP15" s="272">
        <v>-4163</v>
      </c>
      <c r="AQ15" s="273">
        <v>-3947</v>
      </c>
      <c r="AR15" s="274">
        <v>5.5</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6600012</v>
      </c>
      <c r="AP16" s="272">
        <v>99248</v>
      </c>
      <c r="AQ16" s="273">
        <v>80912</v>
      </c>
      <c r="AR16" s="274">
        <v>22.7</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496</v>
      </c>
      <c r="AL21" s="1137"/>
      <c r="AM21" s="1137"/>
      <c r="AN21" s="1138"/>
      <c r="AO21" s="285">
        <v>6.41</v>
      </c>
      <c r="AP21" s="286">
        <v>6.71</v>
      </c>
      <c r="AQ21" s="287">
        <v>-0.3</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497</v>
      </c>
      <c r="AL22" s="1137"/>
      <c r="AM22" s="1137"/>
      <c r="AN22" s="1138"/>
      <c r="AO22" s="290">
        <v>100.1</v>
      </c>
      <c r="AP22" s="291">
        <v>98.3</v>
      </c>
      <c r="AQ22" s="292">
        <v>1.8</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498</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479</v>
      </c>
      <c r="AP30" s="260"/>
      <c r="AQ30" s="261" t="s">
        <v>480</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501</v>
      </c>
      <c r="AL32" s="1121"/>
      <c r="AM32" s="1121"/>
      <c r="AN32" s="1122"/>
      <c r="AO32" s="300">
        <v>2064867</v>
      </c>
      <c r="AP32" s="300">
        <v>31051</v>
      </c>
      <c r="AQ32" s="301">
        <v>34344</v>
      </c>
      <c r="AR32" s="302">
        <v>-9.6</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502</v>
      </c>
      <c r="AL33" s="1121"/>
      <c r="AM33" s="1121"/>
      <c r="AN33" s="1122"/>
      <c r="AO33" s="300" t="s">
        <v>488</v>
      </c>
      <c r="AP33" s="300" t="s">
        <v>488</v>
      </c>
      <c r="AQ33" s="301" t="s">
        <v>488</v>
      </c>
      <c r="AR33" s="302" t="s">
        <v>488</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503</v>
      </c>
      <c r="AL34" s="1121"/>
      <c r="AM34" s="1121"/>
      <c r="AN34" s="1122"/>
      <c r="AO34" s="300" t="s">
        <v>488</v>
      </c>
      <c r="AP34" s="300" t="s">
        <v>488</v>
      </c>
      <c r="AQ34" s="301">
        <v>3</v>
      </c>
      <c r="AR34" s="302" t="s">
        <v>488</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504</v>
      </c>
      <c r="AL35" s="1121"/>
      <c r="AM35" s="1121"/>
      <c r="AN35" s="1122"/>
      <c r="AO35" s="300">
        <v>829777</v>
      </c>
      <c r="AP35" s="300">
        <v>12478</v>
      </c>
      <c r="AQ35" s="301">
        <v>7806</v>
      </c>
      <c r="AR35" s="302">
        <v>59.9</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505</v>
      </c>
      <c r="AL36" s="1121"/>
      <c r="AM36" s="1121"/>
      <c r="AN36" s="1122"/>
      <c r="AO36" s="300">
        <v>131569</v>
      </c>
      <c r="AP36" s="300">
        <v>1978</v>
      </c>
      <c r="AQ36" s="301">
        <v>1690</v>
      </c>
      <c r="AR36" s="302">
        <v>17</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506</v>
      </c>
      <c r="AL37" s="1121"/>
      <c r="AM37" s="1121"/>
      <c r="AN37" s="1122"/>
      <c r="AO37" s="300">
        <v>9301</v>
      </c>
      <c r="AP37" s="300">
        <v>140</v>
      </c>
      <c r="AQ37" s="301">
        <v>666</v>
      </c>
      <c r="AR37" s="302">
        <v>-79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507</v>
      </c>
      <c r="AL38" s="1124"/>
      <c r="AM38" s="1124"/>
      <c r="AN38" s="1125"/>
      <c r="AO38" s="303">
        <v>5190</v>
      </c>
      <c r="AP38" s="303">
        <v>78</v>
      </c>
      <c r="AQ38" s="304">
        <v>3</v>
      </c>
      <c r="AR38" s="292">
        <v>2500</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508</v>
      </c>
      <c r="AL39" s="1124"/>
      <c r="AM39" s="1124"/>
      <c r="AN39" s="1125"/>
      <c r="AO39" s="300">
        <v>-328117</v>
      </c>
      <c r="AP39" s="300">
        <v>-4934</v>
      </c>
      <c r="AQ39" s="301">
        <v>-5822</v>
      </c>
      <c r="AR39" s="302">
        <v>-15.3</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509</v>
      </c>
      <c r="AL40" s="1121"/>
      <c r="AM40" s="1121"/>
      <c r="AN40" s="1122"/>
      <c r="AO40" s="300">
        <v>-1904412</v>
      </c>
      <c r="AP40" s="300">
        <v>-28638</v>
      </c>
      <c r="AQ40" s="301">
        <v>-26710</v>
      </c>
      <c r="AR40" s="302">
        <v>7.2</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808175</v>
      </c>
      <c r="AP41" s="300">
        <v>12153</v>
      </c>
      <c r="AQ41" s="301">
        <v>11979</v>
      </c>
      <c r="AR41" s="302">
        <v>1.5</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479</v>
      </c>
      <c r="AN49" s="1115" t="s">
        <v>512</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513</v>
      </c>
      <c r="AO50" s="317" t="s">
        <v>514</v>
      </c>
      <c r="AP50" s="318" t="s">
        <v>515</v>
      </c>
      <c r="AQ50" s="319" t="s">
        <v>516</v>
      </c>
      <c r="AR50" s="320" t="s">
        <v>517</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4706438</v>
      </c>
      <c r="AN51" s="322">
        <v>68888</v>
      </c>
      <c r="AO51" s="323">
        <v>131.19999999999999</v>
      </c>
      <c r="AP51" s="324">
        <v>63812</v>
      </c>
      <c r="AQ51" s="325">
        <v>2.2999999999999998</v>
      </c>
      <c r="AR51" s="326">
        <v>128.9</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4169156</v>
      </c>
      <c r="AN52" s="330">
        <v>61024</v>
      </c>
      <c r="AO52" s="331">
        <v>159.80000000000001</v>
      </c>
      <c r="AP52" s="332">
        <v>33848</v>
      </c>
      <c r="AQ52" s="333">
        <v>-4.2</v>
      </c>
      <c r="AR52" s="334">
        <v>164</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2811554</v>
      </c>
      <c r="AN53" s="322">
        <v>41493</v>
      </c>
      <c r="AO53" s="323">
        <v>-39.799999999999997</v>
      </c>
      <c r="AP53" s="324">
        <v>45945</v>
      </c>
      <c r="AQ53" s="325">
        <v>-28</v>
      </c>
      <c r="AR53" s="326">
        <v>-11.8</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2449238</v>
      </c>
      <c r="AN54" s="330">
        <v>36146</v>
      </c>
      <c r="AO54" s="331">
        <v>-40.799999999999997</v>
      </c>
      <c r="AP54" s="332">
        <v>25180</v>
      </c>
      <c r="AQ54" s="333">
        <v>-25.6</v>
      </c>
      <c r="AR54" s="334">
        <v>-15.2</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1545818</v>
      </c>
      <c r="AN55" s="322">
        <v>22994</v>
      </c>
      <c r="AO55" s="323">
        <v>-44.6</v>
      </c>
      <c r="AP55" s="324">
        <v>44475</v>
      </c>
      <c r="AQ55" s="325">
        <v>-3.2</v>
      </c>
      <c r="AR55" s="326">
        <v>-41.4</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1163421</v>
      </c>
      <c r="AN56" s="330">
        <v>17306</v>
      </c>
      <c r="AO56" s="331">
        <v>-52.1</v>
      </c>
      <c r="AP56" s="332">
        <v>24780</v>
      </c>
      <c r="AQ56" s="333">
        <v>-1.6</v>
      </c>
      <c r="AR56" s="334">
        <v>-50.5</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1334840</v>
      </c>
      <c r="AN57" s="322">
        <v>19937</v>
      </c>
      <c r="AO57" s="323">
        <v>-13.3</v>
      </c>
      <c r="AP57" s="324">
        <v>45982</v>
      </c>
      <c r="AQ57" s="325">
        <v>3.4</v>
      </c>
      <c r="AR57" s="326">
        <v>-16.7</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862196</v>
      </c>
      <c r="AN58" s="330">
        <v>12878</v>
      </c>
      <c r="AO58" s="331">
        <v>-25.6</v>
      </c>
      <c r="AP58" s="332">
        <v>25583</v>
      </c>
      <c r="AQ58" s="333">
        <v>3.2</v>
      </c>
      <c r="AR58" s="334">
        <v>-28.8</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1718222</v>
      </c>
      <c r="AN59" s="322">
        <v>25838</v>
      </c>
      <c r="AO59" s="323">
        <v>29.6</v>
      </c>
      <c r="AP59" s="324">
        <v>50538</v>
      </c>
      <c r="AQ59" s="325">
        <v>9.9</v>
      </c>
      <c r="AR59" s="326">
        <v>19.7</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1235367</v>
      </c>
      <c r="AN60" s="330">
        <v>18577</v>
      </c>
      <c r="AO60" s="331">
        <v>44.3</v>
      </c>
      <c r="AP60" s="332">
        <v>29053</v>
      </c>
      <c r="AQ60" s="333">
        <v>13.6</v>
      </c>
      <c r="AR60" s="334">
        <v>30.7</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2423374</v>
      </c>
      <c r="AN61" s="337">
        <v>35830</v>
      </c>
      <c r="AO61" s="338">
        <v>12.6</v>
      </c>
      <c r="AP61" s="339">
        <v>50150</v>
      </c>
      <c r="AQ61" s="340">
        <v>-3.1</v>
      </c>
      <c r="AR61" s="326">
        <v>15.7</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1975876</v>
      </c>
      <c r="AN62" s="330">
        <v>29186</v>
      </c>
      <c r="AO62" s="331">
        <v>17.100000000000001</v>
      </c>
      <c r="AP62" s="332">
        <v>27689</v>
      </c>
      <c r="AQ62" s="333">
        <v>-2.9</v>
      </c>
      <c r="AR62" s="334">
        <v>20</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uf3dntvRZcaBMN1tKCFc0vyYEc3Y5Txhw8SZabEmpe8XzK5tXsKRBMN2F04Zz3/J1MLKhTjzLbpVH3eqWu7Iog==" saltValue="fiOIULQh9tmZbkWxQCxQa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gIjvkm+0MKOJQ6C5Vr5ijvQTYNtElI2+jzGEH8gLuu+7B8aOpGi0Y2q2Ixf4nbT0uwDLMaEsXUzsPxpdsF1VUA==" saltValue="DF7qlog9Q6m8S8fk7nhn/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aSTzrajyBh3uVxx8oSxfOfIT5157q/MLsztWKThNiDnQg6uDl30F7o9JsQylmlQFYBV0wrwhv54f236XPU2WQg==" saltValue="nDpENGW4r9rhifMLUO2i+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13.5</v>
      </c>
      <c r="G47" s="12">
        <v>14.31</v>
      </c>
      <c r="H47" s="12">
        <v>18.32</v>
      </c>
      <c r="I47" s="12">
        <v>17.53</v>
      </c>
      <c r="J47" s="13">
        <v>13.75</v>
      </c>
    </row>
    <row r="48" spans="2:10" ht="57.75" customHeight="1" x14ac:dyDescent="0.2">
      <c r="B48" s="14"/>
      <c r="C48" s="1141" t="s">
        <v>4</v>
      </c>
      <c r="D48" s="1141"/>
      <c r="E48" s="1142"/>
      <c r="F48" s="15">
        <v>3.19</v>
      </c>
      <c r="G48" s="16">
        <v>7.24</v>
      </c>
      <c r="H48" s="16">
        <v>5.07</v>
      </c>
      <c r="I48" s="16">
        <v>0.06</v>
      </c>
      <c r="J48" s="17">
        <v>0.13</v>
      </c>
    </row>
    <row r="49" spans="2:10" ht="57.75" customHeight="1" thickBot="1" x14ac:dyDescent="0.25">
      <c r="B49" s="18"/>
      <c r="C49" s="1143" t="s">
        <v>5</v>
      </c>
      <c r="D49" s="1143"/>
      <c r="E49" s="1144"/>
      <c r="F49" s="19">
        <v>0.82</v>
      </c>
      <c r="G49" s="20">
        <v>5.68</v>
      </c>
      <c r="H49" s="20">
        <v>1.49</v>
      </c>
      <c r="I49" s="20" t="s">
        <v>531</v>
      </c>
      <c r="J49" s="21" t="s">
        <v>532</v>
      </c>
    </row>
    <row r="50" spans="2:10" ht="13.2" x14ac:dyDescent="0.2"/>
  </sheetData>
  <sheetProtection algorithmName="SHA-512" hashValue="Vs3aXAXiCIrOgygQ4ievZ+sschpd0dxjAQjBjXhmEBSRqpxPHN3J/NNVuMw0k/8g7qrpH2raYzP4xZabb0e2Hw==" saltValue="kDoDVOdBNnUcaMPYY8/Jv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大山　拓郎</cp:lastModifiedBy>
  <cp:lastPrinted>2026-03-11T04:58:05Z</cp:lastPrinted>
  <dcterms:created xsi:type="dcterms:W3CDTF">2026-02-23T07:40:50Z</dcterms:created>
  <dcterms:modified xsi:type="dcterms:W3CDTF">2026-03-12T03:02:26Z</dcterms:modified>
  <cp:category/>
</cp:coreProperties>
</file>