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332FB212-0259-472F-B869-5850267E8A07}"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C37" i="10"/>
  <c r="CO36" i="10"/>
  <c r="BW36" i="10"/>
  <c r="BE36" i="10"/>
  <c r="C36" i="10"/>
  <c r="CO35" i="10"/>
  <c r="BW35" i="10"/>
  <c r="BE35" i="10"/>
  <c r="CO34" i="10"/>
  <c r="BW34" i="10"/>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AM35" i="10" s="1"/>
  <c r="AM36" i="10" s="1"/>
  <c r="AM37" i="10" s="1"/>
</calcChain>
</file>

<file path=xl/sharedStrings.xml><?xml version="1.0" encoding="utf-8"?>
<sst xmlns="http://schemas.openxmlformats.org/spreadsheetml/2006/main" count="1093" uniqueCount="568">
  <si>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</si>
  <si>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</si>
  <si>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</si>
  <si>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</si>
  <si>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</si>
  <si>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</si>
  <si>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</si>
  <si>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</si>
  <si>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</si>
  <si>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</si>
  <si>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</si>
  <si>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</si>
  <si>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</si>
  <si>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</si>
  <si>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</si>
  <si>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</si>
  <si>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</si>
  <si>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</si>
  <si>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</si>
  <si>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</si>
  <si>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</si>
  <si>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</si>
  <si>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</si>
  <si>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</si>
  <si>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</si>
  <si>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</si>
  <si>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</si>
  <si>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</si>
  <si>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</si>
  <si>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</si>
  <si>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</si>
  <si>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</si>
  <si>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</si>
  <si>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</si>
  <si>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</si>
  <si>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</si>
  <si>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</si>
  <si>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</si>
  <si>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</si>
  <si>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</si>
  <si>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</si>
  <si>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</si>
  <si>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</si>
  <si>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</si>
  <si>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</si>
  <si>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</si>
  <si>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</si>
  <si>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</si>
  <si>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</si>
  <si>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</si>
  <si>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</si>
  <si>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</si>
  <si>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</si>
  <si>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</si>
  <si>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</si>
  <si>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</si>
  <si>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</si>
  <si>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</si>
  <si>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</si>
  <si>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</si>
  <si>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</si>
  <si>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</si>
  <si>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</si>
  <si>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</si>
  <si>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</si>
  <si>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</si>
  <si>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</si>
  <si>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</si>
  <si>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</si>
  <si>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</si>
  <si>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</si>
  <si>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</si>
  <si>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</si>
  <si>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</si>
  <si>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</si>
  <si>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</si>
  <si>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</si>
  <si>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</si>
  <si>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</si>
  <si>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</si>
  <si>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</si>
  <si>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</si>
  <si>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</si>
  <si>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</si>
  <si>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</si>
  <si>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</si>
  <si>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</si>
  <si>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</si>
  <si>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</si>
  <si>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</si>
  <si>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</si>
  <si>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</si>
  <si>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</si>
  <si>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</si>
  <si>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箕面市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</si>
  <si>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</si>
  <si>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</si>
  <si>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</si>
  <si>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</si>
  <si>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</si>
  <si>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</si>
  <si>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</si>
  <si>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</si>
  <si>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</si>
  <si>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</si>
  <si>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</si>
  <si>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</si>
  <si>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</si>
  <si>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</si>
  <si>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</si>
  <si>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</si>
  <si>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</si>
  <si>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</si>
  <si>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</si>
  <si>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</si>
  <si>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</si>
  <si>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</si>
  <si>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</si>
  <si>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</si>
  <si>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</si>
  <si>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</si>
  <si>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</si>
  <si>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</si>
  <si>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</si>
  <si>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</si>
  <si>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</si>
  <si>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</si>
  <si>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</si>
  <si>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</si>
  <si>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</si>
  <si>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</si>
  <si>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</si>
  <si>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</si>
  <si>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</si>
  <si>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</si>
  <si>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</si>
  <si>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</si>
  <si>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</si>
  <si>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</si>
  <si>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</si>
  <si>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</si>
  <si>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</si>
  <si>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</si>
  <si>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</si>
  <si>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</si>
  <si>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</si>
  <si>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</si>
  <si>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</si>
  <si>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</si>
  <si>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</si>
  <si>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</si>
  <si>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</si>
  <si>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</si>
  <si>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</si>
  <si>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</si>
  <si>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</si>
  <si>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</si>
  <si>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</si>
  <si>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</si>
  <si>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</si>
  <si>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</si>
  <si>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</si>
  <si>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</si>
  <si>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</si>
  <si>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</si>
  <si>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</si>
  <si>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</si>
  <si>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</si>
  <si>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</si>
  <si>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</si>
  <si>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</si>
  <si>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</si>
  <si>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</si>
  <si>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</si>
  <si>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</si>
  <si>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</si>
  <si>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</si>
  <si>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</si>
  <si>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</si>
  <si>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</si>
  <si>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</si>
  <si>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</si>
  <si>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</si>
  <si>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</si>
  <si>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</si>
  <si>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</si>
  <si>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</si>
  <si>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</si>
  <si>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</si>
  <si>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</si>
  <si>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</si>
  <si>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</si>
  <si>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</si>
  <si>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</si>
  <si>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</si>
  <si>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</si>
  <si>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</si>
  <si>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</si>
  <si>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</si>
  <si>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</si>
  <si>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</si>
  <si>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</si>
  <si>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</si>
  <si>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大阪府箕面市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</si>
  <si>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</si>
  <si>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</si>
  <si>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</si>
  <si>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</si>
  <si>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</si>
  <si>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</si>
  <si>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</si>
  <si>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</si>
  <si>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</si>
  <si>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</si>
  <si>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</si>
  <si>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</si>
  <si>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</si>
  <si>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</si>
  <si>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</si>
  <si>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</si>
  <si>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</si>
  <si>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</si>
  <si>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</si>
  <si>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</si>
  <si>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</si>
  <si>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</si>
  <si>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</si>
  <si>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</si>
  <si>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</si>
  <si>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</si>
  <si>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</si>
  <si>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</si>
  <si>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</si>
  <si>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</si>
  <si>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</si>
  <si>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</si>
  <si>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</si>
  <si>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</si>
  <si>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</si>
  <si>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</si>
  <si>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</si>
  <si>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</si>
  <si>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</si>
  <si>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</si>
  <si>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</si>
  <si>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</si>
  <si>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</si>
  <si>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</si>
  <si>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</si>
  <si>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</si>
  <si>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</si>
  <si>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</si>
  <si>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</si>
  <si>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</si>
  <si>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</si>
  <si>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</si>
  <si>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</si>
  <si>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</si>
  <si>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</si>
  <si>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</si>
  <si>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</si>
  <si>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</si>
  <si>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</si>
  <si>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</si>
  <si>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</si>
  <si>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</si>
  <si>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</si>
  <si>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</si>
  <si>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</si>
  <si>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</si>
  <si>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</si>
  <si>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</si>
  <si>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</si>
  <si>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</si>
  <si>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</si>
  <si>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</si>
  <si>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</si>
  <si>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</si>
  <si>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</si>
  <si>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</si>
  <si>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</si>
  <si>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</si>
  <si>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</si>
  <si>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</si>
  <si>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</si>
  <si>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</si>
  <si>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</si>
  <si>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</si>
  <si>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</si>
  <si>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</si>
  <si>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</si>
  <si>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</si>
  <si>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</si>
  <si>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</si>
  <si>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</si>
  <si>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</si>
  <si>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</si>
  <si>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</si>
  <si>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</si>
  <si>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</si>
  <si>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</si>
  <si>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</si>
  <si>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</si>
  <si>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</si>
  <si>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</si>
  <si>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</si>
  <si>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</si>
  <si>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</si>
  <si>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</si>
  <si>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</si>
  <si>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</si>
  <si>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</si>
  <si>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</si>
  <si>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</si>
  <si>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</si>
  <si>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</si>
  <si>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</si>
  <si>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</si>
  <si>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</si>
  <si>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</si>
  <si>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</si>
  <si>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</si>
  <si>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</si>
  <si>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</si>
  <si>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</si>
  <si>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</si>
  <si>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</si>
  <si>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</si>
  <si>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</si>
  <si>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</si>
  <si>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</si>
  <si>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</si>
  <si>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</si>
  <si>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</si>
  <si>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</si>
  <si>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</si>
  <si>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</si>
  <si>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</si>
  <si>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</si>
  <si>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</si>
  <si>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</si>
  <si>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</si>
  <si>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</si>
  <si>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</si>
  <si>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</si>
  <si>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</si>
  <si>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</si>
  <si>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</si>
  <si>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</si>
  <si>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</si>
  <si>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</si>
  <si>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</si>
  <si>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</si>
  <si>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</si>
  <si>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大阪府箕面市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</si>
  <si>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</si>
  <si>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</si>
  <si>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</si>
  <si>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</si>
  <si>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</si>
  <si>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</si>
  <si>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</si>
  <si>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</si>
  <si>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</si>
  <si>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</si>
  <si>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</si>
  <si>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</si>
  <si>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</si>
  <si>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</si>
  <si>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</si>
  <si>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</si>
  <si>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</si>
  <si>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</si>
  <si>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</si>
  <si>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</si>
  <si>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特別会計公共用地先行取得事業費</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</si>
  <si>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</si>
  <si>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</si>
  <si>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</si>
  <si>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</si>
  <si>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</si>
  <si>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</si>
  <si>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</si>
  <si>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</si>
  <si>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</si>
  <si>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</si>
  <si>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</si>
  <si>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</si>
  <si>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</si>
  <si>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特別会計国民健康保険事業費</t>
    <phoneticPr fontId="5"/>
  </si>
  <si>
    <t>特別会計介護保険事業費</t>
    <phoneticPr fontId="5"/>
  </si>
  <si>
    <t>特別会計後期高齢者医療事業費</t>
    <phoneticPr fontId="5"/>
  </si>
  <si>
    <t>特別会計介護サービス事業費</t>
    <phoneticPr fontId="5"/>
  </si>
  <si>
    <t>水道事業会計</t>
    <phoneticPr fontId="5"/>
  </si>
  <si>
    <t>法適用企業</t>
    <phoneticPr fontId="5"/>
  </si>
  <si>
    <t>公共下水道事業会計</t>
    <phoneticPr fontId="5"/>
  </si>
  <si>
    <t>病院事業会計</t>
    <phoneticPr fontId="5"/>
  </si>
  <si>
    <t>ボートレース事業会計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</si>
  <si>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</si>
  <si>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</si>
  <si>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</si>
  <si>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</si>
  <si>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</si>
  <si>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</si>
  <si>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</si>
  <si>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</si>
  <si>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</si>
  <si>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</si>
  <si>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</si>
  <si>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</si>
  <si>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</si>
  <si>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</si>
  <si>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</si>
  <si>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</si>
  <si>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</si>
  <si>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</si>
  <si>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</si>
  <si>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</si>
  <si>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</si>
  <si>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</si>
  <si>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</si>
  <si>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</si>
  <si>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</si>
  <si>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</si>
  <si>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</si>
  <si>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</si>
  <si>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</si>
  <si>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</si>
  <si>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</si>
  <si>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</si>
  <si>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</si>
  <si>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</si>
  <si>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</si>
  <si>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</si>
  <si>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</si>
  <si>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</si>
  <si>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</si>
  <si>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</si>
  <si>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</si>
  <si>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</si>
  <si>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</si>
  <si>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</si>
  <si>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</si>
  <si>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</si>
  <si>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</si>
  <si>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</si>
  <si>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</si>
  <si>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</si>
  <si>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</si>
  <si>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</si>
  <si>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</si>
  <si>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</si>
  <si>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</si>
  <si>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</si>
  <si>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</si>
  <si>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</si>
  <si>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</si>
  <si>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</si>
  <si>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</si>
  <si>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</si>
  <si>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</si>
  <si>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</si>
  <si>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</si>
  <si>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</si>
  <si>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</si>
  <si>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</si>
  <si>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</si>
  <si>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</si>
  <si>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</si>
  <si>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</si>
  <si>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</si>
  <si>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</si>
  <si>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</si>
  <si>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</si>
  <si>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</si>
  <si>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</si>
  <si>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</si>
  <si>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</si>
  <si>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</si>
  <si>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</si>
  <si>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</si>
  <si>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</si>
  <si>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</si>
  <si>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</si>
  <si>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</si>
  <si>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</si>
  <si>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</si>
  <si>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</si>
  <si>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</si>
  <si>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</si>
  <si>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</si>
  <si>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</si>
  <si>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</si>
  <si>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</si>
  <si>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</si>
  <si>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</si>
  <si>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</si>
  <si>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</si>
  <si>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</si>
  <si>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</si>
  <si>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</si>
  <si>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</si>
  <si>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</si>
  <si>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</si>
  <si>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</si>
  <si>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</si>
  <si>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</si>
  <si>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</si>
  <si>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</si>
  <si>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</si>
  <si>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</si>
  <si>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</si>
  <si>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</si>
  <si>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</si>
  <si>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</si>
  <si>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</si>
  <si>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</si>
  <si>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</si>
  <si>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</si>
  <si>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</si>
  <si>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</si>
  <si>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</si>
  <si>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</si>
  <si>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</si>
  <si>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</si>
  <si>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</si>
  <si>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</si>
  <si>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</si>
  <si>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</si>
  <si>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</si>
  <si>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</si>
  <si>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</si>
  <si>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</si>
  <si>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4.96</t>
  </si>
  <si>
    <t>▲ 2.91</t>
  </si>
  <si>
    <t>▲ 1.13</t>
  </si>
  <si>
    <t>ボートレース事業会計</t>
  </si>
  <si>
    <t>公共下水道事業会計</t>
  </si>
  <si>
    <t>水道事業会計</t>
  </si>
  <si>
    <t>一般会計</t>
  </si>
  <si>
    <t>特別会計介護保険事業費</t>
  </si>
  <si>
    <t>病院事業会計</t>
  </si>
  <si>
    <t>特別会計後期高齢者医療事業費</t>
  </si>
  <si>
    <t>特別会計国民健康保険事業費</t>
  </si>
  <si>
    <t>その他会計（赤字）</t>
  </si>
  <si>
    <t>その他会計（黒字）</t>
  </si>
  <si>
    <t>R02</t>
    <phoneticPr fontId="5"/>
  </si>
  <si>
    <t>R03</t>
    <phoneticPr fontId="5"/>
  </si>
  <si>
    <t>R04</t>
    <phoneticPr fontId="5"/>
  </si>
  <si>
    <t>R05</t>
    <phoneticPr fontId="5"/>
  </si>
  <si>
    <t>R06</t>
    <phoneticPr fontId="5"/>
  </si>
  <si>
    <t>-</t>
    <phoneticPr fontId="2"/>
  </si>
  <si>
    <t>大阪府後期高齢者医療広域連合（一般会計）</t>
    <rPh sb="0" eb="3">
      <t>オオサカフ</t>
    </rPh>
    <rPh sb="3" eb="8">
      <t>コウキコウレイシャ</t>
    </rPh>
    <rPh sb="8" eb="14">
      <t>イリョウコウイキレンゴウ</t>
    </rPh>
    <rPh sb="15" eb="19">
      <t>イッパンカイケイ</t>
    </rPh>
    <phoneticPr fontId="2"/>
  </si>
  <si>
    <t>大阪府後期高齢者医療広域連合（後期高齢者医療特別会計）</t>
    <rPh sb="0" eb="3">
      <t>オオサカフ</t>
    </rPh>
    <rPh sb="3" eb="8">
      <t>コウキコウレイシャ</t>
    </rPh>
    <rPh sb="8" eb="14">
      <t>イリョウコウイキレンゴウ</t>
    </rPh>
    <rPh sb="15" eb="17">
      <t>コウキ</t>
    </rPh>
    <rPh sb="17" eb="20">
      <t>コウレイシャ</t>
    </rPh>
    <rPh sb="20" eb="22">
      <t>イリョウ</t>
    </rPh>
    <rPh sb="22" eb="24">
      <t>トクベツ</t>
    </rPh>
    <rPh sb="24" eb="26">
      <t>カイケイ</t>
    </rPh>
    <phoneticPr fontId="2"/>
  </si>
  <si>
    <t>大阪広域水道企業団水道事業会計（水道用水供給事業）</t>
    <rPh sb="0" eb="9">
      <t>オオサカコウイキスイドウキギョウダン</t>
    </rPh>
    <rPh sb="9" eb="13">
      <t>スイドウジギョウ</t>
    </rPh>
    <rPh sb="13" eb="15">
      <t>カイケイ</t>
    </rPh>
    <rPh sb="16" eb="20">
      <t>スイドウヨウスイ</t>
    </rPh>
    <rPh sb="20" eb="22">
      <t>キョウキュウ</t>
    </rPh>
    <rPh sb="22" eb="24">
      <t>ジギョウ</t>
    </rPh>
    <phoneticPr fontId="2"/>
  </si>
  <si>
    <t>大阪広域水道企業団（工業用水道事業会計）</t>
    <rPh sb="0" eb="2">
      <t>オオサカ</t>
    </rPh>
    <rPh sb="2" eb="4">
      <t>コウイキ</t>
    </rPh>
    <rPh sb="4" eb="9">
      <t>スイドウキギョウダン</t>
    </rPh>
    <rPh sb="10" eb="13">
      <t>コウギョウヨウ</t>
    </rPh>
    <rPh sb="13" eb="15">
      <t>スイドウ</t>
    </rPh>
    <rPh sb="15" eb="17">
      <t>ジギョウ</t>
    </rPh>
    <rPh sb="17" eb="19">
      <t>カイケイ</t>
    </rPh>
    <phoneticPr fontId="2"/>
  </si>
  <si>
    <t>箕面市医療保健センター</t>
    <rPh sb="0" eb="3">
      <t>ミノオシ</t>
    </rPh>
    <rPh sb="3" eb="5">
      <t>イリョウ</t>
    </rPh>
    <rPh sb="5" eb="7">
      <t>ホケン</t>
    </rPh>
    <phoneticPr fontId="2"/>
  </si>
  <si>
    <t>箕面市障害者事業団</t>
    <rPh sb="0" eb="3">
      <t>ミノオシ</t>
    </rPh>
    <rPh sb="3" eb="6">
      <t>ショウガイシャ</t>
    </rPh>
    <rPh sb="6" eb="9">
      <t>ジギョウダン</t>
    </rPh>
    <phoneticPr fontId="2"/>
  </si>
  <si>
    <t>箕面市メイプル文化財団</t>
    <rPh sb="0" eb="3">
      <t>ミノオシ</t>
    </rPh>
    <rPh sb="7" eb="9">
      <t>ブンカ</t>
    </rPh>
    <rPh sb="9" eb="11">
      <t>ザイダン</t>
    </rPh>
    <phoneticPr fontId="2"/>
  </si>
  <si>
    <t>箕面市国際交流協会</t>
    <rPh sb="0" eb="3">
      <t>ミノオシ</t>
    </rPh>
    <rPh sb="3" eb="5">
      <t>コクサイ</t>
    </rPh>
    <rPh sb="5" eb="7">
      <t>コウリュウ</t>
    </rPh>
    <rPh sb="7" eb="9">
      <t>キョウカイ</t>
    </rPh>
    <phoneticPr fontId="2"/>
  </si>
  <si>
    <t>箕面都市開発</t>
    <rPh sb="0" eb="2">
      <t>ミノオ</t>
    </rPh>
    <rPh sb="2" eb="6">
      <t>トシカイハツ</t>
    </rPh>
    <phoneticPr fontId="2"/>
  </si>
  <si>
    <t>箕面FMまちそだて</t>
    <rPh sb="0" eb="2">
      <t>ミノオ</t>
    </rPh>
    <phoneticPr fontId="2"/>
  </si>
  <si>
    <t>箕面市土地開発公社</t>
    <rPh sb="0" eb="3">
      <t>ミノオシ</t>
    </rPh>
    <rPh sb="3" eb="9">
      <t>トチカイハツコウシャ</t>
    </rPh>
    <phoneticPr fontId="2"/>
  </si>
  <si>
    <t>都市施設整備基金</t>
    <rPh sb="0" eb="2">
      <t>トシ</t>
    </rPh>
    <rPh sb="2" eb="4">
      <t>シセツ</t>
    </rPh>
    <rPh sb="4" eb="6">
      <t>セイビ</t>
    </rPh>
    <rPh sb="6" eb="8">
      <t>キキン</t>
    </rPh>
    <phoneticPr fontId="5"/>
  </si>
  <si>
    <t>新市立病院整備基金</t>
    <rPh sb="0" eb="1">
      <t>シン</t>
    </rPh>
    <rPh sb="1" eb="3">
      <t>シリツ</t>
    </rPh>
    <rPh sb="3" eb="5">
      <t>ビョウイン</t>
    </rPh>
    <rPh sb="5" eb="7">
      <t>セイビ</t>
    </rPh>
    <rPh sb="7" eb="9">
      <t>キキン</t>
    </rPh>
    <phoneticPr fontId="5"/>
  </si>
  <si>
    <t>学校教育施設整備基金</t>
    <rPh sb="0" eb="2">
      <t>ガッコウ</t>
    </rPh>
    <rPh sb="2" eb="4">
      <t>キョウイク</t>
    </rPh>
    <rPh sb="4" eb="6">
      <t>シセツ</t>
    </rPh>
    <rPh sb="6" eb="8">
      <t>セイビ</t>
    </rPh>
    <rPh sb="8" eb="10">
      <t>キキン</t>
    </rPh>
    <phoneticPr fontId="5"/>
  </si>
  <si>
    <t>保健福祉総合推進基金</t>
    <rPh sb="0" eb="2">
      <t>ホケン</t>
    </rPh>
    <rPh sb="2" eb="4">
      <t>フクシ</t>
    </rPh>
    <rPh sb="4" eb="6">
      <t>ソウゴウ</t>
    </rPh>
    <rPh sb="6" eb="8">
      <t>スイシン</t>
    </rPh>
    <rPh sb="8" eb="10">
      <t>キキン</t>
    </rPh>
    <phoneticPr fontId="5"/>
  </si>
  <si>
    <t>未来子ども基金</t>
    <rPh sb="0" eb="2">
      <t>ミライ</t>
    </rPh>
    <rPh sb="2" eb="3">
      <t>コ</t>
    </rPh>
    <rPh sb="5" eb="7">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</si>
</sst>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AFE8-40DE-AEBC-C5424258F69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172283</c:v>
                </c:pt>
                <c:pt idx="1">
                  <c:v>180653</c:v>
                </c:pt>
                <c:pt idx="2">
                  <c:v>118197</c:v>
                </c:pt>
                <c:pt idx="3">
                  <c:v>127958</c:v>
                </c:pt>
                <c:pt idx="4">
                  <c:v>77387</c:v>
                </c:pt>
              </c:numCache>
            </c:numRef>
          </c:val>
          <c:smooth val="0"/>
          <c:extLst>
            <c:ext xmlns:c16="http://schemas.microsoft.com/office/drawing/2014/chart" uri="{C3380CC4-5D6E-409C-BE32-E72D297353CC}">
              <c16:uniqueId val="{00000001-AFE8-40DE-AEBC-C5424258F69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8.5399999999999991</c:v>
                </c:pt>
                <c:pt idx="1">
                  <c:v>4.93</c:v>
                </c:pt>
                <c:pt idx="2">
                  <c:v>5.35</c:v>
                </c:pt>
                <c:pt idx="3">
                  <c:v>5.45</c:v>
                </c:pt>
                <c:pt idx="4">
                  <c:v>4.95</c:v>
                </c:pt>
              </c:numCache>
            </c:numRef>
          </c:val>
          <c:extLst>
            <c:ext xmlns:c16="http://schemas.microsoft.com/office/drawing/2014/chart" uri="{C3380CC4-5D6E-409C-BE32-E72D297353CC}">
              <c16:uniqueId val="{00000000-BB8A-41CB-AA6E-9D12BCD1476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15.09</c:v>
                </c:pt>
                <c:pt idx="1">
                  <c:v>17.559999999999999</c:v>
                </c:pt>
                <c:pt idx="2">
                  <c:v>17.37</c:v>
                </c:pt>
                <c:pt idx="3">
                  <c:v>17.89</c:v>
                </c:pt>
                <c:pt idx="4">
                  <c:v>17.600000000000001</c:v>
                </c:pt>
              </c:numCache>
            </c:numRef>
          </c:val>
          <c:extLst>
            <c:ext xmlns:c16="http://schemas.microsoft.com/office/drawing/2014/chart" uri="{C3380CC4-5D6E-409C-BE32-E72D297353CC}">
              <c16:uniqueId val="{00000001-BB8A-41CB-AA6E-9D12BCD1476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-4.96</c:v>
                </c:pt>
                <c:pt idx="1">
                  <c:v>-2.91</c:v>
                </c:pt>
                <c:pt idx="2">
                  <c:v>14.82</c:v>
                </c:pt>
                <c:pt idx="3">
                  <c:v>13.56</c:v>
                </c:pt>
                <c:pt idx="4">
                  <c:v>-1.1299999999999999</c:v>
                </c:pt>
              </c:numCache>
            </c:numRef>
          </c:val>
          <c:smooth val="0"/>
          <c:extLst>
            <c:ext xmlns:c16="http://schemas.microsoft.com/office/drawing/2014/chart" uri="{C3380CC4-5D6E-409C-BE32-E72D297353CC}">
              <c16:uniqueId val="{00000002-BB8A-41CB-AA6E-9D12BCD1476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23.35</c:v>
                </c:pt>
                <c:pt idx="2">
                  <c:v>#N/A</c:v>
                </c:pt>
                <c:pt idx="3">
                  <c:v>21.23</c:v>
                </c:pt>
                <c:pt idx="4">
                  <c:v>#N/A</c:v>
                </c:pt>
                <c:pt idx="5">
                  <c:v>24.96</c:v>
                </c:pt>
                <c:pt idx="6">
                  <c:v>#N/A</c:v>
                </c:pt>
                <c:pt idx="7">
                  <c:v>0</c:v>
                </c:pt>
                <c:pt idx="8">
                  <c:v>#N/A</c:v>
                </c:pt>
                <c:pt idx="9">
                  <c:v>0</c:v>
                </c:pt>
              </c:numCache>
            </c:numRef>
          </c:val>
          <c:extLst>
            <c:ext xmlns:c16="http://schemas.microsoft.com/office/drawing/2014/chart" uri="{C3380CC4-5D6E-409C-BE32-E72D297353CC}">
              <c16:uniqueId val="{00000000-F9B4-4BA5-AC82-0AD3F6A478F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9B4-4BA5-AC82-0AD3F6A478FB}"/>
            </c:ext>
          </c:extLst>
        </c:ser>
        <c:ser>
          <c:idx val="2"/>
          <c:order val="2"/>
          <c:tx>
            <c:strRef>
              <c:f>データシート!$A$29</c:f>
              <c:strCache>
                <c:ptCount val="1"/>
                <c:pt idx="0">
                  <c:v>特別会計国民健康保険事業費</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1.32</c:v>
                </c:pt>
                <c:pt idx="2">
                  <c:v>#N/A</c:v>
                </c:pt>
                <c:pt idx="3">
                  <c:v>0.75</c:v>
                </c:pt>
                <c:pt idx="4">
                  <c:v>#N/A</c:v>
                </c:pt>
                <c:pt idx="5">
                  <c:v>0.1</c:v>
                </c:pt>
                <c:pt idx="6">
                  <c:v>#N/A</c:v>
                </c:pt>
                <c:pt idx="7">
                  <c:v>0.14000000000000001</c:v>
                </c:pt>
                <c:pt idx="8">
                  <c:v>#N/A</c:v>
                </c:pt>
                <c:pt idx="9">
                  <c:v>0.04</c:v>
                </c:pt>
              </c:numCache>
            </c:numRef>
          </c:val>
          <c:extLst>
            <c:ext xmlns:c16="http://schemas.microsoft.com/office/drawing/2014/chart" uri="{C3380CC4-5D6E-409C-BE32-E72D297353CC}">
              <c16:uniqueId val="{00000002-F9B4-4BA5-AC82-0AD3F6A478FB}"/>
            </c:ext>
          </c:extLst>
        </c:ser>
        <c:ser>
          <c:idx val="3"/>
          <c:order val="3"/>
          <c:tx>
            <c:strRef>
              <c:f>データシート!$A$30</c:f>
              <c:strCache>
                <c:ptCount val="1"/>
                <c:pt idx="0">
                  <c:v>特別会計後期高齢者医療事業費</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0.44</c:v>
                </c:pt>
                <c:pt idx="2">
                  <c:v>#N/A</c:v>
                </c:pt>
                <c:pt idx="3">
                  <c:v>0.28000000000000003</c:v>
                </c:pt>
                <c:pt idx="4">
                  <c:v>#N/A</c:v>
                </c:pt>
                <c:pt idx="5">
                  <c:v>0.32</c:v>
                </c:pt>
                <c:pt idx="6">
                  <c:v>#N/A</c:v>
                </c:pt>
                <c:pt idx="7">
                  <c:v>0.32</c:v>
                </c:pt>
                <c:pt idx="8">
                  <c:v>#N/A</c:v>
                </c:pt>
                <c:pt idx="9">
                  <c:v>0.37</c:v>
                </c:pt>
              </c:numCache>
            </c:numRef>
          </c:val>
          <c:extLst>
            <c:ext xmlns:c16="http://schemas.microsoft.com/office/drawing/2014/chart" uri="{C3380CC4-5D6E-409C-BE32-E72D297353CC}">
              <c16:uniqueId val="{00000003-F9B4-4BA5-AC82-0AD3F6A478FB}"/>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3.8</c:v>
                </c:pt>
                <c:pt idx="2">
                  <c:v>#N/A</c:v>
                </c:pt>
                <c:pt idx="3">
                  <c:v>5.24</c:v>
                </c:pt>
                <c:pt idx="4">
                  <c:v>#N/A</c:v>
                </c:pt>
                <c:pt idx="5">
                  <c:v>9.69</c:v>
                </c:pt>
                <c:pt idx="6">
                  <c:v>#N/A</c:v>
                </c:pt>
                <c:pt idx="7">
                  <c:v>5.59</c:v>
                </c:pt>
                <c:pt idx="8">
                  <c:v>#N/A</c:v>
                </c:pt>
                <c:pt idx="9">
                  <c:v>0.46</c:v>
                </c:pt>
              </c:numCache>
            </c:numRef>
          </c:val>
          <c:extLst>
            <c:ext xmlns:c16="http://schemas.microsoft.com/office/drawing/2014/chart" uri="{C3380CC4-5D6E-409C-BE32-E72D297353CC}">
              <c16:uniqueId val="{00000004-F9B4-4BA5-AC82-0AD3F6A478FB}"/>
            </c:ext>
          </c:extLst>
        </c:ser>
        <c:ser>
          <c:idx val="5"/>
          <c:order val="5"/>
          <c:tx>
            <c:strRef>
              <c:f>データシート!$A$32</c:f>
              <c:strCache>
                <c:ptCount val="1"/>
                <c:pt idx="0">
                  <c:v>特別会計介護保険事業費</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1.84</c:v>
                </c:pt>
                <c:pt idx="2">
                  <c:v>#N/A</c:v>
                </c:pt>
                <c:pt idx="3">
                  <c:v>0.66</c:v>
                </c:pt>
                <c:pt idx="4">
                  <c:v>#N/A</c:v>
                </c:pt>
                <c:pt idx="5">
                  <c:v>0.81</c:v>
                </c:pt>
                <c:pt idx="6">
                  <c:v>#N/A</c:v>
                </c:pt>
                <c:pt idx="7">
                  <c:v>1.0900000000000001</c:v>
                </c:pt>
                <c:pt idx="8">
                  <c:v>#N/A</c:v>
                </c:pt>
                <c:pt idx="9">
                  <c:v>0.56000000000000005</c:v>
                </c:pt>
              </c:numCache>
            </c:numRef>
          </c:val>
          <c:extLst>
            <c:ext xmlns:c16="http://schemas.microsoft.com/office/drawing/2014/chart" uri="{C3380CC4-5D6E-409C-BE32-E72D297353CC}">
              <c16:uniqueId val="{00000005-F9B4-4BA5-AC82-0AD3F6A478FB}"/>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8.5299999999999994</c:v>
                </c:pt>
                <c:pt idx="2">
                  <c:v>#N/A</c:v>
                </c:pt>
                <c:pt idx="3">
                  <c:v>4.93</c:v>
                </c:pt>
                <c:pt idx="4">
                  <c:v>#N/A</c:v>
                </c:pt>
                <c:pt idx="5">
                  <c:v>5.34</c:v>
                </c:pt>
                <c:pt idx="6">
                  <c:v>#N/A</c:v>
                </c:pt>
                <c:pt idx="7">
                  <c:v>5.44</c:v>
                </c:pt>
                <c:pt idx="8">
                  <c:v>#N/A</c:v>
                </c:pt>
                <c:pt idx="9">
                  <c:v>4.95</c:v>
                </c:pt>
              </c:numCache>
            </c:numRef>
          </c:val>
          <c:extLst>
            <c:ext xmlns:c16="http://schemas.microsoft.com/office/drawing/2014/chart" uri="{C3380CC4-5D6E-409C-BE32-E72D297353CC}">
              <c16:uniqueId val="{00000006-F9B4-4BA5-AC82-0AD3F6A478FB}"/>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7.43</c:v>
                </c:pt>
                <c:pt idx="2">
                  <c:v>#N/A</c:v>
                </c:pt>
                <c:pt idx="3">
                  <c:v>7.38</c:v>
                </c:pt>
                <c:pt idx="4">
                  <c:v>#N/A</c:v>
                </c:pt>
                <c:pt idx="5">
                  <c:v>8.34</c:v>
                </c:pt>
                <c:pt idx="6">
                  <c:v>#N/A</c:v>
                </c:pt>
                <c:pt idx="7">
                  <c:v>9.06</c:v>
                </c:pt>
                <c:pt idx="8">
                  <c:v>#N/A</c:v>
                </c:pt>
                <c:pt idx="9">
                  <c:v>8.73</c:v>
                </c:pt>
              </c:numCache>
            </c:numRef>
          </c:val>
          <c:extLst>
            <c:ext xmlns:c16="http://schemas.microsoft.com/office/drawing/2014/chart" uri="{C3380CC4-5D6E-409C-BE32-E72D297353CC}">
              <c16:uniqueId val="{00000007-F9B4-4BA5-AC82-0AD3F6A478FB}"/>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16.239999999999998</c:v>
                </c:pt>
                <c:pt idx="2">
                  <c:v>#N/A</c:v>
                </c:pt>
                <c:pt idx="3">
                  <c:v>16.88</c:v>
                </c:pt>
                <c:pt idx="4">
                  <c:v>#N/A</c:v>
                </c:pt>
                <c:pt idx="5">
                  <c:v>18.11</c:v>
                </c:pt>
                <c:pt idx="6">
                  <c:v>#N/A</c:v>
                </c:pt>
                <c:pt idx="7">
                  <c:v>18.420000000000002</c:v>
                </c:pt>
                <c:pt idx="8">
                  <c:v>#N/A</c:v>
                </c:pt>
                <c:pt idx="9">
                  <c:v>18.89</c:v>
                </c:pt>
              </c:numCache>
            </c:numRef>
          </c:val>
          <c:extLst>
            <c:ext xmlns:c16="http://schemas.microsoft.com/office/drawing/2014/chart" uri="{C3380CC4-5D6E-409C-BE32-E72D297353CC}">
              <c16:uniqueId val="{00000008-F9B4-4BA5-AC82-0AD3F6A478FB}"/>
            </c:ext>
          </c:extLst>
        </c:ser>
        <c:ser>
          <c:idx val="9"/>
          <c:order val="9"/>
          <c:tx>
            <c:strRef>
              <c:f>データシート!$A$36</c:f>
              <c:strCache>
                <c:ptCount val="1"/>
                <c:pt idx="0">
                  <c:v>ボートレース事業会計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#N/A</c:v>
                </c:pt>
                <c:pt idx="7">
                  <c:v>27.29</c:v>
                </c:pt>
                <c:pt idx="8">
                  <c:v>#N/A</c:v>
                </c:pt>
                <c:pt idx="9">
                  <c:v>24.36</c:v>
                </c:pt>
              </c:numCache>
            </c:numRef>
          </c:val>
          <c:extLst>
            <c:ext xmlns:c16="http://schemas.microsoft.com/office/drawing/2014/chart" uri="{C3380CC4-5D6E-409C-BE32-E72D297353CC}">
              <c16:uniqueId val="{00000009-F9B4-4BA5-AC82-0AD3F6A478F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2415</c:v>
                </c:pt>
                <c:pt idx="5">
                  <c:v>2425</c:v>
                </c:pt>
                <c:pt idx="8">
                  <c:v>3387</c:v>
                </c:pt>
                <c:pt idx="11">
                  <c:v>3401</c:v>
                </c:pt>
                <c:pt idx="14">
                  <c:v>3036</c:v>
                </c:pt>
              </c:numCache>
            </c:numRef>
          </c:val>
          <c:extLst>
            <c:ext xmlns:c16="http://schemas.microsoft.com/office/drawing/2014/chart" uri="{C3380CC4-5D6E-409C-BE32-E72D297353CC}">
              <c16:uniqueId val="{00000000-8F99-4C76-9E96-F5DDF679136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F99-4C76-9E96-F5DDF679136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100</c:v>
                </c:pt>
                <c:pt idx="3">
                  <c:v>100</c:v>
                </c:pt>
                <c:pt idx="6">
                  <c:v>206</c:v>
                </c:pt>
                <c:pt idx="9">
                  <c:v>216</c:v>
                </c:pt>
                <c:pt idx="12">
                  <c:v>216</c:v>
                </c:pt>
              </c:numCache>
            </c:numRef>
          </c:val>
          <c:extLst>
            <c:ext xmlns:c16="http://schemas.microsoft.com/office/drawing/2014/chart" uri="{C3380CC4-5D6E-409C-BE32-E72D297353CC}">
              <c16:uniqueId val="{00000002-8F99-4C76-9E96-F5DDF679136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F99-4C76-9E96-F5DDF679136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178</c:v>
                </c:pt>
                <c:pt idx="3">
                  <c:v>184</c:v>
                </c:pt>
                <c:pt idx="6">
                  <c:v>189</c:v>
                </c:pt>
                <c:pt idx="9">
                  <c:v>189</c:v>
                </c:pt>
                <c:pt idx="12">
                  <c:v>268</c:v>
                </c:pt>
              </c:numCache>
            </c:numRef>
          </c:val>
          <c:extLst>
            <c:ext xmlns:c16="http://schemas.microsoft.com/office/drawing/2014/chart" uri="{C3380CC4-5D6E-409C-BE32-E72D297353CC}">
              <c16:uniqueId val="{00000004-8F99-4C76-9E96-F5DDF679136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F99-4C76-9E96-F5DDF679136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F99-4C76-9E96-F5DDF679136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2789</c:v>
                </c:pt>
                <c:pt idx="3">
                  <c:v>2976</c:v>
                </c:pt>
                <c:pt idx="6">
                  <c:v>3434</c:v>
                </c:pt>
                <c:pt idx="9">
                  <c:v>3454</c:v>
                </c:pt>
                <c:pt idx="12">
                  <c:v>3590</c:v>
                </c:pt>
              </c:numCache>
            </c:numRef>
          </c:val>
          <c:extLst>
            <c:ext xmlns:c16="http://schemas.microsoft.com/office/drawing/2014/chart" uri="{C3380CC4-5D6E-409C-BE32-E72D297353CC}">
              <c16:uniqueId val="{00000007-8F99-4C76-9E96-F5DDF679136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652</c:v>
                </c:pt>
                <c:pt idx="2">
                  <c:v>#N/A</c:v>
                </c:pt>
                <c:pt idx="3">
                  <c:v>#N/A</c:v>
                </c:pt>
                <c:pt idx="4">
                  <c:v>835</c:v>
                </c:pt>
                <c:pt idx="5">
                  <c:v>#N/A</c:v>
                </c:pt>
                <c:pt idx="6">
                  <c:v>#N/A</c:v>
                </c:pt>
                <c:pt idx="7">
                  <c:v>442</c:v>
                </c:pt>
                <c:pt idx="8">
                  <c:v>#N/A</c:v>
                </c:pt>
                <c:pt idx="9">
                  <c:v>#N/A</c:v>
                </c:pt>
                <c:pt idx="10">
                  <c:v>458</c:v>
                </c:pt>
                <c:pt idx="11">
                  <c:v>#N/A</c:v>
                </c:pt>
                <c:pt idx="12">
                  <c:v>#N/A</c:v>
                </c:pt>
                <c:pt idx="13">
                  <c:v>1038</c:v>
                </c:pt>
                <c:pt idx="14">
                  <c:v>#N/A</c:v>
                </c:pt>
              </c:numCache>
            </c:numRef>
          </c:val>
          <c:smooth val="0"/>
          <c:extLst>
            <c:ext xmlns:c16="http://schemas.microsoft.com/office/drawing/2014/chart" uri="{C3380CC4-5D6E-409C-BE32-E72D297353CC}">
              <c16:uniqueId val="{00000008-8F99-4C76-9E96-F5DDF679136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30533</c:v>
                </c:pt>
                <c:pt idx="5">
                  <c:v>31449</c:v>
                </c:pt>
                <c:pt idx="8">
                  <c:v>30553</c:v>
                </c:pt>
                <c:pt idx="11">
                  <c:v>29581</c:v>
                </c:pt>
                <c:pt idx="14">
                  <c:v>30643</c:v>
                </c:pt>
              </c:numCache>
            </c:numRef>
          </c:val>
          <c:extLst>
            <c:ext xmlns:c16="http://schemas.microsoft.com/office/drawing/2014/chart" uri="{C3380CC4-5D6E-409C-BE32-E72D297353CC}">
              <c16:uniqueId val="{00000000-82AE-4AAD-9EF8-CCE95DA4591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13813</c:v>
                </c:pt>
                <c:pt idx="5">
                  <c:v>7660</c:v>
                </c:pt>
                <c:pt idx="8">
                  <c:v>4450</c:v>
                </c:pt>
                <c:pt idx="11">
                  <c:v>4331</c:v>
                </c:pt>
                <c:pt idx="14">
                  <c:v>7194</c:v>
                </c:pt>
              </c:numCache>
            </c:numRef>
          </c:val>
          <c:extLst>
            <c:ext xmlns:c16="http://schemas.microsoft.com/office/drawing/2014/chart" uri="{C3380CC4-5D6E-409C-BE32-E72D297353CC}">
              <c16:uniqueId val="{00000001-82AE-4AAD-9EF8-CCE95DA4591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24566</c:v>
                </c:pt>
                <c:pt idx="5">
                  <c:v>27086</c:v>
                </c:pt>
                <c:pt idx="8">
                  <c:v>25666</c:v>
                </c:pt>
                <c:pt idx="11">
                  <c:v>27302</c:v>
                </c:pt>
                <c:pt idx="14">
                  <c:v>28129</c:v>
                </c:pt>
              </c:numCache>
            </c:numRef>
          </c:val>
          <c:extLst>
            <c:ext xmlns:c16="http://schemas.microsoft.com/office/drawing/2014/chart" uri="{C3380CC4-5D6E-409C-BE32-E72D297353CC}">
              <c16:uniqueId val="{00000002-82AE-4AAD-9EF8-CCE95DA4591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2AE-4AAD-9EF8-CCE95DA4591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2AE-4AAD-9EF8-CCE95DA4591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2AE-4AAD-9EF8-CCE95DA4591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6569</c:v>
                </c:pt>
                <c:pt idx="3">
                  <c:v>6424</c:v>
                </c:pt>
                <c:pt idx="6">
                  <c:v>6201</c:v>
                </c:pt>
                <c:pt idx="9">
                  <c:v>6258</c:v>
                </c:pt>
                <c:pt idx="12">
                  <c:v>6362</c:v>
                </c:pt>
              </c:numCache>
            </c:numRef>
          </c:val>
          <c:extLst>
            <c:ext xmlns:c16="http://schemas.microsoft.com/office/drawing/2014/chart" uri="{C3380CC4-5D6E-409C-BE32-E72D297353CC}">
              <c16:uniqueId val="{00000006-82AE-4AAD-9EF8-CCE95DA4591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2AE-4AAD-9EF8-CCE95DA4591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1862</c:v>
                </c:pt>
                <c:pt idx="3">
                  <c:v>1828</c:v>
                </c:pt>
                <c:pt idx="6">
                  <c:v>1512</c:v>
                </c:pt>
                <c:pt idx="9">
                  <c:v>1943</c:v>
                </c:pt>
                <c:pt idx="12">
                  <c:v>1945</c:v>
                </c:pt>
              </c:numCache>
            </c:numRef>
          </c:val>
          <c:extLst>
            <c:ext xmlns:c16="http://schemas.microsoft.com/office/drawing/2014/chart" uri="{C3380CC4-5D6E-409C-BE32-E72D297353CC}">
              <c16:uniqueId val="{00000008-82AE-4AAD-9EF8-CCE95DA4591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4699</c:v>
                </c:pt>
                <c:pt idx="3">
                  <c:v>3703</c:v>
                </c:pt>
                <c:pt idx="6">
                  <c:v>2825</c:v>
                </c:pt>
                <c:pt idx="9">
                  <c:v>2720</c:v>
                </c:pt>
                <c:pt idx="12">
                  <c:v>2438</c:v>
                </c:pt>
              </c:numCache>
            </c:numRef>
          </c:val>
          <c:extLst>
            <c:ext xmlns:c16="http://schemas.microsoft.com/office/drawing/2014/chart" uri="{C3380CC4-5D6E-409C-BE32-E72D297353CC}">
              <c16:uniqueId val="{00000009-82AE-4AAD-9EF8-CCE95DA4591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57011</c:v>
                </c:pt>
                <c:pt idx="3">
                  <c:v>57889</c:v>
                </c:pt>
                <c:pt idx="6">
                  <c:v>52304</c:v>
                </c:pt>
                <c:pt idx="9">
                  <c:v>50028</c:v>
                </c:pt>
                <c:pt idx="12">
                  <c:v>48056</c:v>
                </c:pt>
              </c:numCache>
            </c:numRef>
          </c:val>
          <c:extLst>
            <c:ext xmlns:c16="http://schemas.microsoft.com/office/drawing/2014/chart" uri="{C3380CC4-5D6E-409C-BE32-E72D297353CC}">
              <c16:uniqueId val="{0000000A-82AE-4AAD-9EF8-CCE95DA4591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1228</c:v>
                </c:pt>
                <c:pt idx="2">
                  <c:v>#N/A</c:v>
                </c:pt>
                <c:pt idx="3">
                  <c:v>#N/A</c:v>
                </c:pt>
                <c:pt idx="4">
                  <c:v>3649</c:v>
                </c:pt>
                <c:pt idx="5">
                  <c:v>#N/A</c:v>
                </c:pt>
                <c:pt idx="6">
                  <c:v>#N/A</c:v>
                </c:pt>
                <c:pt idx="7">
                  <c:v>2173</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2AE-4AAD-9EF8-CCE95DA4591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5077</c:v>
                </c:pt>
                <c:pt idx="1">
                  <c:v>5393</c:v>
                </c:pt>
                <c:pt idx="2">
                  <c:v>5527</c:v>
                </c:pt>
              </c:numCache>
            </c:numRef>
          </c:val>
          <c:extLst>
            <c:ext xmlns:c16="http://schemas.microsoft.com/office/drawing/2014/chart" uri="{C3380CC4-5D6E-409C-BE32-E72D297353CC}">
              <c16:uniqueId val="{00000000-CF0A-45D1-BBEC-0C636FB3AE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6106</c:v>
                </c:pt>
                <c:pt idx="1">
                  <c:v>6724</c:v>
                </c:pt>
                <c:pt idx="2">
                  <c:v>2731</c:v>
                </c:pt>
              </c:numCache>
            </c:numRef>
          </c:val>
          <c:extLst>
            <c:ext xmlns:c16="http://schemas.microsoft.com/office/drawing/2014/chart" uri="{C3380CC4-5D6E-409C-BE32-E72D297353CC}">
              <c16:uniqueId val="{00000001-CF0A-45D1-BBEC-0C636FB3AE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10955</c:v>
                </c:pt>
                <c:pt idx="1">
                  <c:v>11874</c:v>
                </c:pt>
                <c:pt idx="2">
                  <c:v>16555</c:v>
                </c:pt>
              </c:numCache>
            </c:numRef>
          </c:val>
          <c:extLst>
            <c:ext xmlns:c16="http://schemas.microsoft.com/office/drawing/2014/chart" uri="{C3380CC4-5D6E-409C-BE32-E72D297353CC}">
              <c16:uniqueId val="{00000002-CF0A-45D1-BBEC-0C636FB3AE4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減少傾向にあった元利償還金は、平成</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年度から増加に転じた。これは、国の緊急経済対策を活用した市債の据置期間終了による償還が本格的に始まったことによるものであり、その後は、北大阪急行線延伸整備</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に関連する市債の償還が増加している。</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今後も、</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小中一貫校建設や学校の長寿命化</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などにより実質公債費比率が一定上昇する見込みであることから、特定財源の最大限の確保を図るとともに、基金を有効活用することで、過度に市債に依存しない規律ある財政運営に努める。</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北大阪急行線延伸に伴う新駅周辺整備の進展に伴</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う</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市債発行額が</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減少したため</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、一般会計等における地方債残高が令和</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年度から約</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90</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億円（</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15.7</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した。小中一貫校建設や学校の長寿命化</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等の</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ため一定の市債発行は続く見込みであるが、特定財源の最大限の確保を図り、残高抑制に努める。</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将来負担比率の分子全体としては</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、将来負担額は昨年度より減少し、</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充当可能財源において将来需要に備えた計画的な積立を実施したことにより、依然低負担を維持している状態である。</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今後も引き続き、財政規律を高いレベルで堅持し、将来世代に負担を先送りすることのない財政運営に努める。</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大阪府箕面市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・病院事業会計への補助金や</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大阪大学箕面キャンパス跡地の取得にかかる起債の繰上償還</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などのために基金の取り崩し（約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億円）を行った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一方で、前年度剰余金処分積立や将来に備えて計画的な積立を行った結果、基金残高は前年度比で約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億円増加した。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・基金の透明性確保、使途の明確化を図るため、財政調整基金に過剰に積み立てることはせず、将来に備えて個々の特定目的基金に積み</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替えるなど、適正管理に努める。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・今後予定されているビッグプロジェクトでは、過度に市債に依存せず、基金を有効活用し、将来世代に負担を先送りすることのない財政運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営に努める。</a:t>
          </a: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・都市施設整備基金：都市施設の整備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・新市立病院整備基金：市立病院の管理を指定管理者に行わせるための体制の整備及び船場地区に移転する当該市立病院の整備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・未来子ども基金：未来を担う子どもたちが地域の中で健やかに成長することを目的とする事業の推進</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・学校教育施設整備基金：学校教育施設の整備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・保健福祉総合推進基金：保健福祉施策の総合的推進を図るための施設整備及び事業の運営</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・都市施設整備基金：将来の支出に備え、積み立てたことによる増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・新市立病院整備基金：将来の支出に備え、積み立てたことによる増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・未来子ども基金：将来の支出に備え、積み立てたことによる増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・学校教育施設整備基金：将来の支出に備え、積み立てたことによる増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・保健福祉総合推進基金：将来の支出に備え、積み立てたことによる増</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・その他特定目的基金：公共施設の整備など特定の財政負担に備えるため、一定額を確保していく。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・決算剰余金他</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億円を積立て</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・人事院勧告に伴う人件費の増への対応のため、約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億円を取り崩し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・将来の財政需要に備え、適正な残高の維持に努める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・決算剰余金他約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億円を積立て</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・大阪大学箕面キャンパス跡地の取得にかかる起債の繰上償還などのため、約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億円を取り崩し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・北大阪急行線延伸に伴う新駅周辺整備などビッグプロジェクトの公債費償還に備え、計画的な積立を行い、償還財源として活用する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139,527
136,247
47.90
86,095,793
83,087,113
1,555,142
31,400,508
47,988,223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高い市民税担税力と宅地開発等に伴う人口増、それに伴う新築家屋の増加などにより、財政力指数は類似団体内平均値を上回る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0.89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となっている。一方で、高齢化の進展に伴う社会保障関係費の増加などが見込まれることから、令和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策定した「箕面市新改革プラン」を元に、アウトソーシングの拡大によるさらなる経費削減や市民財産の活用など改革を進め、今後さらに効率的かつ健全な行財政運営を確立し、市民サービスの向上を図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144235</xdr:rowOff>
    </xdr:from>
    <xdr:to>
      <xdr:col>23</xdr:col>
      <xdr:colOff>133350</xdr:colOff>
      <xdr:row>40</xdr:row>
      <xdr:rowOff>144235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0223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144235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850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75293</xdr:rowOff>
    </xdr:from>
    <xdr:to>
      <xdr:col>15</xdr:col>
      <xdr:colOff>82550</xdr:colOff>
      <xdr:row>40</xdr:row>
      <xdr:rowOff>127000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332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75293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988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93435</xdr:rowOff>
    </xdr:from>
    <xdr:to>
      <xdr:col>23</xdr:col>
      <xdr:colOff>184150</xdr:colOff>
      <xdr:row>41</xdr:row>
      <xdr:rowOff>23585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109962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9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93435</xdr:rowOff>
    </xdr:from>
    <xdr:to>
      <xdr:col>19</xdr:col>
      <xdr:colOff>184150</xdr:colOff>
      <xdr:row>41</xdr:row>
      <xdr:rowOff>23585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33762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20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24493</xdr:rowOff>
    </xdr:from>
    <xdr:to>
      <xdr:col>11</xdr:col>
      <xdr:colOff>82550</xdr:colOff>
      <xdr:row>40</xdr:row>
      <xdr:rowOff>126093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136270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退職手当や会計年度任用職員に係る人件費が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増加したことなどによ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経常経費充当一般財源総額</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の増加を</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市有地貸付料の増により財産収入</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が増加したことなどによる経常一般財源の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が上回ったことから前年度から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90.2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今後、社会保障関係費の増加などにより、経常経費の増加が見込まれるため、「箕面市新改革プラン」を元に、引き続きあらゆる手立てを講じて経費の圧縮を図るとともに、自主財源の最大限の確保、特定財源を活用した市債の発行抑制など歳入面においても取り組みを強化す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61</xdr:row>
      <xdr:rowOff>71120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40892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71120</xdr:rowOff>
    </xdr:from>
    <xdr:to>
      <xdr:col>19</xdr:col>
      <xdr:colOff>133350</xdr:colOff>
      <xdr:row>61</xdr:row>
      <xdr:rowOff>167640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52957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55033</xdr:rowOff>
    </xdr:from>
    <xdr:to>
      <xdr:col>15</xdr:col>
      <xdr:colOff>82550</xdr:colOff>
      <xdr:row>61</xdr:row>
      <xdr:rowOff>167640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51348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55033</xdr:rowOff>
    </xdr:from>
    <xdr:to>
      <xdr:col>11</xdr:col>
      <xdr:colOff>31750</xdr:colOff>
      <xdr:row>62</xdr:row>
      <xdr:rowOff>28363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51348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71120</xdr:rowOff>
    </xdr:from>
    <xdr:to>
      <xdr:col>23</xdr:col>
      <xdr:colOff>184150</xdr:colOff>
      <xdr:row>61</xdr:row>
      <xdr:rowOff>1270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87647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20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20320</xdr:rowOff>
    </xdr:from>
    <xdr:to>
      <xdr:col>19</xdr:col>
      <xdr:colOff>184150</xdr:colOff>
      <xdr:row>61</xdr:row>
      <xdr:rowOff>121920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116840</xdr:rowOff>
    </xdr:from>
    <xdr:to>
      <xdr:col>15</xdr:col>
      <xdr:colOff>133350</xdr:colOff>
      <xdr:row>62</xdr:row>
      <xdr:rowOff>46990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31767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4233</xdr:rowOff>
    </xdr:from>
    <xdr:to>
      <xdr:col>11</xdr:col>
      <xdr:colOff>82550</xdr:colOff>
      <xdr:row>61</xdr:row>
      <xdr:rowOff>105833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90610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54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149013</xdr:rowOff>
    </xdr:from>
    <xdr:to>
      <xdr:col>7</xdr:col>
      <xdr:colOff>31750</xdr:colOff>
      <xdr:row>62</xdr:row>
      <xdr:rowOff>79163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89340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口１人当たり人件費・物件費等決算額が類似団体内平均値を上回っているのは、ごみ処理の単独実施により、一部事務組合で実施している団体と比較して人件費や物件費が高くなっていることがあげられる。また、類似団体に比べて図書館などの公共施設が多いことや、新興住宅地の開発に伴う公共施設の新設も物件費の増加要因となっている。今後、これまで以上に業務の広域化や、アウトソーシングの拡大を図ることで経費を圧縮し、行政コストの低減を図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168653</xdr:rowOff>
    </xdr:from>
    <xdr:to>
      <xdr:col>23</xdr:col>
      <xdr:colOff>133350</xdr:colOff>
      <xdr:row>85</xdr:row>
      <xdr:rowOff>113081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70453"/>
          <a:ext cx="838200" cy="11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168653</xdr:rowOff>
    </xdr:from>
    <xdr:to>
      <xdr:col>19</xdr:col>
      <xdr:colOff>133350</xdr:colOff>
      <xdr:row>85</xdr:row>
      <xdr:rowOff>7446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570453"/>
          <a:ext cx="889000" cy="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72053</xdr:rowOff>
    </xdr:from>
    <xdr:to>
      <xdr:col>15</xdr:col>
      <xdr:colOff>82550</xdr:colOff>
      <xdr:row>85</xdr:row>
      <xdr:rowOff>7446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473853"/>
          <a:ext cx="889000" cy="10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4718</xdr:rowOff>
    </xdr:from>
    <xdr:to>
      <xdr:col>11</xdr:col>
      <xdr:colOff>31750</xdr:colOff>
      <xdr:row>84</xdr:row>
      <xdr:rowOff>72053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406518"/>
          <a:ext cx="889000" cy="6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62281</xdr:rowOff>
    </xdr:from>
    <xdr:to>
      <xdr:col>23</xdr:col>
      <xdr:colOff>184150</xdr:colOff>
      <xdr:row>85</xdr:row>
      <xdr:rowOff>163881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63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34358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60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117853</xdr:rowOff>
    </xdr:from>
    <xdr:to>
      <xdr:col>19</xdr:col>
      <xdr:colOff>184150</xdr:colOff>
      <xdr:row>85</xdr:row>
      <xdr:rowOff>48003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51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32780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606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128096</xdr:rowOff>
    </xdr:from>
    <xdr:to>
      <xdr:col>15</xdr:col>
      <xdr:colOff>133350</xdr:colOff>
      <xdr:row>85</xdr:row>
      <xdr:rowOff>58246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52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43023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61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21253</xdr:rowOff>
    </xdr:from>
    <xdr:to>
      <xdr:col>11</xdr:col>
      <xdr:colOff>82550</xdr:colOff>
      <xdr:row>84</xdr:row>
      <xdr:rowOff>122853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42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107630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509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125368</xdr:rowOff>
    </xdr:from>
    <xdr:to>
      <xdr:col>7</xdr:col>
      <xdr:colOff>31750</xdr:colOff>
      <xdr:row>84</xdr:row>
      <xdr:rowOff>55518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55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40295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4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年度から、給与カット、人事院勧告に基づくマイナス改定などにより適正策を実施、平成</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年度から平成</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月まで全職員の給料月額</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％カットを実施、平成</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年度に給与構造改革として国を上回る平均</a:t>
          </a:r>
          <a:r>
            <a:rPr kumimoji="1" lang="en-US" altLang="ja-JP" sz="1100">
              <a:latin typeface="ＭＳ Ｐゴシック" panose="020B0600070205080204" pitchFamily="50" charset="-128"/>
              <a:ea typeface="ＭＳ Ｐゴシック" panose="020B0600070205080204" pitchFamily="50" charset="-128"/>
            </a:rPr>
            <a:t>6.9</a:t>
          </a:r>
          <a:r>
            <a:rPr kumimoji="1" lang="ja-JP" altLang="en-US" sz="1100">
              <a:latin typeface="ＭＳ Ｐゴシック" panose="020B0600070205080204" pitchFamily="50" charset="-128"/>
              <a:ea typeface="ＭＳ Ｐゴシック" panose="020B0600070205080204" pitchFamily="50" charset="-128"/>
            </a:rPr>
            <a:t>％の給与水準引き下げを実施、平成</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月から平成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月まで参事級以上の職員の給料月額を</a:t>
          </a:r>
          <a:r>
            <a:rPr kumimoji="1" lang="en-US" altLang="ja-JP" sz="1100">
              <a:latin typeface="ＭＳ Ｐゴシック" panose="020B0600070205080204" pitchFamily="50" charset="-128"/>
              <a:ea typeface="ＭＳ Ｐゴシック" panose="020B0600070205080204" pitchFamily="50" charset="-128"/>
            </a:rPr>
            <a:t>3.5</a:t>
          </a:r>
          <a:r>
            <a:rPr kumimoji="1" lang="ja-JP" altLang="en-US" sz="1100">
              <a:latin typeface="ＭＳ Ｐゴシック" panose="020B0600070205080204" pitchFamily="50" charset="-128"/>
              <a:ea typeface="ＭＳ Ｐゴシック" panose="020B0600070205080204" pitchFamily="50" charset="-128"/>
            </a:rPr>
            <a:t>％、主幹級以上の職員を</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％カットを実施、平成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年度に給与構造改革を実施するなどの施策を実施しているため、類似団体内平均値及び国水準を下回った。今後も引き続き、総人件費の抑制と併せて給与水準の適正化に努める。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74084</xdr:rowOff>
    </xdr:from>
    <xdr:to>
      <xdr:col>81</xdr:col>
      <xdr:colOff>44450</xdr:colOff>
      <xdr:row>82</xdr:row>
      <xdr:rowOff>3175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3961534"/>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3175</xdr:rowOff>
    </xdr:from>
    <xdr:to>
      <xdr:col>77</xdr:col>
      <xdr:colOff>44450</xdr:colOff>
      <xdr:row>82</xdr:row>
      <xdr:rowOff>83609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06207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53975</xdr:rowOff>
    </xdr:from>
    <xdr:to>
      <xdr:col>72</xdr:col>
      <xdr:colOff>203200</xdr:colOff>
      <xdr:row>82</xdr:row>
      <xdr:rowOff>83609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3941425"/>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53975</xdr:rowOff>
    </xdr:from>
    <xdr:to>
      <xdr:col>68</xdr:col>
      <xdr:colOff>152400</xdr:colOff>
      <xdr:row>83</xdr:row>
      <xdr:rowOff>133350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3941425"/>
          <a:ext cx="889000" cy="42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23284</xdr:rowOff>
    </xdr:from>
    <xdr:to>
      <xdr:col>81</xdr:col>
      <xdr:colOff>95250</xdr:colOff>
      <xdr:row>81</xdr:row>
      <xdr:rowOff>124884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39811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75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123825</xdr:rowOff>
    </xdr:from>
    <xdr:to>
      <xdr:col>77</xdr:col>
      <xdr:colOff>95250</xdr:colOff>
      <xdr:row>82</xdr:row>
      <xdr:rowOff>53975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01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64152</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780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32809</xdr:rowOff>
    </xdr:from>
    <xdr:to>
      <xdr:col>73</xdr:col>
      <xdr:colOff>44450</xdr:colOff>
      <xdr:row>82</xdr:row>
      <xdr:rowOff>134409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09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144586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86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3175</xdr:rowOff>
    </xdr:from>
    <xdr:to>
      <xdr:col>68</xdr:col>
      <xdr:colOff>203200</xdr:colOff>
      <xdr:row>81</xdr:row>
      <xdr:rowOff>104775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389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114952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65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今後の退職者数の推移を見て計画的な採用を行っており、常勤の職員数は令和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月の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人から、令和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月の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％）と減少している。引き続きアウトソーシングの推進など業務の不断の見直しを行い、職員数の適正化に取り組む。</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49424</xdr:rowOff>
    </xdr:from>
    <xdr:to>
      <xdr:col>81</xdr:col>
      <xdr:colOff>44450</xdr:colOff>
      <xdr:row>64</xdr:row>
      <xdr:rowOff>97684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102222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49424</xdr:rowOff>
    </xdr:from>
    <xdr:to>
      <xdr:col>77</xdr:col>
      <xdr:colOff>44450</xdr:colOff>
      <xdr:row>64</xdr:row>
      <xdr:rowOff>97684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102222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97684</xdr:rowOff>
    </xdr:from>
    <xdr:to>
      <xdr:col>72</xdr:col>
      <xdr:colOff>203200</xdr:colOff>
      <xdr:row>64</xdr:row>
      <xdr:rowOff>101706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107048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101706</xdr:rowOff>
    </xdr:from>
    <xdr:to>
      <xdr:col>68</xdr:col>
      <xdr:colOff>152400</xdr:colOff>
      <xdr:row>64</xdr:row>
      <xdr:rowOff>103717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1074506"/>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66692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46884</xdr:rowOff>
    </xdr:from>
    <xdr:to>
      <xdr:col>81</xdr:col>
      <xdr:colOff>95250</xdr:colOff>
      <xdr:row>64</xdr:row>
      <xdr:rowOff>148484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01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18961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99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170074</xdr:rowOff>
    </xdr:from>
    <xdr:to>
      <xdr:col>77</xdr:col>
      <xdr:colOff>95250</xdr:colOff>
      <xdr:row>64</xdr:row>
      <xdr:rowOff>100224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97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85001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057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46884</xdr:rowOff>
    </xdr:from>
    <xdr:to>
      <xdr:col>73</xdr:col>
      <xdr:colOff>44450</xdr:colOff>
      <xdr:row>64</xdr:row>
      <xdr:rowOff>148484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01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133261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10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50906</xdr:rowOff>
    </xdr:from>
    <xdr:to>
      <xdr:col>68</xdr:col>
      <xdr:colOff>203200</xdr:colOff>
      <xdr:row>64</xdr:row>
      <xdr:rowOff>152506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02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137283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11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52917</xdr:rowOff>
    </xdr:from>
    <xdr:to>
      <xdr:col>64</xdr:col>
      <xdr:colOff>152400</xdr:colOff>
      <xdr:row>64</xdr:row>
      <xdr:rowOff>154517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139294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前年度までの</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北大阪急行線延伸整備にかかる市債の繰上償還により</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公債費に充当したと見なされる都市計画税が減少したため</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、実質公債費比率は前年度から</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上昇</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した。元利償還金については、国の緊急経済対策を活用した市債の据置期間終了に伴う償還が本格化した平成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年度から増加に転じている。また、新駅周辺のまちづくり拠点施設整備</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かかる元利金償還も増加していくため、今後一定期間は実質公債費比率の上昇が見込まれる。特定財源の確保や基金の活用により、可能な限り市債発行抑制を図り、引き続き高いレベルでの財政規律の維持に努める。　</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22678</xdr:rowOff>
    </xdr:from>
    <xdr:to>
      <xdr:col>81</xdr:col>
      <xdr:colOff>44450</xdr:colOff>
      <xdr:row>39</xdr:row>
      <xdr:rowOff>34169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709228"/>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22678</xdr:rowOff>
    </xdr:from>
    <xdr:to>
      <xdr:col>77</xdr:col>
      <xdr:colOff>44450</xdr:colOff>
      <xdr:row>39</xdr:row>
      <xdr:rowOff>57150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7092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91622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7437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11188</xdr:rowOff>
    </xdr:from>
    <xdr:to>
      <xdr:col>68</xdr:col>
      <xdr:colOff>152400</xdr:colOff>
      <xdr:row>39</xdr:row>
      <xdr:rowOff>91622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69773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154819</xdr:rowOff>
    </xdr:from>
    <xdr:to>
      <xdr:col>81</xdr:col>
      <xdr:colOff>95250</xdr:colOff>
      <xdr:row>39</xdr:row>
      <xdr:rowOff>84969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171346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14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143328</xdr:rowOff>
    </xdr:from>
    <xdr:to>
      <xdr:col>77</xdr:col>
      <xdr:colOff>95250</xdr:colOff>
      <xdr:row>39</xdr:row>
      <xdr:rowOff>73478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40822</xdr:rowOff>
    </xdr:from>
    <xdr:to>
      <xdr:col>68</xdr:col>
      <xdr:colOff>203200</xdr:colOff>
      <xdr:row>39</xdr:row>
      <xdr:rowOff>142422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152599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131838</xdr:rowOff>
    </xdr:from>
    <xdr:to>
      <xdr:col>64</xdr:col>
      <xdr:colOff>152400</xdr:colOff>
      <xdr:row>39</xdr:row>
      <xdr:rowOff>61988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72165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将来負担比率は▲</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24.6</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％で、</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大阪大学箕面キャンパス跡地取得にかかる</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市債の繰上償還により、前年度から</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23.7</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ポイント改善した。令和</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類似団体内平均値を上回っており、これは主に、新駅周辺整備をはじめとしたビッグプロジェクトにより地方債残高が大幅に増加したことによるものである。今後は、資産と負債のバランスを見極めながら、繰上償還を積極的に実施し、財政規律を高いレベルで堅持す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50800</xdr:rowOff>
    </xdr:from>
    <xdr:to>
      <xdr:col>72</xdr:col>
      <xdr:colOff>203200</xdr:colOff>
      <xdr:row>14</xdr:row>
      <xdr:rowOff>142149</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451100"/>
          <a:ext cx="889000" cy="9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13</xdr:row>
      <xdr:rowOff>167096</xdr:rowOff>
    </xdr:from>
    <xdr:to>
      <xdr:col>68</xdr:col>
      <xdr:colOff>152400</xdr:colOff>
      <xdr:row>14</xdr:row>
      <xdr:rowOff>142149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3512800" y="2395946"/>
          <a:ext cx="889000" cy="14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86377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91349</xdr:rowOff>
    </xdr:from>
    <xdr:to>
      <xdr:col>68</xdr:col>
      <xdr:colOff>203200</xdr:colOff>
      <xdr:row>15</xdr:row>
      <xdr:rowOff>21499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49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6276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578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116296</xdr:rowOff>
    </xdr:from>
    <xdr:to>
      <xdr:col>64</xdr:col>
      <xdr:colOff>152400</xdr:colOff>
      <xdr:row>14</xdr:row>
      <xdr:rowOff>46446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34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31223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431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139,527
136,247
47.90
86,095,793
83,087,113
1,555,142
31,400,508
47,988,223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年度の給与構造改革の実施など、総人件費の抑制に取り組んだ結果、令和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3.8</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ポイント改善した。しかし、類似団体に比べて</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構成</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する一部事務組合等が少なく、直営で事業を実施していることや、図書館等の公共施設を多く設置し、職員数が多いことが主な要因となり、人件費は類似団体内平均値と比べて依然高い水準にある。引き続き、職員数の適正化及び人件費の縮減に努め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119380</xdr:rowOff>
    </xdr:from>
    <xdr:to>
      <xdr:col>24</xdr:col>
      <xdr:colOff>25400</xdr:colOff>
      <xdr:row>38</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344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119380</xdr:rowOff>
    </xdr:from>
    <xdr:to>
      <xdr:col>19</xdr:col>
      <xdr:colOff>187325</xdr:colOff>
      <xdr:row>39</xdr:row>
      <xdr:rowOff>153670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344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153670</xdr:rowOff>
    </xdr:from>
    <xdr:to>
      <xdr:col>15</xdr:col>
      <xdr:colOff>98425</xdr:colOff>
      <xdr:row>39</xdr:row>
      <xdr:rowOff>168910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840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47007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168910</xdr:rowOff>
    </xdr:from>
    <xdr:to>
      <xdr:col>11</xdr:col>
      <xdr:colOff>9525</xdr:colOff>
      <xdr:row>40</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8554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48277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68580</xdr:rowOff>
    </xdr:from>
    <xdr:to>
      <xdr:col>20</xdr:col>
      <xdr:colOff>38100</xdr:colOff>
      <xdr:row>38</xdr:row>
      <xdr:rowOff>170180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154957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7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102870</xdr:rowOff>
    </xdr:from>
    <xdr:to>
      <xdr:col>15</xdr:col>
      <xdr:colOff>149225</xdr:colOff>
      <xdr:row>40</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17797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118110</xdr:rowOff>
    </xdr:from>
    <xdr:to>
      <xdr:col>11</xdr:col>
      <xdr:colOff>60325</xdr:colOff>
      <xdr:row>40</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0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33037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9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22860</xdr:rowOff>
    </xdr:from>
    <xdr:to>
      <xdr:col>6</xdr:col>
      <xdr:colOff>171450</xdr:colOff>
      <xdr:row>40</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109237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6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物件費が依然として類似団体内平均値を上回っているのは、消防やごみ処理を単独実施していることが主な要因であり、また、平成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開始した環境クリーンセンターの包括運営委託、また学校給食やごみ収集、公共施設の管理運営などの多くを外部委託していることも理由となっている。今後も委託化による物件費の増加は続く見込みである。引き続き、様々な分野で近隣団体との広域連携を図るなどし、コスト削減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152146</xdr:rowOff>
    </xdr:from>
    <xdr:to>
      <xdr:col>82</xdr:col>
      <xdr:colOff>107950</xdr:colOff>
      <xdr:row>18</xdr:row>
      <xdr:rowOff>81280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06679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72136</xdr:rowOff>
    </xdr:from>
    <xdr:to>
      <xdr:col>78</xdr:col>
      <xdr:colOff>69850</xdr:colOff>
      <xdr:row>18</xdr:row>
      <xdr:rowOff>81280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1582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8128</xdr:rowOff>
    </xdr:from>
    <xdr:to>
      <xdr:col>73</xdr:col>
      <xdr:colOff>180975</xdr:colOff>
      <xdr:row>18</xdr:row>
      <xdr:rowOff>72136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0942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8128</xdr:rowOff>
    </xdr:from>
    <xdr:to>
      <xdr:col>69</xdr:col>
      <xdr:colOff>92075</xdr:colOff>
      <xdr:row>18</xdr:row>
      <xdr:rowOff>53848</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942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101346</xdr:rowOff>
    </xdr:from>
    <xdr:to>
      <xdr:col>82</xdr:col>
      <xdr:colOff>158750</xdr:colOff>
      <xdr:row>18</xdr:row>
      <xdr:rowOff>31496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1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73423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30480</xdr:rowOff>
    </xdr:from>
    <xdr:to>
      <xdr:col>78</xdr:col>
      <xdr:colOff>120650</xdr:colOff>
      <xdr:row>18</xdr:row>
      <xdr:rowOff>132080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116857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20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21336</xdr:rowOff>
    </xdr:from>
    <xdr:to>
      <xdr:col>74</xdr:col>
      <xdr:colOff>31750</xdr:colOff>
      <xdr:row>18</xdr:row>
      <xdr:rowOff>122936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107713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128778</xdr:rowOff>
    </xdr:from>
    <xdr:to>
      <xdr:col>69</xdr:col>
      <xdr:colOff>142875</xdr:colOff>
      <xdr:row>18</xdr:row>
      <xdr:rowOff>58928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4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43705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12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3048</xdr:rowOff>
    </xdr:from>
    <xdr:to>
      <xdr:col>65</xdr:col>
      <xdr:colOff>53975</xdr:colOff>
      <xdr:row>18</xdr:row>
      <xdr:rowOff>104648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8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89425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7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が類似団体内平均値を下回った。しかし、今後も教育・保育給付費の増加や、高齢化の進展に伴う社会保障関係費の増加が見込まれることから、資格審査等の適正化や各種手当への独自加算等の見直しを進めていくことで、財政を圧迫する上昇傾向に歯止めをかける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16510</xdr:rowOff>
    </xdr:from>
    <xdr:to>
      <xdr:col>24</xdr:col>
      <xdr:colOff>25400</xdr:colOff>
      <xdr:row>57</xdr:row>
      <xdr:rowOff>46990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7891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149860</xdr:rowOff>
    </xdr:from>
    <xdr:to>
      <xdr:col>19</xdr:col>
      <xdr:colOff>187325</xdr:colOff>
      <xdr:row>57</xdr:row>
      <xdr:rowOff>46990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510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149860</xdr:rowOff>
    </xdr:from>
    <xdr:to>
      <xdr:col>15</xdr:col>
      <xdr:colOff>98425</xdr:colOff>
      <xdr:row>57</xdr:row>
      <xdr:rowOff>8890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751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xdr:rowOff>
    </xdr:from>
    <xdr:to>
      <xdr:col>11</xdr:col>
      <xdr:colOff>9525</xdr:colOff>
      <xdr:row>57</xdr:row>
      <xdr:rowOff>8890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773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137160</xdr:rowOff>
    </xdr:from>
    <xdr:to>
      <xdr:col>24</xdr:col>
      <xdr:colOff>76200</xdr:colOff>
      <xdr:row>57</xdr:row>
      <xdr:rowOff>67310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153687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167640</xdr:rowOff>
    </xdr:from>
    <xdr:to>
      <xdr:col>20</xdr:col>
      <xdr:colOff>38100</xdr:colOff>
      <xdr:row>57</xdr:row>
      <xdr:rowOff>97790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107967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99060</xdr:rowOff>
    </xdr:from>
    <xdr:to>
      <xdr:col>15</xdr:col>
      <xdr:colOff>149225</xdr:colOff>
      <xdr:row>57</xdr:row>
      <xdr:rowOff>29210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39387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129540</xdr:rowOff>
    </xdr:from>
    <xdr:to>
      <xdr:col>11</xdr:col>
      <xdr:colOff>60325</xdr:colOff>
      <xdr:row>57</xdr:row>
      <xdr:rowOff>59690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44467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121920</xdr:rowOff>
    </xdr:from>
    <xdr:to>
      <xdr:col>6</xdr:col>
      <xdr:colOff>171450</xdr:colOff>
      <xdr:row>57</xdr:row>
      <xdr:rowOff>52070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36847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繰出金については、令和元年度まで横ばいの状況であったが、介護や医療にかかる繰出は、高齢化の進展とともに増加する可能性が非常に高く、今後の動向を注視していく必要がある。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維持補修費については、平成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年度から環境クリーンセンターにおいて包括運営委託が始まったことにより、維持補修にかかる経費が物件費に振り替わったことで、比率が大きく改善した。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67128</xdr:rowOff>
    </xdr:from>
    <xdr:to>
      <xdr:col>82</xdr:col>
      <xdr:colOff>107950</xdr:colOff>
      <xdr:row>57</xdr:row>
      <xdr:rowOff>4535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668328"/>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57</xdr:row>
      <xdr:rowOff>4535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901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88900</xdr:rowOff>
    </xdr:from>
    <xdr:to>
      <xdr:col>73</xdr:col>
      <xdr:colOff>180975</xdr:colOff>
      <xdr:row>57</xdr:row>
      <xdr:rowOff>4535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6901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4535</xdr:rowOff>
    </xdr:from>
    <xdr:to>
      <xdr:col>69</xdr:col>
      <xdr:colOff>92075</xdr:colOff>
      <xdr:row>57</xdr:row>
      <xdr:rowOff>48078</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7771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32855</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125185</xdr:rowOff>
    </xdr:from>
    <xdr:to>
      <xdr:col>78</xdr:col>
      <xdr:colOff>120650</xdr:colOff>
      <xdr:row>57</xdr:row>
      <xdr:rowOff>55335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65512</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149877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125185</xdr:rowOff>
    </xdr:from>
    <xdr:to>
      <xdr:col>69</xdr:col>
      <xdr:colOff>142875</xdr:colOff>
      <xdr:row>57</xdr:row>
      <xdr:rowOff>55335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40112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168728</xdr:rowOff>
    </xdr:from>
    <xdr:to>
      <xdr:col>65</xdr:col>
      <xdr:colOff>53975</xdr:colOff>
      <xdr:row>57</xdr:row>
      <xdr:rowOff>98878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109055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5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補助費等にかかる経常収支比率が類似団体内平均値を下回っているのは、構成する一部事務組合等が少なく、特にごみ処理を単独実施していることや、行財政改革の一環で、企業会計や外郭団体などへの補助金等の見直しを行ってきたことが主な要因である。今後、教育・保育施設の運営費補助などは増加する見込みではあるが、引き続き補助負担の必要性をしっかりと見極め、負担軽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133858</xdr:rowOff>
    </xdr:from>
    <xdr:to>
      <xdr:col>82</xdr:col>
      <xdr:colOff>107950</xdr:colOff>
      <xdr:row>33</xdr:row>
      <xdr:rowOff>161290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79170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152146</xdr:rowOff>
    </xdr:from>
    <xdr:to>
      <xdr:col>78</xdr:col>
      <xdr:colOff>69850</xdr:colOff>
      <xdr:row>33</xdr:row>
      <xdr:rowOff>161290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099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88138</xdr:rowOff>
    </xdr:from>
    <xdr:to>
      <xdr:col>73</xdr:col>
      <xdr:colOff>180975</xdr:colOff>
      <xdr:row>33</xdr:row>
      <xdr:rowOff>152146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74598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88138</xdr:rowOff>
    </xdr:from>
    <xdr:to>
      <xdr:col>69</xdr:col>
      <xdr:colOff>92075</xdr:colOff>
      <xdr:row>33</xdr:row>
      <xdr:rowOff>106426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7459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83058</xdr:rowOff>
    </xdr:from>
    <xdr:to>
      <xdr:col>82</xdr:col>
      <xdr:colOff>158750</xdr:colOff>
      <xdr:row>34</xdr:row>
      <xdr:rowOff>13208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74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99585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58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110490</xdr:rowOff>
    </xdr:from>
    <xdr:to>
      <xdr:col>78</xdr:col>
      <xdr:colOff>120650</xdr:colOff>
      <xdr:row>34</xdr:row>
      <xdr:rowOff>40640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50817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3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101346</xdr:rowOff>
    </xdr:from>
    <xdr:to>
      <xdr:col>74</xdr:col>
      <xdr:colOff>31750</xdr:colOff>
      <xdr:row>34</xdr:row>
      <xdr:rowOff>31496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41673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37338</xdr:rowOff>
    </xdr:from>
    <xdr:to>
      <xdr:col>69</xdr:col>
      <xdr:colOff>142875</xdr:colOff>
      <xdr:row>33</xdr:row>
      <xdr:rowOff>138938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69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149115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46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55626</xdr:rowOff>
    </xdr:from>
    <xdr:to>
      <xdr:col>65</xdr:col>
      <xdr:colOff>53975</xdr:colOff>
      <xdr:row>33</xdr:row>
      <xdr:rowOff>157226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71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167403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48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新駅周辺整備等にかかる公債費が増加した影響により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、公債費にかかる経常収支比率は前年度から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上昇</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した。今後、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学校の長寿命化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等にかかる元利償還が増加するため、比率は一定期間上昇が続く見込みである。基金を活用し、市債発行抑制を図るなどの手立てを講じ、公債費負担を軽減し、過度に市債に依存しない財政運営に努める。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76708</xdr:rowOff>
    </xdr:from>
    <xdr:to>
      <xdr:col>24</xdr:col>
      <xdr:colOff>25400</xdr:colOff>
      <xdr:row>77</xdr:row>
      <xdr:rowOff>14987</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106908"/>
          <a:ext cx="8382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76708</xdr:rowOff>
    </xdr:from>
    <xdr:to>
      <xdr:col>19</xdr:col>
      <xdr:colOff>187325</xdr:colOff>
      <xdr:row>76</xdr:row>
      <xdr:rowOff>113285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106908"/>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156718</xdr:rowOff>
    </xdr:from>
    <xdr:to>
      <xdr:col>15</xdr:col>
      <xdr:colOff>98425</xdr:colOff>
      <xdr:row>76</xdr:row>
      <xdr:rowOff>113285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015468"/>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138430</xdr:rowOff>
    </xdr:from>
    <xdr:to>
      <xdr:col>11</xdr:col>
      <xdr:colOff>9525</xdr:colOff>
      <xdr:row>75</xdr:row>
      <xdr:rowOff>156718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9971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152164</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010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25908</xdr:rowOff>
    </xdr:from>
    <xdr:to>
      <xdr:col>20</xdr:col>
      <xdr:colOff>38100</xdr:colOff>
      <xdr:row>76</xdr:row>
      <xdr:rowOff>127508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137685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824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62485</xdr:rowOff>
    </xdr:from>
    <xdr:to>
      <xdr:col>15</xdr:col>
      <xdr:colOff>149225</xdr:colOff>
      <xdr:row>76</xdr:row>
      <xdr:rowOff>164085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2811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105918</xdr:rowOff>
    </xdr:from>
    <xdr:to>
      <xdr:col>11</xdr:col>
      <xdr:colOff>60325</xdr:colOff>
      <xdr:row>76</xdr:row>
      <xdr:rowOff>36069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46245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87630</xdr:rowOff>
    </xdr:from>
    <xdr:to>
      <xdr:col>6</xdr:col>
      <xdr:colOff>171450</xdr:colOff>
      <xdr:row>76</xdr:row>
      <xdr:rowOff>17780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27957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件費等については、類似団体内平均値を上回ったが、固定資産税等の地方税の増や、大阪大学箕面キャンパス跡地の貸付にかかる財産収入の増などにより経常一般財源が増加したことにより、公債費以外の経常収支比率が類似団体内平均値を下回った。今後も、これまで行ってきた行財政改革を引き継ぎながら、さらなる効率化を図るとともに、近隣団体との新たな広域連携に着手するなど、徹底的なコスト削減に取り組む。</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111761</xdr:rowOff>
    </xdr:from>
    <xdr:to>
      <xdr:col>82</xdr:col>
      <xdr:colOff>107950</xdr:colOff>
      <xdr:row>77</xdr:row>
      <xdr:rowOff>146050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141961"/>
          <a:ext cx="8382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120666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322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146050</xdr:rowOff>
    </xdr:from>
    <xdr:to>
      <xdr:col>78</xdr:col>
      <xdr:colOff>69850</xdr:colOff>
      <xdr:row>78</xdr:row>
      <xdr:rowOff>35561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33477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35561</xdr:rowOff>
    </xdr:from>
    <xdr:to>
      <xdr:col>73</xdr:col>
      <xdr:colOff>180975</xdr:colOff>
      <xdr:row>78</xdr:row>
      <xdr:rowOff>35561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408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35561</xdr:rowOff>
    </xdr:from>
    <xdr:to>
      <xdr:col>69</xdr:col>
      <xdr:colOff>92075</xdr:colOff>
      <xdr:row>79</xdr:row>
      <xdr:rowOff>16511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408661"/>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60961</xdr:rowOff>
    </xdr:from>
    <xdr:to>
      <xdr:col>82</xdr:col>
      <xdr:colOff>158750</xdr:colOff>
      <xdr:row>76</xdr:row>
      <xdr:rowOff>162561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77487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95250</xdr:rowOff>
    </xdr:from>
    <xdr:to>
      <xdr:col>78</xdr:col>
      <xdr:colOff>120650</xdr:colOff>
      <xdr:row>78</xdr:row>
      <xdr:rowOff>25400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10177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156211</xdr:rowOff>
    </xdr:from>
    <xdr:to>
      <xdr:col>74</xdr:col>
      <xdr:colOff>31750</xdr:colOff>
      <xdr:row>78</xdr:row>
      <xdr:rowOff>86361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71138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156211</xdr:rowOff>
    </xdr:from>
    <xdr:to>
      <xdr:col>69</xdr:col>
      <xdr:colOff>142875</xdr:colOff>
      <xdr:row>78</xdr:row>
      <xdr:rowOff>86361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71138</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137161</xdr:rowOff>
    </xdr:from>
    <xdr:to>
      <xdr:col>65</xdr:col>
      <xdr:colOff>53975</xdr:colOff>
      <xdr:row>79</xdr:row>
      <xdr:rowOff>67311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52088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33198</xdr:rowOff>
    </xdr:from>
    <xdr:to>
      <xdr:col>29</xdr:col>
      <xdr:colOff>127000</xdr:colOff>
      <xdr:row>16</xdr:row>
      <xdr:rowOff>149612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24023"/>
          <a:ext cx="647700" cy="1164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135230</xdr:rowOff>
    </xdr:from>
    <xdr:to>
      <xdr:col>26</xdr:col>
      <xdr:colOff>50800</xdr:colOff>
      <xdr:row>16</xdr:row>
      <xdr:rowOff>149612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926055"/>
          <a:ext cx="698500" cy="143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135230</xdr:rowOff>
    </xdr:from>
    <xdr:to>
      <xdr:col>22</xdr:col>
      <xdr:colOff>114300</xdr:colOff>
      <xdr:row>16</xdr:row>
      <xdr:rowOff>158433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26055"/>
          <a:ext cx="698500" cy="232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146888</xdr:rowOff>
    </xdr:from>
    <xdr:to>
      <xdr:col>18</xdr:col>
      <xdr:colOff>177800</xdr:colOff>
      <xdr:row>16</xdr:row>
      <xdr:rowOff>158433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37713"/>
          <a:ext cx="698500" cy="11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153848</xdr:rowOff>
    </xdr:from>
    <xdr:to>
      <xdr:col>29</xdr:col>
      <xdr:colOff>177800</xdr:colOff>
      <xdr:row>16</xdr:row>
      <xdr:rowOff>83998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732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170375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1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98812</xdr:rowOff>
    </xdr:from>
    <xdr:to>
      <xdr:col>26</xdr:col>
      <xdr:colOff>101600</xdr:colOff>
      <xdr:row>17</xdr:row>
      <xdr:rowOff>28962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89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39139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5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84430</xdr:rowOff>
    </xdr:from>
    <xdr:to>
      <xdr:col>22</xdr:col>
      <xdr:colOff>165100</xdr:colOff>
      <xdr:row>17</xdr:row>
      <xdr:rowOff>14580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75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24757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44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107633</xdr:rowOff>
    </xdr:from>
    <xdr:to>
      <xdr:col>19</xdr:col>
      <xdr:colOff>38100</xdr:colOff>
      <xdr:row>17</xdr:row>
      <xdr:rowOff>37783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98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47960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67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96088</xdr:rowOff>
    </xdr:from>
    <xdr:to>
      <xdr:col>15</xdr:col>
      <xdr:colOff>101600</xdr:colOff>
      <xdr:row>17</xdr:row>
      <xdr:rowOff>26238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86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36415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282029</xdr:rowOff>
    </xdr:from>
    <xdr:to>
      <xdr:col>29</xdr:col>
      <xdr:colOff>127000</xdr:colOff>
      <xdr:row>36</xdr:row>
      <xdr:rowOff>97054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92379"/>
          <a:ext cx="647700" cy="157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97054</xdr:rowOff>
    </xdr:from>
    <xdr:to>
      <xdr:col>26</xdr:col>
      <xdr:colOff>50800</xdr:colOff>
      <xdr:row>36</xdr:row>
      <xdr:rowOff>101130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50304"/>
          <a:ext cx="698500" cy="4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336359</xdr:rowOff>
    </xdr:from>
    <xdr:to>
      <xdr:col>22</xdr:col>
      <xdr:colOff>114300</xdr:colOff>
      <xdr:row>36</xdr:row>
      <xdr:rowOff>101130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46709"/>
          <a:ext cx="698500" cy="107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336359</xdr:rowOff>
    </xdr:from>
    <xdr:to>
      <xdr:col>18</xdr:col>
      <xdr:colOff>177800</xdr:colOff>
      <xdr:row>36</xdr:row>
      <xdr:rowOff>43332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46709"/>
          <a:ext cx="698500" cy="49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41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203306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13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46254</xdr:rowOff>
    </xdr:from>
    <xdr:to>
      <xdr:col>26</xdr:col>
      <xdr:colOff>101600</xdr:colOff>
      <xdr:row>36</xdr:row>
      <xdr:rowOff>147854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99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132631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85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50330</xdr:rowOff>
    </xdr:from>
    <xdr:to>
      <xdr:col>22</xdr:col>
      <xdr:colOff>165100</xdr:colOff>
      <xdr:row>36</xdr:row>
      <xdr:rowOff>151930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03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136707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285559</xdr:rowOff>
    </xdr:from>
    <xdr:to>
      <xdr:col>19</xdr:col>
      <xdr:colOff>38100</xdr:colOff>
      <xdr:row>36</xdr:row>
      <xdr:rowOff>44259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95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29036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82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335432</xdr:rowOff>
    </xdr:from>
    <xdr:to>
      <xdr:col>15</xdr:col>
      <xdr:colOff>101600</xdr:colOff>
      <xdr:row>36</xdr:row>
      <xdr:rowOff>94132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45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78909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32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139,527
136,247
47.90
86,095,793
83,087,113
1,555,142
31,400,508
47,988,223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69886</xdr:rowOff>
    </xdr:from>
    <xdr:to>
      <xdr:col>24</xdr:col>
      <xdr:colOff>63500</xdr:colOff>
      <xdr:row>34</xdr:row>
      <xdr:rowOff>129230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727736"/>
          <a:ext cx="838200" cy="23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32555</xdr:rowOff>
    </xdr:from>
    <xdr:to>
      <xdr:col>19</xdr:col>
      <xdr:colOff>177800</xdr:colOff>
      <xdr:row>34</xdr:row>
      <xdr:rowOff>129230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5861855"/>
          <a:ext cx="889000" cy="9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166540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32555</xdr:rowOff>
    </xdr:from>
    <xdr:to>
      <xdr:col>15</xdr:col>
      <xdr:colOff>50800</xdr:colOff>
      <xdr:row>34</xdr:row>
      <xdr:rowOff>78321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5861855"/>
          <a:ext cx="889000" cy="4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52924</xdr:rowOff>
    </xdr:from>
    <xdr:to>
      <xdr:col>10</xdr:col>
      <xdr:colOff>114300</xdr:colOff>
      <xdr:row>34</xdr:row>
      <xdr:rowOff>78321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5882224"/>
          <a:ext cx="889000" cy="2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21127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37975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19086</xdr:rowOff>
    </xdr:from>
    <xdr:to>
      <xdr:col>24</xdr:col>
      <xdr:colOff>114300</xdr:colOff>
      <xdr:row>33</xdr:row>
      <xdr:rowOff>120686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67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41963</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5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78430</xdr:rowOff>
    </xdr:from>
    <xdr:to>
      <xdr:col>20</xdr:col>
      <xdr:colOff>38100</xdr:colOff>
      <xdr:row>35</xdr:row>
      <xdr:rowOff>8580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90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25107</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68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153205</xdr:rowOff>
    </xdr:from>
    <xdr:to>
      <xdr:col>15</xdr:col>
      <xdr:colOff>101600</xdr:colOff>
      <xdr:row>34</xdr:row>
      <xdr:rowOff>83355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81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99882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58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27521</xdr:rowOff>
    </xdr:from>
    <xdr:to>
      <xdr:col>10</xdr:col>
      <xdr:colOff>165100</xdr:colOff>
      <xdr:row>34</xdr:row>
      <xdr:rowOff>129121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85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145648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63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2124</xdr:rowOff>
    </xdr:from>
    <xdr:to>
      <xdr:col>6</xdr:col>
      <xdr:colOff>38100</xdr:colOff>
      <xdr:row>34</xdr:row>
      <xdr:rowOff>103724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583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120251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4222</xdr:rowOff>
    </xdr:from>
    <xdr:to>
      <xdr:col>24</xdr:col>
      <xdr:colOff>63500</xdr:colOff>
      <xdr:row>56</xdr:row>
      <xdr:rowOff>40080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05422"/>
          <a:ext cx="838200" cy="35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34707</xdr:rowOff>
    </xdr:from>
    <xdr:to>
      <xdr:col>19</xdr:col>
      <xdr:colOff>177800</xdr:colOff>
      <xdr:row>56</xdr:row>
      <xdr:rowOff>40080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35907"/>
          <a:ext cx="8890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34707</xdr:rowOff>
    </xdr:from>
    <xdr:to>
      <xdr:col>15</xdr:col>
      <xdr:colOff>50800</xdr:colOff>
      <xdr:row>56</xdr:row>
      <xdr:rowOff>145970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35907"/>
          <a:ext cx="889000" cy="11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145970</xdr:rowOff>
    </xdr:from>
    <xdr:to>
      <xdr:col>10</xdr:col>
      <xdr:colOff>114300</xdr:colOff>
      <xdr:row>57</xdr:row>
      <xdr:rowOff>63756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47170"/>
          <a:ext cx="889000" cy="8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124872</xdr:rowOff>
    </xdr:from>
    <xdr:to>
      <xdr:col>24</xdr:col>
      <xdr:colOff>114300</xdr:colOff>
      <xdr:row>56</xdr:row>
      <xdr:rowOff>55022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5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147749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0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160730</xdr:rowOff>
    </xdr:from>
    <xdr:to>
      <xdr:col>20</xdr:col>
      <xdr:colOff>38100</xdr:colOff>
      <xdr:row>56</xdr:row>
      <xdr:rowOff>90880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107407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6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155357</xdr:rowOff>
    </xdr:from>
    <xdr:to>
      <xdr:col>15</xdr:col>
      <xdr:colOff>101600</xdr:colOff>
      <xdr:row>56</xdr:row>
      <xdr:rowOff>85507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8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102034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6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95170</xdr:rowOff>
    </xdr:from>
    <xdr:to>
      <xdr:col>10</xdr:col>
      <xdr:colOff>165100</xdr:colOff>
      <xdr:row>57</xdr:row>
      <xdr:rowOff>25320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9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41847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7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12956</xdr:rowOff>
    </xdr:from>
    <xdr:to>
      <xdr:col>6</xdr:col>
      <xdr:colOff>38100</xdr:colOff>
      <xdr:row>57</xdr:row>
      <xdr:rowOff>114556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131083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6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52832</xdr:rowOff>
    </xdr:from>
    <xdr:to>
      <xdr:col>24</xdr:col>
      <xdr:colOff>63500</xdr:colOff>
      <xdr:row>77</xdr:row>
      <xdr:rowOff>56262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54482"/>
          <a:ext cx="8382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56262</xdr:rowOff>
    </xdr:from>
    <xdr:to>
      <xdr:col>19</xdr:col>
      <xdr:colOff>177800</xdr:colOff>
      <xdr:row>77</xdr:row>
      <xdr:rowOff>65576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57912"/>
          <a:ext cx="889000" cy="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58089</xdr:rowOff>
    </xdr:from>
    <xdr:to>
      <xdr:col>15</xdr:col>
      <xdr:colOff>50800</xdr:colOff>
      <xdr:row>77</xdr:row>
      <xdr:rowOff>65576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59739"/>
          <a:ext cx="889000" cy="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58089</xdr:rowOff>
    </xdr:from>
    <xdr:to>
      <xdr:col>10</xdr:col>
      <xdr:colOff>114300</xdr:colOff>
      <xdr:row>77</xdr:row>
      <xdr:rowOff>67290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59739"/>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2032</xdr:rowOff>
    </xdr:from>
    <xdr:to>
      <xdr:col>24</xdr:col>
      <xdr:colOff>114300</xdr:colOff>
      <xdr:row>77</xdr:row>
      <xdr:rowOff>103632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0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88409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18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5462</xdr:rowOff>
    </xdr:from>
    <xdr:to>
      <xdr:col>20</xdr:col>
      <xdr:colOff>38100</xdr:colOff>
      <xdr:row>77</xdr:row>
      <xdr:rowOff>107062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98189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9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14776</xdr:rowOff>
    </xdr:from>
    <xdr:to>
      <xdr:col>15</xdr:col>
      <xdr:colOff>101600</xdr:colOff>
      <xdr:row>77</xdr:row>
      <xdr:rowOff>116376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1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107503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0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7289</xdr:rowOff>
    </xdr:from>
    <xdr:to>
      <xdr:col>10</xdr:col>
      <xdr:colOff>165100</xdr:colOff>
      <xdr:row>77</xdr:row>
      <xdr:rowOff>108889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0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100016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0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16490</xdr:rowOff>
    </xdr:from>
    <xdr:to>
      <xdr:col>6</xdr:col>
      <xdr:colOff>38100</xdr:colOff>
      <xdr:row>77</xdr:row>
      <xdr:rowOff>118090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109217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1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163154</xdr:rowOff>
    </xdr:from>
    <xdr:to>
      <xdr:col>24</xdr:col>
      <xdr:colOff>63500</xdr:colOff>
      <xdr:row>97</xdr:row>
      <xdr:rowOff>106279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22354"/>
          <a:ext cx="838200" cy="11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106279</xdr:rowOff>
    </xdr:from>
    <xdr:to>
      <xdr:col>19</xdr:col>
      <xdr:colOff>177800</xdr:colOff>
      <xdr:row>98</xdr:row>
      <xdr:rowOff>3217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736929"/>
          <a:ext cx="889000" cy="6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50043</xdr:rowOff>
    </xdr:from>
    <xdr:to>
      <xdr:col>15</xdr:col>
      <xdr:colOff>50800</xdr:colOff>
      <xdr:row>98</xdr:row>
      <xdr:rowOff>3217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680693"/>
          <a:ext cx="889000" cy="124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50043</xdr:rowOff>
    </xdr:from>
    <xdr:to>
      <xdr:col>10</xdr:col>
      <xdr:colOff>114300</xdr:colOff>
      <xdr:row>98</xdr:row>
      <xdr:rowOff>109863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680693"/>
          <a:ext cx="889000" cy="23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123652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112354</xdr:rowOff>
    </xdr:from>
    <xdr:to>
      <xdr:col>24</xdr:col>
      <xdr:colOff>114300</xdr:colOff>
      <xdr:row>97</xdr:row>
      <xdr:rowOff>42504</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57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90781</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549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55479</xdr:rowOff>
    </xdr:from>
    <xdr:to>
      <xdr:col>20</xdr:col>
      <xdr:colOff>38100</xdr:colOff>
      <xdr:row>97</xdr:row>
      <xdr:rowOff>157079</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68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148206</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778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123867</xdr:rowOff>
    </xdr:from>
    <xdr:to>
      <xdr:col>15</xdr:col>
      <xdr:colOff>101600</xdr:colOff>
      <xdr:row>98</xdr:row>
      <xdr:rowOff>54017</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75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45144</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847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170693</xdr:rowOff>
    </xdr:from>
    <xdr:to>
      <xdr:col>10</xdr:col>
      <xdr:colOff>165100</xdr:colOff>
      <xdr:row>97</xdr:row>
      <xdr:rowOff>100843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62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91970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722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59063</xdr:rowOff>
    </xdr:from>
    <xdr:to>
      <xdr:col>6</xdr:col>
      <xdr:colOff>38100</xdr:colOff>
      <xdr:row>98</xdr:row>
      <xdr:rowOff>160663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86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151790</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953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79850</xdr:rowOff>
    </xdr:from>
    <xdr:to>
      <xdr:col>55</xdr:col>
      <xdr:colOff>0</xdr:colOff>
      <xdr:row>37</xdr:row>
      <xdr:rowOff>158031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252050"/>
          <a:ext cx="838200" cy="249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146928</xdr:rowOff>
    </xdr:from>
    <xdr:to>
      <xdr:col>50</xdr:col>
      <xdr:colOff>114300</xdr:colOff>
      <xdr:row>37</xdr:row>
      <xdr:rowOff>158031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490578"/>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146928</xdr:rowOff>
    </xdr:from>
    <xdr:to>
      <xdr:col>45</xdr:col>
      <xdr:colOff>177800</xdr:colOff>
      <xdr:row>38</xdr:row>
      <xdr:rowOff>29743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490578"/>
          <a:ext cx="889000" cy="5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143510</xdr:rowOff>
    </xdr:from>
    <xdr:to>
      <xdr:col>41</xdr:col>
      <xdr:colOff>50800</xdr:colOff>
      <xdr:row>38</xdr:row>
      <xdr:rowOff>29743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287010"/>
          <a:ext cx="889000" cy="125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29050</xdr:rowOff>
    </xdr:from>
    <xdr:to>
      <xdr:col>55</xdr:col>
      <xdr:colOff>50800</xdr:colOff>
      <xdr:row>36</xdr:row>
      <xdr:rowOff>130650</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2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51927</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05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107231</xdr:rowOff>
    </xdr:from>
    <xdr:to>
      <xdr:col>50</xdr:col>
      <xdr:colOff>165100</xdr:colOff>
      <xdr:row>38</xdr:row>
      <xdr:rowOff>37381</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45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28508</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54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96128</xdr:rowOff>
    </xdr:from>
    <xdr:to>
      <xdr:col>46</xdr:col>
      <xdr:colOff>38100</xdr:colOff>
      <xdr:row>38</xdr:row>
      <xdr:rowOff>26278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43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17405</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53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150394</xdr:rowOff>
    </xdr:from>
    <xdr:to>
      <xdr:col>41</xdr:col>
      <xdr:colOff>101600</xdr:colOff>
      <xdr:row>38</xdr:row>
      <xdr:rowOff>80544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49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71670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58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92710</xdr:rowOff>
    </xdr:from>
    <xdr:to>
      <xdr:col>36</xdr:col>
      <xdr:colOff>165100</xdr:colOff>
      <xdr:row>31</xdr:row>
      <xdr:rowOff>22860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23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13987</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32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53</xdr:row>
      <xdr:rowOff>79479</xdr:rowOff>
    </xdr:from>
    <xdr:to>
      <xdr:col>54</xdr:col>
      <xdr:colOff>189865</xdr:colOff>
      <xdr:row>58</xdr:row>
      <xdr:rowOff>96997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9166329"/>
          <a:ext cx="1270" cy="874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100824</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4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96997</xdr:rowOff>
    </xdr:from>
    <xdr:to>
      <xdr:col>55</xdr:col>
      <xdr:colOff>88900</xdr:colOff>
      <xdr:row>58</xdr:row>
      <xdr:rowOff>96997</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41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26156</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941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53</xdr:row>
      <xdr:rowOff>79479</xdr:rowOff>
    </xdr:from>
    <xdr:to>
      <xdr:col>55</xdr:col>
      <xdr:colOff>88900</xdr:colOff>
      <xdr:row>53</xdr:row>
      <xdr:rowOff>79479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166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98110</xdr:rowOff>
    </xdr:from>
    <xdr:to>
      <xdr:col>55</xdr:col>
      <xdr:colOff>0</xdr:colOff>
      <xdr:row>55</xdr:row>
      <xdr:rowOff>140561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184960"/>
          <a:ext cx="838200" cy="38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107111</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708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128684</xdr:rowOff>
    </xdr:from>
    <xdr:to>
      <xdr:col>55</xdr:col>
      <xdr:colOff>50800</xdr:colOff>
      <xdr:row>57</xdr:row>
      <xdr:rowOff>58834</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72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98110</xdr:rowOff>
    </xdr:from>
    <xdr:to>
      <xdr:col>50</xdr:col>
      <xdr:colOff>114300</xdr:colOff>
      <xdr:row>54</xdr:row>
      <xdr:rowOff>1039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184960"/>
          <a:ext cx="889000" cy="7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168263</xdr:rowOff>
    </xdr:from>
    <xdr:to>
      <xdr:col>50</xdr:col>
      <xdr:colOff>165100</xdr:colOff>
      <xdr:row>57</xdr:row>
      <xdr:rowOff>98413</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6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89540</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86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39474</xdr:rowOff>
    </xdr:from>
    <xdr:to>
      <xdr:col>45</xdr:col>
      <xdr:colOff>177800</xdr:colOff>
      <xdr:row>54</xdr:row>
      <xdr:rowOff>1039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8783424"/>
          <a:ext cx="889000" cy="47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17112</xdr:rowOff>
    </xdr:from>
    <xdr:to>
      <xdr:col>46</xdr:col>
      <xdr:colOff>38100</xdr:colOff>
      <xdr:row>57</xdr:row>
      <xdr:rowOff>118712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78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109839</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88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39474</xdr:rowOff>
    </xdr:from>
    <xdr:to>
      <xdr:col>41</xdr:col>
      <xdr:colOff>50800</xdr:colOff>
      <xdr:row>51</xdr:row>
      <xdr:rowOff>103253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8783424"/>
          <a:ext cx="889000" cy="6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1613</xdr:rowOff>
    </xdr:from>
    <xdr:to>
      <xdr:col>41</xdr:col>
      <xdr:colOff>101600</xdr:colOff>
      <xdr:row>57</xdr:row>
      <xdr:rowOff>103213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94340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86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xdr:rowOff>
    </xdr:from>
    <xdr:to>
      <xdr:col>36</xdr:col>
      <xdr:colOff>165100</xdr:colOff>
      <xdr:row>57</xdr:row>
      <xdr:rowOff>101643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92770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86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89761</xdr:rowOff>
    </xdr:from>
    <xdr:to>
      <xdr:col>55</xdr:col>
      <xdr:colOff>50800</xdr:colOff>
      <xdr:row>56</xdr:row>
      <xdr:rowOff>19911</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51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112638</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37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47310</xdr:rowOff>
    </xdr:from>
    <xdr:to>
      <xdr:col>50</xdr:col>
      <xdr:colOff>165100</xdr:colOff>
      <xdr:row>53</xdr:row>
      <xdr:rowOff>148910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1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165437</xdr:rowOff>
    </xdr:from>
    <xdr:ext cx="59901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39795" y="8909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121689</xdr:rowOff>
    </xdr:from>
    <xdr:to>
      <xdr:col>46</xdr:col>
      <xdr:colOff>38100</xdr:colOff>
      <xdr:row>54</xdr:row>
      <xdr:rowOff>51839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20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68366</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50795" y="898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50</xdr:row>
      <xdr:rowOff>160124</xdr:rowOff>
    </xdr:from>
    <xdr:to>
      <xdr:col>41</xdr:col>
      <xdr:colOff>101600</xdr:colOff>
      <xdr:row>51</xdr:row>
      <xdr:rowOff>90274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87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49</xdr:row>
      <xdr:rowOff>106801</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61795" y="8507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52453</xdr:rowOff>
    </xdr:from>
    <xdr:to>
      <xdr:col>36</xdr:col>
      <xdr:colOff>165100</xdr:colOff>
      <xdr:row>51</xdr:row>
      <xdr:rowOff>154053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879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49</xdr:row>
      <xdr:rowOff>170580</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857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75</xdr:row>
      <xdr:rowOff>508</xdr:rowOff>
    </xdr:from>
    <xdr:to>
      <xdr:col>54</xdr:col>
      <xdr:colOff>189865</xdr:colOff>
      <xdr:row>79</xdr:row>
      <xdr:rowOff>43714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859258"/>
          <a:ext cx="1270" cy="729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47541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920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43714</xdr:rowOff>
    </xdr:from>
    <xdr:to>
      <xdr:col>55</xdr:col>
      <xdr:colOff>88900</xdr:colOff>
      <xdr:row>79</xdr:row>
      <xdr:rowOff>43714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88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118635</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263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75</xdr:row>
      <xdr:rowOff>508</xdr:rowOff>
    </xdr:from>
    <xdr:to>
      <xdr:col>55</xdr:col>
      <xdr:colOff>88900</xdr:colOff>
      <xdr:row>75</xdr:row>
      <xdr:rowOff>508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859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157987</xdr:rowOff>
    </xdr:from>
    <xdr:to>
      <xdr:col>55</xdr:col>
      <xdr:colOff>0</xdr:colOff>
      <xdr:row>76</xdr:row>
      <xdr:rowOff>112052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016737"/>
          <a:ext cx="838200" cy="125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138079</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339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159652</xdr:rowOff>
    </xdr:from>
    <xdr:to>
      <xdr:col>55</xdr:col>
      <xdr:colOff>50800</xdr:colOff>
      <xdr:row>78</xdr:row>
      <xdr:rowOff>89802</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6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49085</xdr:rowOff>
    </xdr:from>
    <xdr:to>
      <xdr:col>50</xdr:col>
      <xdr:colOff>114300</xdr:colOff>
      <xdr:row>75</xdr:row>
      <xdr:rowOff>157987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2907835"/>
          <a:ext cx="889000" cy="10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21958</xdr:rowOff>
    </xdr:from>
    <xdr:to>
      <xdr:col>50</xdr:col>
      <xdr:colOff>165100</xdr:colOff>
      <xdr:row>78</xdr:row>
      <xdr:rowOff>123558</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114685</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487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135420</xdr:rowOff>
    </xdr:from>
    <xdr:to>
      <xdr:col>45</xdr:col>
      <xdr:colOff>177800</xdr:colOff>
      <xdr:row>75</xdr:row>
      <xdr:rowOff>49085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2136920"/>
          <a:ext cx="889000" cy="77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20269</xdr:rowOff>
    </xdr:from>
    <xdr:to>
      <xdr:col>46</xdr:col>
      <xdr:colOff>38100</xdr:colOff>
      <xdr:row>78</xdr:row>
      <xdr:rowOff>121869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393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112996</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48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69</xdr:row>
      <xdr:rowOff>152374</xdr:rowOff>
    </xdr:from>
    <xdr:to>
      <xdr:col>41</xdr:col>
      <xdr:colOff>50800</xdr:colOff>
      <xdr:row>70</xdr:row>
      <xdr:rowOff>135420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1982424"/>
          <a:ext cx="889000" cy="15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28677</xdr:rowOff>
    </xdr:from>
    <xdr:to>
      <xdr:col>41</xdr:col>
      <xdr:colOff>101600</xdr:colOff>
      <xdr:row>78</xdr:row>
      <xdr:rowOff>130277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121404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49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160223</xdr:rowOff>
    </xdr:from>
    <xdr:to>
      <xdr:col>36</xdr:col>
      <xdr:colOff>165100</xdr:colOff>
      <xdr:row>78</xdr:row>
      <xdr:rowOff>90373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81500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45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61252</xdr:rowOff>
    </xdr:from>
    <xdr:to>
      <xdr:col>55</xdr:col>
      <xdr:colOff>50800</xdr:colOff>
      <xdr:row>76</xdr:row>
      <xdr:rowOff>162852</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09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84129</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94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107188</xdr:rowOff>
    </xdr:from>
    <xdr:to>
      <xdr:col>50</xdr:col>
      <xdr:colOff>165100</xdr:colOff>
      <xdr:row>76</xdr:row>
      <xdr:rowOff>37337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29659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53865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27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169735</xdr:rowOff>
    </xdr:from>
    <xdr:to>
      <xdr:col>46</xdr:col>
      <xdr:colOff>38100</xdr:colOff>
      <xdr:row>75</xdr:row>
      <xdr:rowOff>99885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285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116412</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63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84620</xdr:rowOff>
    </xdr:from>
    <xdr:to>
      <xdr:col>41</xdr:col>
      <xdr:colOff>101600</xdr:colOff>
      <xdr:row>71</xdr:row>
      <xdr:rowOff>14770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208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69</xdr:row>
      <xdr:rowOff>31297</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61795" y="11861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69</xdr:row>
      <xdr:rowOff>101574</xdr:rowOff>
    </xdr:from>
    <xdr:to>
      <xdr:col>36</xdr:col>
      <xdr:colOff>165100</xdr:colOff>
      <xdr:row>70</xdr:row>
      <xdr:rowOff>31724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193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68</xdr:row>
      <xdr:rowOff>48251</xdr:rowOff>
    </xdr:from>
    <xdr:ext cx="59901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672795" y="11706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4507</xdr:rowOff>
    </xdr:from>
    <xdr:to>
      <xdr:col>55</xdr:col>
      <xdr:colOff>0</xdr:colOff>
      <xdr:row>95</xdr:row>
      <xdr:rowOff>148592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292257"/>
          <a:ext cx="838200" cy="14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4507</xdr:rowOff>
    </xdr:from>
    <xdr:to>
      <xdr:col>50</xdr:col>
      <xdr:colOff>114300</xdr:colOff>
      <xdr:row>96</xdr:row>
      <xdr:rowOff>61702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292257"/>
          <a:ext cx="889000" cy="22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136548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99901</xdr:rowOff>
    </xdr:from>
    <xdr:to>
      <xdr:col>45</xdr:col>
      <xdr:colOff>177800</xdr:colOff>
      <xdr:row>96</xdr:row>
      <xdr:rowOff>61702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216201"/>
          <a:ext cx="889000" cy="30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99901</xdr:rowOff>
    </xdr:from>
    <xdr:to>
      <xdr:col>41</xdr:col>
      <xdr:colOff>50800</xdr:colOff>
      <xdr:row>95</xdr:row>
      <xdr:rowOff>69588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216201"/>
          <a:ext cx="889000" cy="14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21127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97792</xdr:rowOff>
    </xdr:from>
    <xdr:to>
      <xdr:col>55</xdr:col>
      <xdr:colOff>50800</xdr:colOff>
      <xdr:row>96</xdr:row>
      <xdr:rowOff>27942</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38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76219</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36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125157</xdr:rowOff>
    </xdr:from>
    <xdr:to>
      <xdr:col>50</xdr:col>
      <xdr:colOff>165100</xdr:colOff>
      <xdr:row>95</xdr:row>
      <xdr:rowOff>55307</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24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71834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01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10902</xdr:rowOff>
    </xdr:from>
    <xdr:to>
      <xdr:col>46</xdr:col>
      <xdr:colOff>38100</xdr:colOff>
      <xdr:row>96</xdr:row>
      <xdr:rowOff>112502</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47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103629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56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49101</xdr:rowOff>
    </xdr:from>
    <xdr:to>
      <xdr:col>41</xdr:col>
      <xdr:colOff>101600</xdr:colOff>
      <xdr:row>94</xdr:row>
      <xdr:rowOff>150701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16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167228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594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18788</xdr:rowOff>
    </xdr:from>
    <xdr:to>
      <xdr:col>36</xdr:col>
      <xdr:colOff>165100</xdr:colOff>
      <xdr:row>95</xdr:row>
      <xdr:rowOff>120388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30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136915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08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16484</xdr:rowOff>
    </xdr:from>
    <xdr:to>
      <xdr:col>85</xdr:col>
      <xdr:colOff>127000</xdr:colOff>
      <xdr:row>38</xdr:row>
      <xdr:rowOff>23628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31584"/>
          <a:ext cx="8382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16484</xdr:rowOff>
    </xdr:from>
    <xdr:to>
      <xdr:col>81</xdr:col>
      <xdr:colOff>50800</xdr:colOff>
      <xdr:row>38</xdr:row>
      <xdr:rowOff>21286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531584"/>
          <a:ext cx="889000" cy="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20256</xdr:rowOff>
    </xdr:from>
    <xdr:to>
      <xdr:col>76</xdr:col>
      <xdr:colOff>114300</xdr:colOff>
      <xdr:row>38</xdr:row>
      <xdr:rowOff>21286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35356"/>
          <a:ext cx="889000" cy="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164388</xdr:rowOff>
    </xdr:from>
    <xdr:to>
      <xdr:col>71</xdr:col>
      <xdr:colOff>177800</xdr:colOff>
      <xdr:row>38</xdr:row>
      <xdr:rowOff>20256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08038"/>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144278</xdr:rowOff>
    </xdr:from>
    <xdr:to>
      <xdr:col>85</xdr:col>
      <xdr:colOff>177800</xdr:colOff>
      <xdr:row>38</xdr:row>
      <xdr:rowOff>74428</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313932"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137135</xdr:rowOff>
    </xdr:from>
    <xdr:to>
      <xdr:col>81</xdr:col>
      <xdr:colOff>101600</xdr:colOff>
      <xdr:row>38</xdr:row>
      <xdr:rowOff>67284</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07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58411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573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141935</xdr:rowOff>
    </xdr:from>
    <xdr:to>
      <xdr:col>76</xdr:col>
      <xdr:colOff>165100</xdr:colOff>
      <xdr:row>38</xdr:row>
      <xdr:rowOff>72086</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55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63213</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35333" y="65783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140907</xdr:rowOff>
    </xdr:from>
    <xdr:to>
      <xdr:col>72</xdr:col>
      <xdr:colOff>38100</xdr:colOff>
      <xdr:row>38</xdr:row>
      <xdr:rowOff>71056</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45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62183</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46333" y="6577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113589</xdr:rowOff>
    </xdr:from>
    <xdr:to>
      <xdr:col>67</xdr:col>
      <xdr:colOff>101600</xdr:colOff>
      <xdr:row>38</xdr:row>
      <xdr:rowOff>43738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57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34865</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549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85846</xdr:rowOff>
    </xdr:from>
    <xdr:to>
      <xdr:col>85</xdr:col>
      <xdr:colOff>127000</xdr:colOff>
      <xdr:row>73</xdr:row>
      <xdr:rowOff>67177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5481300" y="12430246"/>
          <a:ext cx="838200" cy="15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24312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883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145720</xdr:rowOff>
    </xdr:from>
    <xdr:to>
      <xdr:col>81</xdr:col>
      <xdr:colOff>50800</xdr:colOff>
      <xdr:row>73</xdr:row>
      <xdr:rowOff>67177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2490120"/>
          <a:ext cx="889000" cy="9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123220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98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145720</xdr:rowOff>
    </xdr:from>
    <xdr:to>
      <xdr:col>76</xdr:col>
      <xdr:colOff>114300</xdr:colOff>
      <xdr:row>76</xdr:row>
      <xdr:rowOff>163418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2490120"/>
          <a:ext cx="889000" cy="70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113180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139395</xdr:rowOff>
    </xdr:from>
    <xdr:to>
      <xdr:col>71</xdr:col>
      <xdr:colOff>177800</xdr:colOff>
      <xdr:row>76</xdr:row>
      <xdr:rowOff>163418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169595"/>
          <a:ext cx="889000" cy="2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35046</xdr:rowOff>
    </xdr:from>
    <xdr:to>
      <xdr:col>85</xdr:col>
      <xdr:colOff>177800</xdr:colOff>
      <xdr:row>72</xdr:row>
      <xdr:rowOff>136646</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3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57923</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23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16377</xdr:rowOff>
    </xdr:from>
    <xdr:to>
      <xdr:col>81</xdr:col>
      <xdr:colOff>101600</xdr:colOff>
      <xdr:row>73</xdr:row>
      <xdr:rowOff>117977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53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134504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307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94920</xdr:rowOff>
    </xdr:from>
    <xdr:to>
      <xdr:col>76</xdr:col>
      <xdr:colOff>165100</xdr:colOff>
      <xdr:row>73</xdr:row>
      <xdr:rowOff>25070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43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41597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21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112618</xdr:rowOff>
    </xdr:from>
    <xdr:to>
      <xdr:col>72</xdr:col>
      <xdr:colOff>38100</xdr:colOff>
      <xdr:row>77</xdr:row>
      <xdr:rowOff>42768</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14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33895</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23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88595</xdr:rowOff>
    </xdr:from>
    <xdr:to>
      <xdr:col>67</xdr:col>
      <xdr:colOff>101600</xdr:colOff>
      <xdr:row>77</xdr:row>
      <xdr:rowOff>18745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11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9872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21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139421</xdr:rowOff>
    </xdr:from>
    <xdr:to>
      <xdr:col>85</xdr:col>
      <xdr:colOff>127000</xdr:colOff>
      <xdr:row>98</xdr:row>
      <xdr:rowOff>2929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598621"/>
          <a:ext cx="838200" cy="20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142701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773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2929</xdr:rowOff>
    </xdr:from>
    <xdr:to>
      <xdr:col>81</xdr:col>
      <xdr:colOff>50800</xdr:colOff>
      <xdr:row>98</xdr:row>
      <xdr:rowOff>84877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805029"/>
          <a:ext cx="889000" cy="8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22008</xdr:rowOff>
    </xdr:from>
    <xdr:to>
      <xdr:col>76</xdr:col>
      <xdr:colOff>114300</xdr:colOff>
      <xdr:row>98</xdr:row>
      <xdr:rowOff>84877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24108"/>
          <a:ext cx="889000" cy="6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7303</xdr:rowOff>
    </xdr:from>
    <xdr:to>
      <xdr:col>71</xdr:col>
      <xdr:colOff>177800</xdr:colOff>
      <xdr:row>98</xdr:row>
      <xdr:rowOff>22008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814300" y="16809403"/>
          <a:ext cx="889000" cy="1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92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88621</xdr:rowOff>
    </xdr:from>
    <xdr:to>
      <xdr:col>85</xdr:col>
      <xdr:colOff>177800</xdr:colOff>
      <xdr:row>97</xdr:row>
      <xdr:rowOff>18771</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54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111498</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3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123579</xdr:rowOff>
    </xdr:from>
    <xdr:to>
      <xdr:col>81</xdr:col>
      <xdr:colOff>101600</xdr:colOff>
      <xdr:row>98</xdr:row>
      <xdr:rowOff>53729</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5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70256</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52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34077</xdr:rowOff>
    </xdr:from>
    <xdr:to>
      <xdr:col>76</xdr:col>
      <xdr:colOff>165100</xdr:colOff>
      <xdr:row>98</xdr:row>
      <xdr:rowOff>135677</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3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126804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2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142658</xdr:rowOff>
    </xdr:from>
    <xdr:to>
      <xdr:col>72</xdr:col>
      <xdr:colOff>38100</xdr:colOff>
      <xdr:row>98</xdr:row>
      <xdr:rowOff>72808</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7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89335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4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127953</xdr:rowOff>
    </xdr:from>
    <xdr:to>
      <xdr:col>67</xdr:col>
      <xdr:colOff>101600</xdr:colOff>
      <xdr:row>98</xdr:row>
      <xdr:rowOff>58103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7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74630</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3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41783</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1323300" y="6728333"/>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162433</xdr:rowOff>
    </xdr:from>
    <xdr:to>
      <xdr:col>116</xdr:col>
      <xdr:colOff>114300</xdr:colOff>
      <xdr:row>39</xdr:row>
      <xdr:rowOff>92583</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7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77360</xdr:rowOff>
    </xdr:from>
    <xdr:ext cx="313932"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2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4921</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20471"/>
          <a:ext cx="838200" cy="3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4921</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0434300" y="10120471"/>
          <a:ext cx="889000" cy="3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43650</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59200"/>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42983</xdr:rowOff>
    </xdr:from>
    <xdr:to>
      <xdr:col>102</xdr:col>
      <xdr:colOff>114300</xdr:colOff>
      <xdr:row>59</xdr:row>
      <xdr:rowOff>43650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58533"/>
          <a:ext cx="8890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125571</xdr:rowOff>
    </xdr:from>
    <xdr:to>
      <xdr:col>112</xdr:col>
      <xdr:colOff>38100</xdr:colOff>
      <xdr:row>59</xdr:row>
      <xdr:rowOff>55721</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46848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16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164300</xdr:rowOff>
    </xdr:from>
    <xdr:to>
      <xdr:col>102</xdr:col>
      <xdr:colOff>165100</xdr:colOff>
      <xdr:row>59</xdr:row>
      <xdr:rowOff>94450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85577</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88333" y="10201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163633</xdr:rowOff>
    </xdr:from>
    <xdr:to>
      <xdr:col>98</xdr:col>
      <xdr:colOff>38100</xdr:colOff>
      <xdr:row>59</xdr:row>
      <xdr:rowOff>93783</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84910</xdr:rowOff>
    </xdr:from>
    <xdr:ext cx="313932"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99333" y="10200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29744</xdr:rowOff>
    </xdr:from>
    <xdr:to>
      <xdr:col>116</xdr:col>
      <xdr:colOff>63500</xdr:colOff>
      <xdr:row>76</xdr:row>
      <xdr:rowOff>66091</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059944"/>
          <a:ext cx="8382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66091</xdr:rowOff>
    </xdr:from>
    <xdr:to>
      <xdr:col>111</xdr:col>
      <xdr:colOff>177800</xdr:colOff>
      <xdr:row>76</xdr:row>
      <xdr:rowOff>151033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096291"/>
          <a:ext cx="889000" cy="8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151033</xdr:rowOff>
    </xdr:from>
    <xdr:to>
      <xdr:col>107</xdr:col>
      <xdr:colOff>50800</xdr:colOff>
      <xdr:row>77</xdr:row>
      <xdr:rowOff>7635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181233"/>
          <a:ext cx="889000" cy="28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7635</xdr:rowOff>
    </xdr:from>
    <xdr:to>
      <xdr:col>102</xdr:col>
      <xdr:colOff>114300</xdr:colOff>
      <xdr:row>77</xdr:row>
      <xdr:rowOff>28142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209285"/>
          <a:ext cx="889000" cy="20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158042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84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150394</xdr:rowOff>
    </xdr:from>
    <xdr:to>
      <xdr:col>116</xdr:col>
      <xdr:colOff>114300</xdr:colOff>
      <xdr:row>76</xdr:row>
      <xdr:rowOff>80544</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00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128821</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98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15291</xdr:rowOff>
    </xdr:from>
    <xdr:to>
      <xdr:col>112</xdr:col>
      <xdr:colOff>38100</xdr:colOff>
      <xdr:row>76</xdr:row>
      <xdr:rowOff>116891</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04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108018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13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100233</xdr:rowOff>
    </xdr:from>
    <xdr:to>
      <xdr:col>107</xdr:col>
      <xdr:colOff>101600</xdr:colOff>
      <xdr:row>77</xdr:row>
      <xdr:rowOff>30383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13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21510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223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128285</xdr:rowOff>
    </xdr:from>
    <xdr:to>
      <xdr:col>102</xdr:col>
      <xdr:colOff>165100</xdr:colOff>
      <xdr:row>77</xdr:row>
      <xdr:rowOff>58435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15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49562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251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148792</xdr:rowOff>
    </xdr:from>
    <xdr:to>
      <xdr:col>98</xdr:col>
      <xdr:colOff>38100</xdr:colOff>
      <xdr:row>77</xdr:row>
      <xdr:rowOff>78942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17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70069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27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病院事業会計への補助金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や</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新市立病院整備</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基金への積立などにより、住民一人当たり歳出総額は、前年度から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49,335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円増加し</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595,491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円となった。主な項目で見ると、まず人件費については依然として類似団体内平均値を大きく上回る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80,554</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円となっている。これは、ごみ処理といった業務を本市単独実施していることが主な要因となっているほか、図書館等の公共施設を数多く有し、充実した公共サービスを提供していることによるものである。このほか特徴的な経費としては普通建設事業費が挙げられ、依然として類似団体内平均値を大きく上回る状況にあり、特に新規整備の乖離が顕著である。これは、北大阪急行線延伸や新駅周辺整備の進展によるものであり、今後は事業費のピークを過ぎたことから右肩下がりになっていくことが見込まれている。なお、公債費についても、これらの整備にかかる市債の償還が本格化したこと</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や、大阪大学箕面キャンパス跡地取得にかかる事業債の繰上償還等</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により、類似団体内平均値を大きく上回る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60,827</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新駅周辺整備等に伴う公債費の増加や社会保障関</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係</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費の増加などによる財源不足に陥る可能性がある中で、今後は「箕面市新改革プラン」を元に、そのような状況を打開し、質の高い市民サービスを提供していくため、アウトソーシングのさらなる拡大など引き続きあらゆる手立てを講じて経費の圧縮を図っていく。</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139,527
136,247
47.90
86,095,793
83,087,113
1,555,142
31,400,508
47,988,223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132842</xdr:rowOff>
    </xdr:from>
    <xdr:to>
      <xdr:col>24</xdr:col>
      <xdr:colOff>63500</xdr:colOff>
      <xdr:row>34</xdr:row>
      <xdr:rowOff>143701</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5962142"/>
          <a:ext cx="838200" cy="1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104267</xdr:rowOff>
    </xdr:from>
    <xdr:to>
      <xdr:col>19</xdr:col>
      <xdr:colOff>177800</xdr:colOff>
      <xdr:row>34</xdr:row>
      <xdr:rowOff>132842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2908300" y="5933567"/>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104267</xdr:rowOff>
    </xdr:from>
    <xdr:to>
      <xdr:col>15</xdr:col>
      <xdr:colOff>50800</xdr:colOff>
      <xdr:row>34</xdr:row>
      <xdr:rowOff>129984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5933567"/>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129984</xdr:rowOff>
    </xdr:from>
    <xdr:to>
      <xdr:col>10</xdr:col>
      <xdr:colOff>114300</xdr:colOff>
      <xdr:row>35</xdr:row>
      <xdr:rowOff>22542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59592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92901</xdr:rowOff>
    </xdr:from>
    <xdr:to>
      <xdr:col>24</xdr:col>
      <xdr:colOff>114300</xdr:colOff>
      <xdr:row>35</xdr:row>
      <xdr:rowOff>23051</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92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115778</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773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82042</xdr:rowOff>
    </xdr:from>
    <xdr:to>
      <xdr:col>20</xdr:col>
      <xdr:colOff>38100</xdr:colOff>
      <xdr:row>35</xdr:row>
      <xdr:rowOff>12192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591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28719</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68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53467</xdr:rowOff>
    </xdr:from>
    <xdr:to>
      <xdr:col>15</xdr:col>
      <xdr:colOff>101600</xdr:colOff>
      <xdr:row>34</xdr:row>
      <xdr:rowOff>155067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588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65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79184</xdr:rowOff>
    </xdr:from>
    <xdr:to>
      <xdr:col>10</xdr:col>
      <xdr:colOff>165100</xdr:colOff>
      <xdr:row>35</xdr:row>
      <xdr:rowOff>9334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9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25861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68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143192</xdr:rowOff>
    </xdr:from>
    <xdr:to>
      <xdr:col>6</xdr:col>
      <xdr:colOff>38100</xdr:colOff>
      <xdr:row>35</xdr:row>
      <xdr:rowOff>73342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597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89869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74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168001</xdr:rowOff>
    </xdr:from>
    <xdr:to>
      <xdr:col>24</xdr:col>
      <xdr:colOff>63500</xdr:colOff>
      <xdr:row>58</xdr:row>
      <xdr:rowOff>11364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40651"/>
          <a:ext cx="838200" cy="1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11364</xdr:rowOff>
    </xdr:from>
    <xdr:to>
      <xdr:col>19</xdr:col>
      <xdr:colOff>177800</xdr:colOff>
      <xdr:row>58</xdr:row>
      <xdr:rowOff>78663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955464"/>
          <a:ext cx="889000" cy="6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5039</xdr:rowOff>
    </xdr:from>
    <xdr:to>
      <xdr:col>15</xdr:col>
      <xdr:colOff>50800</xdr:colOff>
      <xdr:row>58</xdr:row>
      <xdr:rowOff>78663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949139"/>
          <a:ext cx="889000" cy="73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30631</xdr:rowOff>
    </xdr:from>
    <xdr:to>
      <xdr:col>10</xdr:col>
      <xdr:colOff>114300</xdr:colOff>
      <xdr:row>58</xdr:row>
      <xdr:rowOff>5039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31831"/>
          <a:ext cx="889000" cy="3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117201</xdr:rowOff>
    </xdr:from>
    <xdr:to>
      <xdr:col>24</xdr:col>
      <xdr:colOff>114300</xdr:colOff>
      <xdr:row>58</xdr:row>
      <xdr:rowOff>47351</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8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132014</xdr:rowOff>
    </xdr:from>
    <xdr:to>
      <xdr:col>20</xdr:col>
      <xdr:colOff>38100</xdr:colOff>
      <xdr:row>58</xdr:row>
      <xdr:rowOff>62164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0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53291</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99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27863</xdr:rowOff>
    </xdr:from>
    <xdr:to>
      <xdr:col>15</xdr:col>
      <xdr:colOff>101600</xdr:colOff>
      <xdr:row>58</xdr:row>
      <xdr:rowOff>129463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7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120590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6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125689</xdr:rowOff>
    </xdr:from>
    <xdr:to>
      <xdr:col>10</xdr:col>
      <xdr:colOff>165100</xdr:colOff>
      <xdr:row>58</xdr:row>
      <xdr:rowOff>55839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9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46966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9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151281</xdr:rowOff>
    </xdr:from>
    <xdr:to>
      <xdr:col>6</xdr:col>
      <xdr:colOff>38100</xdr:colOff>
      <xdr:row>56</xdr:row>
      <xdr:rowOff>81431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8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72558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7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123865</xdr:rowOff>
    </xdr:from>
    <xdr:to>
      <xdr:col>24</xdr:col>
      <xdr:colOff>63500</xdr:colOff>
      <xdr:row>77</xdr:row>
      <xdr:rowOff>98346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82615"/>
          <a:ext cx="838200" cy="31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98346</xdr:rowOff>
    </xdr:from>
    <xdr:to>
      <xdr:col>19</xdr:col>
      <xdr:colOff>177800</xdr:colOff>
      <xdr:row>77</xdr:row>
      <xdr:rowOff>151870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299996"/>
          <a:ext cx="889000" cy="5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112892</xdr:rowOff>
    </xdr:from>
    <xdr:to>
      <xdr:col>15</xdr:col>
      <xdr:colOff>50800</xdr:colOff>
      <xdr:row>77</xdr:row>
      <xdr:rowOff>151870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314542"/>
          <a:ext cx="889000" cy="3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112892</xdr:rowOff>
    </xdr:from>
    <xdr:to>
      <xdr:col>10</xdr:col>
      <xdr:colOff>114300</xdr:colOff>
      <xdr:row>78</xdr:row>
      <xdr:rowOff>88311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314542"/>
          <a:ext cx="889000" cy="14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68907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144513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73065</xdr:rowOff>
    </xdr:from>
    <xdr:to>
      <xdr:col>24</xdr:col>
      <xdr:colOff>114300</xdr:colOff>
      <xdr:row>76</xdr:row>
      <xdr:rowOff>3215</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93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95942</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83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47546</xdr:rowOff>
    </xdr:from>
    <xdr:to>
      <xdr:col>20</xdr:col>
      <xdr:colOff>38100</xdr:colOff>
      <xdr:row>77</xdr:row>
      <xdr:rowOff>149146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24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140273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34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101070</xdr:rowOff>
    </xdr:from>
    <xdr:to>
      <xdr:col>15</xdr:col>
      <xdr:colOff>101600</xdr:colOff>
      <xdr:row>78</xdr:row>
      <xdr:rowOff>31220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30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22347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395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62092</xdr:rowOff>
    </xdr:from>
    <xdr:to>
      <xdr:col>10</xdr:col>
      <xdr:colOff>165100</xdr:colOff>
      <xdr:row>77</xdr:row>
      <xdr:rowOff>163692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26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154819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356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37511</xdr:rowOff>
    </xdr:from>
    <xdr:to>
      <xdr:col>6</xdr:col>
      <xdr:colOff>38100</xdr:colOff>
      <xdr:row>78</xdr:row>
      <xdr:rowOff>139111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41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130238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503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24619</xdr:rowOff>
    </xdr:from>
    <xdr:to>
      <xdr:col>24</xdr:col>
      <xdr:colOff>63500</xdr:colOff>
      <xdr:row>97</xdr:row>
      <xdr:rowOff>58813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5626569"/>
          <a:ext cx="838200" cy="1062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164464</xdr:rowOff>
    </xdr:from>
    <xdr:to>
      <xdr:col>19</xdr:col>
      <xdr:colOff>177800</xdr:colOff>
      <xdr:row>97</xdr:row>
      <xdr:rowOff>58813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623664"/>
          <a:ext cx="889000" cy="6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164464</xdr:rowOff>
    </xdr:from>
    <xdr:to>
      <xdr:col>15</xdr:col>
      <xdr:colOff>50800</xdr:colOff>
      <xdr:row>97</xdr:row>
      <xdr:rowOff>121679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623664"/>
          <a:ext cx="889000" cy="128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29381</xdr:rowOff>
    </xdr:from>
    <xdr:to>
      <xdr:col>10</xdr:col>
      <xdr:colOff>114300</xdr:colOff>
      <xdr:row>97</xdr:row>
      <xdr:rowOff>121679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6488581"/>
          <a:ext cx="889000" cy="26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145269</xdr:rowOff>
    </xdr:from>
    <xdr:to>
      <xdr:col>24</xdr:col>
      <xdr:colOff>114300</xdr:colOff>
      <xdr:row>91</xdr:row>
      <xdr:rowOff>75419</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557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98296</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552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8013</xdr:rowOff>
    </xdr:from>
    <xdr:to>
      <xdr:col>20</xdr:col>
      <xdr:colOff>38100</xdr:colOff>
      <xdr:row>97</xdr:row>
      <xdr:rowOff>109613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638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100740</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73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113664</xdr:rowOff>
    </xdr:from>
    <xdr:to>
      <xdr:col>15</xdr:col>
      <xdr:colOff>101600</xdr:colOff>
      <xdr:row>97</xdr:row>
      <xdr:rowOff>43814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57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34941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66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70879</xdr:rowOff>
    </xdr:from>
    <xdr:to>
      <xdr:col>10</xdr:col>
      <xdr:colOff>165100</xdr:colOff>
      <xdr:row>98</xdr:row>
      <xdr:rowOff>1029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0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163606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79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150031</xdr:rowOff>
    </xdr:from>
    <xdr:to>
      <xdr:col>6</xdr:col>
      <xdr:colOff>38100</xdr:colOff>
      <xdr:row>96</xdr:row>
      <xdr:rowOff>80181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43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96708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213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34163</xdr:rowOff>
    </xdr:from>
    <xdr:to>
      <xdr:col>55</xdr:col>
      <xdr:colOff>0</xdr:colOff>
      <xdr:row>38</xdr:row>
      <xdr:rowOff>37211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549263"/>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34163</xdr:rowOff>
    </xdr:from>
    <xdr:to>
      <xdr:col>50</xdr:col>
      <xdr:colOff>114300</xdr:colOff>
      <xdr:row>38</xdr:row>
      <xdr:rowOff>38354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549263"/>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38354</xdr:rowOff>
    </xdr:from>
    <xdr:to>
      <xdr:col>45</xdr:col>
      <xdr:colOff>177800</xdr:colOff>
      <xdr:row>38</xdr:row>
      <xdr:rowOff>51689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553454"/>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46736</xdr:rowOff>
    </xdr:from>
    <xdr:to>
      <xdr:col>41</xdr:col>
      <xdr:colOff>50800</xdr:colOff>
      <xdr:row>38</xdr:row>
      <xdr:rowOff>51689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561836"/>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157861</xdr:rowOff>
    </xdr:from>
    <xdr:to>
      <xdr:col>55</xdr:col>
      <xdr:colOff>50800</xdr:colOff>
      <xdr:row>38</xdr:row>
      <xdr:rowOff>88011</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136288</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154813</xdr:rowOff>
    </xdr:from>
    <xdr:to>
      <xdr:col>50</xdr:col>
      <xdr:colOff>165100</xdr:colOff>
      <xdr:row>38</xdr:row>
      <xdr:rowOff>84963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76090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591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159004</xdr:rowOff>
    </xdr:from>
    <xdr:to>
      <xdr:col>46</xdr:col>
      <xdr:colOff>38100</xdr:colOff>
      <xdr:row>38</xdr:row>
      <xdr:rowOff>89154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0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80281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595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xdr:rowOff>
    </xdr:from>
    <xdr:to>
      <xdr:col>41</xdr:col>
      <xdr:colOff>101600</xdr:colOff>
      <xdr:row>38</xdr:row>
      <xdr:rowOff>102489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1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93616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08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167386</xdr:rowOff>
    </xdr:from>
    <xdr:to>
      <xdr:col>36</xdr:col>
      <xdr:colOff>165100</xdr:colOff>
      <xdr:row>38</xdr:row>
      <xdr:rowOff>97536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1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88663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03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91420</xdr:rowOff>
    </xdr:from>
    <xdr:to>
      <xdr:col>55</xdr:col>
      <xdr:colOff>0</xdr:colOff>
      <xdr:row>58</xdr:row>
      <xdr:rowOff>93432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35520"/>
          <a:ext cx="8382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80676</xdr:rowOff>
    </xdr:from>
    <xdr:to>
      <xdr:col>50</xdr:col>
      <xdr:colOff>114300</xdr:colOff>
      <xdr:row>58</xdr:row>
      <xdr:rowOff>93432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24776"/>
          <a:ext cx="889000" cy="1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80676</xdr:rowOff>
    </xdr:from>
    <xdr:to>
      <xdr:col>45</xdr:col>
      <xdr:colOff>177800</xdr:colOff>
      <xdr:row>58</xdr:row>
      <xdr:rowOff>85202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24776"/>
          <a:ext cx="889000" cy="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85202</xdr:rowOff>
    </xdr:from>
    <xdr:to>
      <xdr:col>41</xdr:col>
      <xdr:colOff>50800</xdr:colOff>
      <xdr:row>58</xdr:row>
      <xdr:rowOff>100106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29302"/>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40620</xdr:rowOff>
    </xdr:from>
    <xdr:to>
      <xdr:col>55</xdr:col>
      <xdr:colOff>50800</xdr:colOff>
      <xdr:row>58</xdr:row>
      <xdr:rowOff>142220</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8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126997</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89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42632</xdr:rowOff>
    </xdr:from>
    <xdr:to>
      <xdr:col>50</xdr:col>
      <xdr:colOff>165100</xdr:colOff>
      <xdr:row>58</xdr:row>
      <xdr:rowOff>144232</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8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135359</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1007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29876</xdr:rowOff>
    </xdr:from>
    <xdr:to>
      <xdr:col>46</xdr:col>
      <xdr:colOff>38100</xdr:colOff>
      <xdr:row>58</xdr:row>
      <xdr:rowOff>131476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97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122603</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1006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34402</xdr:rowOff>
    </xdr:from>
    <xdr:to>
      <xdr:col>41</xdr:col>
      <xdr:colOff>101600</xdr:colOff>
      <xdr:row>58</xdr:row>
      <xdr:rowOff>136002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97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127129</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1007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49306</xdr:rowOff>
    </xdr:from>
    <xdr:to>
      <xdr:col>36</xdr:col>
      <xdr:colOff>165100</xdr:colOff>
      <xdr:row>58</xdr:row>
      <xdr:rowOff>150906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9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142033</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086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150882</xdr:rowOff>
    </xdr:from>
    <xdr:to>
      <xdr:col>55</xdr:col>
      <xdr:colOff>0</xdr:colOff>
      <xdr:row>78</xdr:row>
      <xdr:rowOff>161246</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23982"/>
          <a:ext cx="838200" cy="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150882</xdr:rowOff>
    </xdr:from>
    <xdr:to>
      <xdr:col>50</xdr:col>
      <xdr:colOff>114300</xdr:colOff>
      <xdr:row>79</xdr:row>
      <xdr:rowOff>1263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523982"/>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1263</xdr:rowOff>
    </xdr:from>
    <xdr:to>
      <xdr:col>45</xdr:col>
      <xdr:colOff>177800</xdr:colOff>
      <xdr:row>79</xdr:row>
      <xdr:rowOff>8826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545813"/>
          <a:ext cx="889000" cy="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41345</xdr:rowOff>
    </xdr:from>
    <xdr:to>
      <xdr:col>41</xdr:col>
      <xdr:colOff>50800</xdr:colOff>
      <xdr:row>79</xdr:row>
      <xdr:rowOff>8826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414445"/>
          <a:ext cx="889000" cy="13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110446</xdr:rowOff>
    </xdr:from>
    <xdr:to>
      <xdr:col>55</xdr:col>
      <xdr:colOff>50800</xdr:colOff>
      <xdr:row>79</xdr:row>
      <xdr:rowOff>40596</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8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25373</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9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100082</xdr:rowOff>
    </xdr:from>
    <xdr:to>
      <xdr:col>50</xdr:col>
      <xdr:colOff>165100</xdr:colOff>
      <xdr:row>79</xdr:row>
      <xdr:rowOff>30232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7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21359</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6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121913</xdr:rowOff>
    </xdr:from>
    <xdr:to>
      <xdr:col>46</xdr:col>
      <xdr:colOff>38100</xdr:colOff>
      <xdr:row>79</xdr:row>
      <xdr:rowOff>52063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43190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8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129476</xdr:rowOff>
    </xdr:from>
    <xdr:to>
      <xdr:col>41</xdr:col>
      <xdr:colOff>101600</xdr:colOff>
      <xdr:row>79</xdr:row>
      <xdr:rowOff>59626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50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50753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9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161995</xdr:rowOff>
    </xdr:from>
    <xdr:to>
      <xdr:col>36</xdr:col>
      <xdr:colOff>165100</xdr:colOff>
      <xdr:row>78</xdr:row>
      <xdr:rowOff>92145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6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83272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56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95</xdr:row>
      <xdr:rowOff>34399</xdr:rowOff>
    </xdr:from>
    <xdr:to>
      <xdr:col>54</xdr:col>
      <xdr:colOff>189865</xdr:colOff>
      <xdr:row>98</xdr:row>
      <xdr:rowOff>92692</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6322149"/>
          <a:ext cx="1270" cy="57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96519</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98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92692</xdr:rowOff>
    </xdr:from>
    <xdr:to>
      <xdr:col>55</xdr:col>
      <xdr:colOff>88900</xdr:colOff>
      <xdr:row>98</xdr:row>
      <xdr:rowOff>92692</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94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152526</xdr:rowOff>
    </xdr:from>
    <xdr:ext cx="534377"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6097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95</xdr:row>
      <xdr:rowOff>34399</xdr:rowOff>
    </xdr:from>
    <xdr:to>
      <xdr:col>55</xdr:col>
      <xdr:colOff>88900</xdr:colOff>
      <xdr:row>95</xdr:row>
      <xdr:rowOff>34399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322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162644</xdr:rowOff>
    </xdr:from>
    <xdr:to>
      <xdr:col>55</xdr:col>
      <xdr:colOff>0</xdr:colOff>
      <xdr:row>96</xdr:row>
      <xdr:rowOff>64422</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107494"/>
          <a:ext cx="838200" cy="416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2314</xdr:rowOff>
    </xdr:from>
    <xdr:ext cx="534377"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632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23887</xdr:rowOff>
    </xdr:from>
    <xdr:to>
      <xdr:col>55</xdr:col>
      <xdr:colOff>50800</xdr:colOff>
      <xdr:row>97</xdr:row>
      <xdr:rowOff>125487</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5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162644</xdr:rowOff>
    </xdr:from>
    <xdr:to>
      <xdr:col>50</xdr:col>
      <xdr:colOff>114300</xdr:colOff>
      <xdr:row>94</xdr:row>
      <xdr:rowOff>22930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107494"/>
          <a:ext cx="889000" cy="3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30257</xdr:rowOff>
    </xdr:from>
    <xdr:to>
      <xdr:col>50</xdr:col>
      <xdr:colOff>165100</xdr:colOff>
      <xdr:row>97</xdr:row>
      <xdr:rowOff>131857</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0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122984</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72111" y="1675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96662</xdr:rowOff>
    </xdr:from>
    <xdr:to>
      <xdr:col>45</xdr:col>
      <xdr:colOff>177800</xdr:colOff>
      <xdr:row>94</xdr:row>
      <xdr:rowOff>22930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5698612"/>
          <a:ext cx="889000" cy="44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35477</xdr:rowOff>
    </xdr:from>
    <xdr:to>
      <xdr:col>46</xdr:col>
      <xdr:colOff>38100</xdr:colOff>
      <xdr:row>97</xdr:row>
      <xdr:rowOff>137077</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6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128204</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83111" y="1675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65162</xdr:rowOff>
    </xdr:from>
    <xdr:to>
      <xdr:col>41</xdr:col>
      <xdr:colOff>50800</xdr:colOff>
      <xdr:row>91</xdr:row>
      <xdr:rowOff>96662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972300" y="15667112"/>
          <a:ext cx="889000" cy="3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32040</xdr:rowOff>
    </xdr:from>
    <xdr:to>
      <xdr:col>41</xdr:col>
      <xdr:colOff>101600</xdr:colOff>
      <xdr:row>97</xdr:row>
      <xdr:rowOff>133640</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124767</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4111" y="1675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43622</xdr:rowOff>
    </xdr:from>
    <xdr:to>
      <xdr:col>36</xdr:col>
      <xdr:colOff>165100</xdr:colOff>
      <xdr:row>97</xdr:row>
      <xdr:rowOff>145222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136349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5111" y="1676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13622</xdr:rowOff>
    </xdr:from>
    <xdr:to>
      <xdr:col>55</xdr:col>
      <xdr:colOff>50800</xdr:colOff>
      <xdr:row>96</xdr:row>
      <xdr:rowOff>115222</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47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36499</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32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111844</xdr:rowOff>
    </xdr:from>
    <xdr:to>
      <xdr:col>50</xdr:col>
      <xdr:colOff>165100</xdr:colOff>
      <xdr:row>94</xdr:row>
      <xdr:rowOff>41994</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05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58521</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5831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143580</xdr:rowOff>
    </xdr:from>
    <xdr:to>
      <xdr:col>46</xdr:col>
      <xdr:colOff>38100</xdr:colOff>
      <xdr:row>94</xdr:row>
      <xdr:rowOff>73730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0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90257</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5863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45862</xdr:rowOff>
    </xdr:from>
    <xdr:to>
      <xdr:col>41</xdr:col>
      <xdr:colOff>101600</xdr:colOff>
      <xdr:row>91</xdr:row>
      <xdr:rowOff>147462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56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163989</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542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14362</xdr:rowOff>
    </xdr:from>
    <xdr:to>
      <xdr:col>36</xdr:col>
      <xdr:colOff>165100</xdr:colOff>
      <xdr:row>91</xdr:row>
      <xdr:rowOff>115962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561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132489</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5391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130739</xdr:rowOff>
    </xdr:from>
    <xdr:to>
      <xdr:col>85</xdr:col>
      <xdr:colOff>127000</xdr:colOff>
      <xdr:row>35</xdr:row>
      <xdr:rowOff>82459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5445689"/>
          <a:ext cx="838200" cy="637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82459</xdr:rowOff>
    </xdr:from>
    <xdr:to>
      <xdr:col>81</xdr:col>
      <xdr:colOff>50800</xdr:colOff>
      <xdr:row>35</xdr:row>
      <xdr:rowOff>160823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083209"/>
          <a:ext cx="889000" cy="7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160823</xdr:rowOff>
    </xdr:from>
    <xdr:to>
      <xdr:col>76</xdr:col>
      <xdr:colOff>114300</xdr:colOff>
      <xdr:row>37</xdr:row>
      <xdr:rowOff>102576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161573"/>
          <a:ext cx="889000" cy="28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30795</xdr:rowOff>
    </xdr:from>
    <xdr:to>
      <xdr:col>71</xdr:col>
      <xdr:colOff>177800</xdr:colOff>
      <xdr:row>37</xdr:row>
      <xdr:rowOff>102576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031545"/>
          <a:ext cx="889000" cy="41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118625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29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79939</xdr:rowOff>
    </xdr:from>
    <xdr:to>
      <xdr:col>85</xdr:col>
      <xdr:colOff>177800</xdr:colOff>
      <xdr:row>32</xdr:row>
      <xdr:rowOff>10089</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539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102816</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524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31659</xdr:rowOff>
    </xdr:from>
    <xdr:to>
      <xdr:col>81</xdr:col>
      <xdr:colOff>101600</xdr:colOff>
      <xdr:row>35</xdr:row>
      <xdr:rowOff>133259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03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149786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580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110023</xdr:rowOff>
    </xdr:from>
    <xdr:to>
      <xdr:col>76</xdr:col>
      <xdr:colOff>165100</xdr:colOff>
      <xdr:row>36</xdr:row>
      <xdr:rowOff>40173</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11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56700</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588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51776</xdr:rowOff>
    </xdr:from>
    <xdr:to>
      <xdr:col>72</xdr:col>
      <xdr:colOff>38100</xdr:colOff>
      <xdr:row>37</xdr:row>
      <xdr:rowOff>153376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39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144502</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48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151445</xdr:rowOff>
    </xdr:from>
    <xdr:to>
      <xdr:col>67</xdr:col>
      <xdr:colOff>101600</xdr:colOff>
      <xdr:row>35</xdr:row>
      <xdr:rowOff>81595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598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98122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575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4" name="教育費最小値テキスト">
          <a:extLst>
            <a:ext uri="{FF2B5EF4-FFF2-40B4-BE49-F238E27FC236}">
              <a16:creationId xmlns:a16="http://schemas.microsoft.com/office/drawing/2014/main" id="{00000000-0008-0000-0700-000034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6" name="教育費最大値テキスト">
          <a:extLst>
            <a:ext uri="{FF2B5EF4-FFF2-40B4-BE49-F238E27FC236}">
              <a16:creationId xmlns:a16="http://schemas.microsoft.com/office/drawing/2014/main" id="{00000000-0008-0000-0700-000036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124201</xdr:rowOff>
    </xdr:from>
    <xdr:to>
      <xdr:col>85</xdr:col>
      <xdr:colOff>127000</xdr:colOff>
      <xdr:row>56</xdr:row>
      <xdr:rowOff>49471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5481300" y="9382501"/>
          <a:ext cx="838200" cy="26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69" name="教育費平均値テキスト">
          <a:extLst>
            <a:ext uri="{FF2B5EF4-FFF2-40B4-BE49-F238E27FC236}">
              <a16:creationId xmlns:a16="http://schemas.microsoft.com/office/drawing/2014/main" id="{00000000-0008-0000-0700-000039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124201</xdr:rowOff>
    </xdr:from>
    <xdr:to>
      <xdr:col>81</xdr:col>
      <xdr:colOff>50800</xdr:colOff>
      <xdr:row>55</xdr:row>
      <xdr:rowOff>120703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4592300" y="9382501"/>
          <a:ext cx="889000" cy="167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39962</xdr:rowOff>
    </xdr:from>
    <xdr:to>
      <xdr:col>76</xdr:col>
      <xdr:colOff>114300</xdr:colOff>
      <xdr:row>55</xdr:row>
      <xdr:rowOff>120703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3703300" y="9469712"/>
          <a:ext cx="889000" cy="8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39962</xdr:rowOff>
    </xdr:from>
    <xdr:to>
      <xdr:col>71</xdr:col>
      <xdr:colOff>177800</xdr:colOff>
      <xdr:row>57</xdr:row>
      <xdr:rowOff>3500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2814300" y="9469712"/>
          <a:ext cx="889000" cy="306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170121</xdr:rowOff>
    </xdr:from>
    <xdr:to>
      <xdr:col>85</xdr:col>
      <xdr:colOff>177800</xdr:colOff>
      <xdr:row>56</xdr:row>
      <xdr:rowOff>100271</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6268700" y="959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21548</xdr:rowOff>
    </xdr:from>
    <xdr:ext cx="534377" cy="259045"/>
    <xdr:sp macro="" textlink="">
      <xdr:nvSpPr>
        <xdr:cNvPr id="588" name="教育費該当値テキスト">
          <a:extLst>
            <a:ext uri="{FF2B5EF4-FFF2-40B4-BE49-F238E27FC236}">
              <a16:creationId xmlns:a16="http://schemas.microsoft.com/office/drawing/2014/main" id="{00000000-0008-0000-0700-00004C020000}"/>
            </a:ext>
          </a:extLst>
        </xdr:cNvPr>
        <xdr:cNvSpPr txBox="1"/>
      </xdr:nvSpPr>
      <xdr:spPr>
        <a:xfrm>
          <a:off x="16370300" y="945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73401</xdr:rowOff>
    </xdr:from>
    <xdr:to>
      <xdr:col>81</xdr:col>
      <xdr:colOff>101600</xdr:colOff>
      <xdr:row>55</xdr:row>
      <xdr:rowOff>3551</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5430500" y="933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20078</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10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69903</xdr:rowOff>
    </xdr:from>
    <xdr:to>
      <xdr:col>76</xdr:col>
      <xdr:colOff>165100</xdr:colOff>
      <xdr:row>56</xdr:row>
      <xdr:rowOff>53</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4541500" y="949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16580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27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160612</xdr:rowOff>
    </xdr:from>
    <xdr:to>
      <xdr:col>72</xdr:col>
      <xdr:colOff>38100</xdr:colOff>
      <xdr:row>55</xdr:row>
      <xdr:rowOff>90762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3652500" y="941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107289</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19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124150</xdr:rowOff>
    </xdr:from>
    <xdr:to>
      <xdr:col>67</xdr:col>
      <xdr:colOff>101600</xdr:colOff>
      <xdr:row>57</xdr:row>
      <xdr:rowOff>54300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2763500" y="972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70827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50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16484</xdr:rowOff>
    </xdr:from>
    <xdr:to>
      <xdr:col>85</xdr:col>
      <xdr:colOff>127000</xdr:colOff>
      <xdr:row>78</xdr:row>
      <xdr:rowOff>23628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5481300" y="13389584"/>
          <a:ext cx="8382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16484</xdr:rowOff>
    </xdr:from>
    <xdr:to>
      <xdr:col>81</xdr:col>
      <xdr:colOff>50800</xdr:colOff>
      <xdr:row>78</xdr:row>
      <xdr:rowOff>21286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4592300" y="13389584"/>
          <a:ext cx="889000" cy="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20256</xdr:rowOff>
    </xdr:from>
    <xdr:to>
      <xdr:col>76</xdr:col>
      <xdr:colOff>114300</xdr:colOff>
      <xdr:row>78</xdr:row>
      <xdr:rowOff>21286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3703300" y="13393356"/>
          <a:ext cx="889000" cy="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163703</xdr:rowOff>
    </xdr:from>
    <xdr:to>
      <xdr:col>71</xdr:col>
      <xdr:colOff>177800</xdr:colOff>
      <xdr:row>78</xdr:row>
      <xdr:rowOff>20256</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814300" y="13365353"/>
          <a:ext cx="889000" cy="2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144278</xdr:rowOff>
    </xdr:from>
    <xdr:to>
      <xdr:col>85</xdr:col>
      <xdr:colOff>177800</xdr:colOff>
      <xdr:row>78</xdr:row>
      <xdr:rowOff>74428</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334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313932"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32755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137134</xdr:rowOff>
    </xdr:from>
    <xdr:to>
      <xdr:col>81</xdr:col>
      <xdr:colOff>101600</xdr:colOff>
      <xdr:row>78</xdr:row>
      <xdr:rowOff>67284</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333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58411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431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141936</xdr:rowOff>
    </xdr:from>
    <xdr:to>
      <xdr:col>76</xdr:col>
      <xdr:colOff>165100</xdr:colOff>
      <xdr:row>78</xdr:row>
      <xdr:rowOff>72086</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334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63213</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35333" y="134363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140906</xdr:rowOff>
    </xdr:from>
    <xdr:to>
      <xdr:col>72</xdr:col>
      <xdr:colOff>38100</xdr:colOff>
      <xdr:row>78</xdr:row>
      <xdr:rowOff>71056</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334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62183</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3435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112903</xdr:rowOff>
    </xdr:from>
    <xdr:to>
      <xdr:col>67</xdr:col>
      <xdr:colOff>101600</xdr:colOff>
      <xdr:row>78</xdr:row>
      <xdr:rowOff>43053</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331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34180</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407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公債費グラフ枠">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4" name="公債費最小値テキスト">
          <a:extLst>
            <a:ext uri="{FF2B5EF4-FFF2-40B4-BE49-F238E27FC236}">
              <a16:creationId xmlns:a16="http://schemas.microsoft.com/office/drawing/2014/main" id="{00000000-0008-0000-0700-0000A2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6" name="公債費最大値テキスト">
          <a:extLst>
            <a:ext uri="{FF2B5EF4-FFF2-40B4-BE49-F238E27FC236}">
              <a16:creationId xmlns:a16="http://schemas.microsoft.com/office/drawing/2014/main" id="{00000000-0008-0000-0700-0000A4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85846</xdr:rowOff>
    </xdr:from>
    <xdr:to>
      <xdr:col>85</xdr:col>
      <xdr:colOff>127000</xdr:colOff>
      <xdr:row>93</xdr:row>
      <xdr:rowOff>67177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5481300" y="15859246"/>
          <a:ext cx="838200" cy="15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24313</xdr:rowOff>
    </xdr:from>
    <xdr:ext cx="534377" cy="259045"/>
    <xdr:sp macro="" textlink="">
      <xdr:nvSpPr>
        <xdr:cNvPr id="679" name="公債費平均値テキスト">
          <a:extLst>
            <a:ext uri="{FF2B5EF4-FFF2-40B4-BE49-F238E27FC236}">
              <a16:creationId xmlns:a16="http://schemas.microsoft.com/office/drawing/2014/main" id="{00000000-0008-0000-0700-0000A7020000}"/>
            </a:ext>
          </a:extLst>
        </xdr:cNvPr>
        <xdr:cNvSpPr txBox="1"/>
      </xdr:nvSpPr>
      <xdr:spPr>
        <a:xfrm>
          <a:off x="16370300" y="16312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145662</xdr:rowOff>
    </xdr:from>
    <xdr:to>
      <xdr:col>81</xdr:col>
      <xdr:colOff>50800</xdr:colOff>
      <xdr:row>93</xdr:row>
      <xdr:rowOff>67177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4592300" y="15919062"/>
          <a:ext cx="889000" cy="9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123162</xdr:rowOff>
    </xdr:from>
    <xdr:ext cx="534377"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5214111" y="1641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145662</xdr:rowOff>
    </xdr:from>
    <xdr:to>
      <xdr:col>76</xdr:col>
      <xdr:colOff>114300</xdr:colOff>
      <xdr:row>96</xdr:row>
      <xdr:rowOff>163418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3703300" y="15919062"/>
          <a:ext cx="889000" cy="70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113180</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4325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139395</xdr:rowOff>
    </xdr:from>
    <xdr:to>
      <xdr:col>71</xdr:col>
      <xdr:colOff>177800</xdr:colOff>
      <xdr:row>96</xdr:row>
      <xdr:rowOff>163418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814300" y="16598595"/>
          <a:ext cx="889000" cy="2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35046</xdr:rowOff>
    </xdr:from>
    <xdr:to>
      <xdr:col>85</xdr:col>
      <xdr:colOff>177800</xdr:colOff>
      <xdr:row>92</xdr:row>
      <xdr:rowOff>136646</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6268700" y="1580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57923</xdr:rowOff>
    </xdr:from>
    <xdr:ext cx="534377" cy="259045"/>
    <xdr:sp macro="" textlink="">
      <xdr:nvSpPr>
        <xdr:cNvPr id="698" name="公債費該当値テキスト">
          <a:extLst>
            <a:ext uri="{FF2B5EF4-FFF2-40B4-BE49-F238E27FC236}">
              <a16:creationId xmlns:a16="http://schemas.microsoft.com/office/drawing/2014/main" id="{00000000-0008-0000-0700-0000BA020000}"/>
            </a:ext>
          </a:extLst>
        </xdr:cNvPr>
        <xdr:cNvSpPr txBox="1"/>
      </xdr:nvSpPr>
      <xdr:spPr>
        <a:xfrm>
          <a:off x="16370300" y="15659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16377</xdr:rowOff>
    </xdr:from>
    <xdr:to>
      <xdr:col>81</xdr:col>
      <xdr:colOff>101600</xdr:colOff>
      <xdr:row>93</xdr:row>
      <xdr:rowOff>117977</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5430500" y="159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134504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573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94862</xdr:rowOff>
    </xdr:from>
    <xdr:to>
      <xdr:col>76</xdr:col>
      <xdr:colOff>165100</xdr:colOff>
      <xdr:row>93</xdr:row>
      <xdr:rowOff>25012</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4541500" y="15868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41539</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564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112618</xdr:rowOff>
    </xdr:from>
    <xdr:to>
      <xdr:col>72</xdr:col>
      <xdr:colOff>38100</xdr:colOff>
      <xdr:row>97</xdr:row>
      <xdr:rowOff>42768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3652500" y="165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33895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66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88595</xdr:rowOff>
    </xdr:from>
    <xdr:to>
      <xdr:col>67</xdr:col>
      <xdr:colOff>101600</xdr:colOff>
      <xdr:row>97</xdr:row>
      <xdr:rowOff>18745</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2763500" y="1654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9872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64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諸支出金グラフ枠">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29" name="諸支出金最小値テキスト">
          <a:extLst>
            <a:ext uri="{FF2B5EF4-FFF2-40B4-BE49-F238E27FC236}">
              <a16:creationId xmlns:a16="http://schemas.microsoft.com/office/drawing/2014/main" id="{00000000-0008-0000-0700-0000D9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1" name="諸支出金最大値テキスト">
          <a:extLst>
            <a:ext uri="{FF2B5EF4-FFF2-40B4-BE49-F238E27FC236}">
              <a16:creationId xmlns:a16="http://schemas.microsoft.com/office/drawing/2014/main" id="{00000000-0008-0000-0700-0000DB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138557</xdr:rowOff>
    </xdr:from>
    <xdr:to>
      <xdr:col>116</xdr:col>
      <xdr:colOff>63500</xdr:colOff>
      <xdr:row>38</xdr:row>
      <xdr:rowOff>138785</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1323300" y="6653657"/>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4" name="諸支出金平均値テキスト">
          <a:extLst>
            <a:ext uri="{FF2B5EF4-FFF2-40B4-BE49-F238E27FC236}">
              <a16:creationId xmlns:a16="http://schemas.microsoft.com/office/drawing/2014/main" id="{00000000-0008-0000-0700-0000DE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138557</xdr:rowOff>
    </xdr:from>
    <xdr:to>
      <xdr:col>111</xdr:col>
      <xdr:colOff>177800</xdr:colOff>
      <xdr:row>38</xdr:row>
      <xdr:rowOff>138785</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0434300" y="6653657"/>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138557</xdr:rowOff>
    </xdr:from>
    <xdr:to>
      <xdr:col>107</xdr:col>
      <xdr:colOff>50800</xdr:colOff>
      <xdr:row>38</xdr:row>
      <xdr:rowOff>138785</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19545300" y="6653657"/>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138785</xdr:rowOff>
    </xdr:from>
    <xdr:to>
      <xdr:col>102</xdr:col>
      <xdr:colOff>114300</xdr:colOff>
      <xdr:row>38</xdr:row>
      <xdr:rowOff>139014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18656300" y="6653885"/>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87757</xdr:rowOff>
    </xdr:from>
    <xdr:to>
      <xdr:col>116</xdr:col>
      <xdr:colOff>114300</xdr:colOff>
      <xdr:row>39</xdr:row>
      <xdr:rowOff>17907</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21107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3" name="諸支出金該当値テキスト">
          <a:extLst>
            <a:ext uri="{FF2B5EF4-FFF2-40B4-BE49-F238E27FC236}">
              <a16:creationId xmlns:a16="http://schemas.microsoft.com/office/drawing/2014/main" id="{00000000-0008-0000-0700-0000F1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87985</xdr:rowOff>
    </xdr:from>
    <xdr:to>
      <xdr:col>112</xdr:col>
      <xdr:colOff>38100</xdr:colOff>
      <xdr:row>39</xdr:row>
      <xdr:rowOff>18135</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21272500" y="660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9262</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98650" y="66958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87757</xdr:rowOff>
    </xdr:from>
    <xdr:to>
      <xdr:col>107</xdr:col>
      <xdr:colOff>101600</xdr:colOff>
      <xdr:row>39</xdr:row>
      <xdr:rowOff>17907</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03835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9034</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309650" y="66955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87985</xdr:rowOff>
    </xdr:from>
    <xdr:to>
      <xdr:col>102</xdr:col>
      <xdr:colOff>165100</xdr:colOff>
      <xdr:row>39</xdr:row>
      <xdr:rowOff>18135</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19494500" y="660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9262</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420650" y="66958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88214</xdr:rowOff>
    </xdr:from>
    <xdr:to>
      <xdr:col>98</xdr:col>
      <xdr:colOff>38100</xdr:colOff>
      <xdr:row>39</xdr:row>
      <xdr:rowOff>18364</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18605500" y="660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9491</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0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前年度繰上充用金グラフ枠">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8" name="前年度繰上充用金最小値テキスト">
          <a:extLst>
            <a:ext uri="{FF2B5EF4-FFF2-40B4-BE49-F238E27FC236}">
              <a16:creationId xmlns:a16="http://schemas.microsoft.com/office/drawing/2014/main" id="{00000000-0008-0000-0700-00000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0" name="前年度繰上充用金最大値テキスト">
          <a:extLst>
            <a:ext uri="{FF2B5EF4-FFF2-40B4-BE49-F238E27FC236}">
              <a16:creationId xmlns:a16="http://schemas.microsoft.com/office/drawing/2014/main" id="{00000000-0008-0000-0700-00000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3" name="前年度繰上充用金平均値テキスト">
          <a:extLst>
            <a:ext uri="{FF2B5EF4-FFF2-40B4-BE49-F238E27FC236}">
              <a16:creationId xmlns:a16="http://schemas.microsoft.com/office/drawing/2014/main" id="{00000000-0008-0000-0700-00000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2" name="前年度繰上充用金該当値テキスト">
          <a:extLst>
            <a:ext uri="{FF2B5EF4-FFF2-40B4-BE49-F238E27FC236}">
              <a16:creationId xmlns:a16="http://schemas.microsoft.com/office/drawing/2014/main" id="{00000000-0008-0000-0700-00002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1" name="正方形/長方形 810">
          <a:extLst>
            <a:ext uri="{FF2B5EF4-FFF2-40B4-BE49-F238E27FC236}">
              <a16:creationId xmlns:a16="http://schemas.microsoft.com/office/drawing/2014/main" id="{00000000-0008-0000-0700-00002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昨年度まで</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年連続で類似団体内順位が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位</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であった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土木費は住民一人当たりコストが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64,879</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円となり、</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位となった。これは、北大阪急行線の延伸や新駅周辺整備</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にかかる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事業費</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ピークを過ぎたことに</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よるもの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である。また、北大阪急行線の延伸や新駅周辺整備の財源として発行した公共事業等債の償還が本格化したこと</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や、大阪大学箕面キャンパス跡地の取得にかかる起債の繰上償還を行ったこと等</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により、公債費についても、類似団体内平均値を大きく上回った。</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衛生費については、病院事業会計への補助金が増加したことにより、</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類似団体内平均値を大きく上回った。消防費については、消防拠点整備などにより、前年度に比べ増加した。</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財政調整基金残高については、</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人事院勧告に伴う人件費の増</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に活用する一方で、将来の財政需要に備え、適正な残高となるように積立を実施した。</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実質単年度収支については、</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積立金は増加したが、繰上償還金が減少したため、昨年度から減少した</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引き続き、「箕面市新改革プラン」を元に、特定財源の最大限の確保と歳出の徹底的な削減を図り、堅実な行財政運営を行っていく。</a:t>
          </a:r>
          <a:endParaRPr lang="ja-JP" altLang="ja-JP" sz="18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特別会計国民健康保険事業費は、平成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保険料の適正な賦課に取り組むとともに、コンビニ収納開始や口座振替推進といった収納対策、ジェネリック医薬品の利用促進をはじめとした医療費抑制などに力を入れており、年々収支が改善し、令和元年度以降、黒字に転じた。今後は、再び赤字運営に陥ることがないよう適正な運営に努める。</a:t>
          </a:r>
          <a:endParaRPr lang="ja-JP" altLang="ja-JP" sz="18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直近</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年間では、全ての会計で黒字を確保できており、特にボートレース事業会計</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年度～令和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年度はその他会計</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黒字</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として表示</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については業界全体の傾向として、電話投票の増加やナイターレースの浸透などにより売り上げが拡大傾向にあり、本市においても収益が増加傾向にあるため、一層の市財政への寄与が期待される。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86095793</v>
      </c>
      <c r="BO4" s="371"/>
      <c r="BP4" s="371"/>
      <c r="BQ4" s="371"/>
      <c r="BR4" s="371"/>
      <c r="BS4" s="371"/>
      <c r="BT4" s="371"/>
      <c r="BU4" s="372"/>
      <c r="BV4" s="370">
        <v>78705318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v>
      </c>
      <c r="CU4" s="377"/>
      <c r="CV4" s="377"/>
      <c r="CW4" s="377"/>
      <c r="CX4" s="377"/>
      <c r="CY4" s="377"/>
      <c r="CZ4" s="377"/>
      <c r="DA4" s="378"/>
      <c r="DB4" s="376">
        <v>5.4</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83087113</v>
      </c>
      <c r="BO5" s="408"/>
      <c r="BP5" s="408"/>
      <c r="BQ5" s="408"/>
      <c r="BR5" s="408"/>
      <c r="BS5" s="408"/>
      <c r="BT5" s="408"/>
      <c r="BU5" s="409"/>
      <c r="BV5" s="407">
        <v>76089334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90.2</v>
      </c>
      <c r="CU5" s="405"/>
      <c r="CV5" s="405"/>
      <c r="CW5" s="405"/>
      <c r="CX5" s="405"/>
      <c r="CY5" s="405"/>
      <c r="CZ5" s="405"/>
      <c r="DA5" s="406"/>
      <c r="DB5" s="404">
        <v>91.7</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3008680</v>
      </c>
      <c r="BO6" s="408"/>
      <c r="BP6" s="408"/>
      <c r="BQ6" s="408"/>
      <c r="BR6" s="408"/>
      <c r="BS6" s="408"/>
      <c r="BT6" s="408"/>
      <c r="BU6" s="409"/>
      <c r="BV6" s="407">
        <v>2615984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90.5</v>
      </c>
      <c r="CU6" s="445"/>
      <c r="CV6" s="445"/>
      <c r="CW6" s="445"/>
      <c r="CX6" s="445"/>
      <c r="CY6" s="445"/>
      <c r="CZ6" s="445"/>
      <c r="DA6" s="446"/>
      <c r="DB6" s="444">
        <v>92.4</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1453538</v>
      </c>
      <c r="BO7" s="408"/>
      <c r="BP7" s="408"/>
      <c r="BQ7" s="408"/>
      <c r="BR7" s="408"/>
      <c r="BS7" s="408"/>
      <c r="BT7" s="408"/>
      <c r="BU7" s="409"/>
      <c r="BV7" s="407">
        <v>974047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31400508</v>
      </c>
      <c r="CU7" s="408"/>
      <c r="CV7" s="408"/>
      <c r="CW7" s="408"/>
      <c r="CX7" s="408"/>
      <c r="CY7" s="408"/>
      <c r="CZ7" s="408"/>
      <c r="DA7" s="409"/>
      <c r="DB7" s="407">
        <v>30146380</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1555142</v>
      </c>
      <c r="BO8" s="408"/>
      <c r="BP8" s="408"/>
      <c r="BQ8" s="408"/>
      <c r="BR8" s="408"/>
      <c r="BS8" s="408"/>
      <c r="BT8" s="408"/>
      <c r="BU8" s="409"/>
      <c r="BV8" s="407">
        <v>1641937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0.89</v>
      </c>
      <c r="CU8" s="448"/>
      <c r="CV8" s="448"/>
      <c r="CW8" s="448"/>
      <c r="CX8" s="448"/>
      <c r="CY8" s="448"/>
      <c r="CZ8" s="448"/>
      <c r="DA8" s="449"/>
      <c r="DB8" s="447">
        <v>0.89</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136868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-86795</v>
      </c>
      <c r="BO9" s="408"/>
      <c r="BP9" s="408"/>
      <c r="BQ9" s="408"/>
      <c r="BR9" s="408"/>
      <c r="BS9" s="408"/>
      <c r="BT9" s="408"/>
      <c r="BU9" s="409"/>
      <c r="BV9" s="407">
        <v>79316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15.8</v>
      </c>
      <c r="CU9" s="405"/>
      <c r="CV9" s="405"/>
      <c r="CW9" s="405"/>
      <c r="CX9" s="405"/>
      <c r="CY9" s="405"/>
      <c r="CZ9" s="405"/>
      <c r="DA9" s="406"/>
      <c r="DB9" s="404">
        <v>11.5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133411</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83102</v>
      </c>
      <c r="BO10" s="408"/>
      <c r="BP10" s="408"/>
      <c r="BQ10" s="408"/>
      <c r="BR10" s="408"/>
      <c r="BS10" s="408"/>
      <c r="BT10" s="408"/>
      <c r="BU10" s="409"/>
      <c r="BV10" s="407">
        <v>315858</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3991539</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139527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350000</v>
      </c>
      <c r="BO12" s="408"/>
      <c r="BP12" s="408"/>
      <c r="BQ12" s="408"/>
      <c r="BR12" s="408"/>
      <c r="BS12" s="408"/>
      <c r="BT12" s="408"/>
      <c r="BU12" s="409"/>
      <c r="BV12" s="407">
        <v>299378</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136247</v>
      </c>
      <c r="S13" s="492"/>
      <c r="T13" s="492"/>
      <c r="U13" s="492"/>
      <c r="V13" s="493"/>
      <c r="W13" s="423" t="s">
        <v>131</v>
      </c>
      <c r="X13" s="424"/>
      <c r="Y13" s="424"/>
      <c r="Z13" s="424"/>
      <c r="AA13" s="424"/>
      <c r="AB13" s="414"/>
      <c r="AC13" s="458">
        <v>383</v>
      </c>
      <c r="AD13" s="459"/>
      <c r="AE13" s="459"/>
      <c r="AF13" s="459"/>
      <c r="AG13" s="501"/>
      <c r="AH13" s="458">
        <v>416</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-353693</v>
      </c>
      <c r="BO13" s="408"/>
      <c r="BP13" s="408"/>
      <c r="BQ13" s="408"/>
      <c r="BR13" s="408"/>
      <c r="BS13" s="408"/>
      <c r="BT13" s="408"/>
      <c r="BU13" s="409"/>
      <c r="BV13" s="407">
        <v>4087335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2.2000000000000002</v>
      </c>
      <c r="CU13" s="405"/>
      <c r="CV13" s="405"/>
      <c r="CW13" s="405"/>
      <c r="CX13" s="405"/>
      <c r="CY13" s="405"/>
      <c r="CZ13" s="405"/>
      <c r="DA13" s="406"/>
      <c r="DB13" s="404">
        <v>2.1</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139318</v>
      </c>
      <c r="S14" s="492"/>
      <c r="T14" s="492"/>
      <c r="U14" s="492"/>
      <c r="V14" s="493"/>
      <c r="W14" s="397"/>
      <c r="X14" s="398"/>
      <c r="Y14" s="398"/>
      <c r="Z14" s="398"/>
      <c r="AA14" s="398"/>
      <c r="AB14" s="387"/>
      <c r="AC14" s="494">
        <v>0.7</v>
      </c>
      <c r="AD14" s="495"/>
      <c r="AE14" s="495"/>
      <c r="AF14" s="495"/>
      <c r="AG14" s="496"/>
      <c r="AH14" s="494">
        <v>0.8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136177</v>
      </c>
      <c r="S15" s="492"/>
      <c r="T15" s="492"/>
      <c r="U15" s="492"/>
      <c r="V15" s="493"/>
      <c r="W15" s="423" t="s">
        <v>137</v>
      </c>
      <c r="X15" s="424"/>
      <c r="Y15" s="424"/>
      <c r="Z15" s="424"/>
      <c r="AA15" s="424"/>
      <c r="AB15" s="414"/>
      <c r="AC15" s="458">
        <v>8800</v>
      </c>
      <c r="AD15" s="459"/>
      <c r="AE15" s="459"/>
      <c r="AF15" s="459"/>
      <c r="AG15" s="501"/>
      <c r="AH15" s="458">
        <v>9469</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22013495</v>
      </c>
      <c r="BO15" s="371"/>
      <c r="BP15" s="371"/>
      <c r="BQ15" s="371"/>
      <c r="BR15" s="371"/>
      <c r="BS15" s="371"/>
      <c r="BT15" s="371"/>
      <c r="BU15" s="372"/>
      <c r="BV15" s="370">
        <v>20908102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15.9</v>
      </c>
      <c r="AD16" s="495"/>
      <c r="AE16" s="495"/>
      <c r="AF16" s="495"/>
      <c r="AG16" s="496"/>
      <c r="AH16" s="494">
        <v>17.600000000000001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24635470</v>
      </c>
      <c r="BO16" s="408"/>
      <c r="BP16" s="408"/>
      <c r="BQ16" s="408"/>
      <c r="BR16" s="408"/>
      <c r="BS16" s="408"/>
      <c r="BT16" s="408"/>
      <c r="BU16" s="409"/>
      <c r="BV16" s="407">
        <v>23610460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46022</v>
      </c>
      <c r="AD17" s="459"/>
      <c r="AE17" s="459"/>
      <c r="AF17" s="459"/>
      <c r="AG17" s="501"/>
      <c r="AH17" s="458">
        <v>43861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28704735</v>
      </c>
      <c r="BO17" s="408"/>
      <c r="BP17" s="408"/>
      <c r="BQ17" s="408"/>
      <c r="BR17" s="408"/>
      <c r="BS17" s="408"/>
      <c r="BT17" s="408"/>
      <c r="BU17" s="409"/>
      <c r="BV17" s="407">
        <v>27201527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47.9</v>
      </c>
      <c r="M18" s="531"/>
      <c r="N18" s="531"/>
      <c r="O18" s="531"/>
      <c r="P18" s="531"/>
      <c r="Q18" s="531"/>
      <c r="R18" s="532"/>
      <c r="S18" s="532"/>
      <c r="T18" s="532"/>
      <c r="U18" s="532"/>
      <c r="V18" s="533"/>
      <c r="W18" s="425"/>
      <c r="X18" s="426"/>
      <c r="Y18" s="426"/>
      <c r="Z18" s="426"/>
      <c r="AA18" s="426"/>
      <c r="AB18" s="417"/>
      <c r="AC18" s="534">
        <v>83.4</v>
      </c>
      <c r="AD18" s="535"/>
      <c r="AE18" s="535"/>
      <c r="AF18" s="535"/>
      <c r="AG18" s="536"/>
      <c r="AH18" s="534">
        <v>81.599999999999994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31291551</v>
      </c>
      <c r="BO18" s="408"/>
      <c r="BP18" s="408"/>
      <c r="BQ18" s="408"/>
      <c r="BR18" s="408"/>
      <c r="BS18" s="408"/>
      <c r="BT18" s="408"/>
      <c r="BU18" s="409"/>
      <c r="BV18" s="407">
        <v>28502578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2857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53836291</v>
      </c>
      <c r="BO19" s="408"/>
      <c r="BP19" s="408"/>
      <c r="BQ19" s="408"/>
      <c r="BR19" s="408"/>
      <c r="BS19" s="408"/>
      <c r="BT19" s="408"/>
      <c r="BU19" s="409"/>
      <c r="BV19" s="407">
        <v>45256754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58088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47988223</v>
      </c>
      <c r="BO22" s="371"/>
      <c r="BP22" s="371"/>
      <c r="BQ22" s="371"/>
      <c r="BR22" s="371"/>
      <c r="BS22" s="371"/>
      <c r="BT22" s="371"/>
      <c r="BU22" s="372"/>
      <c r="BV22" s="370">
        <v>49876086</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35934642</v>
      </c>
      <c r="BO23" s="408"/>
      <c r="BP23" s="408"/>
      <c r="BQ23" s="408"/>
      <c r="BR23" s="408"/>
      <c r="BS23" s="408"/>
      <c r="BT23" s="408"/>
      <c r="BU23" s="409"/>
      <c r="BV23" s="407">
        <v>34287725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7520</v>
      </c>
      <c r="R24" s="459"/>
      <c r="S24" s="459"/>
      <c r="T24" s="459"/>
      <c r="U24" s="459"/>
      <c r="V24" s="501"/>
      <c r="W24" s="553"/>
      <c r="X24" s="554"/>
      <c r="Y24" s="555"/>
      <c r="Z24" s="457" t="s">
        <v>162</v>
      </c>
      <c r="AA24" s="437"/>
      <c r="AB24" s="437"/>
      <c r="AC24" s="437"/>
      <c r="AD24" s="437"/>
      <c r="AE24" s="437"/>
      <c r="AF24" s="437"/>
      <c r="AG24" s="438"/>
      <c r="AH24" s="458">
        <v>980</v>
      </c>
      <c r="AI24" s="459"/>
      <c r="AJ24" s="459"/>
      <c r="AK24" s="459"/>
      <c r="AL24" s="501"/>
      <c r="AM24" s="458">
        <v>2955680</v>
      </c>
      <c r="AN24" s="459"/>
      <c r="AO24" s="459"/>
      <c r="AP24" s="459"/>
      <c r="AQ24" s="459"/>
      <c r="AR24" s="501"/>
      <c r="AS24" s="458">
        <v>3016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35706397</v>
      </c>
      <c r="BO24" s="408"/>
      <c r="BP24" s="408"/>
      <c r="BQ24" s="408"/>
      <c r="BR24" s="408"/>
      <c r="BS24" s="408"/>
      <c r="BT24" s="408"/>
      <c r="BU24" s="409"/>
      <c r="BV24" s="407">
        <v>36329346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8180</v>
      </c>
      <c r="R25" s="459"/>
      <c r="S25" s="459"/>
      <c r="T25" s="459"/>
      <c r="U25" s="459"/>
      <c r="V25" s="501"/>
      <c r="W25" s="553"/>
      <c r="X25" s="554"/>
      <c r="Y25" s="555"/>
      <c r="Z25" s="457" t="s">
        <v>165</v>
      </c>
      <c r="AA25" s="437"/>
      <c r="AB25" s="437"/>
      <c r="AC25" s="437"/>
      <c r="AD25" s="437"/>
      <c r="AE25" s="437"/>
      <c r="AF25" s="437"/>
      <c r="AG25" s="438"/>
      <c r="AH25" s="458">
        <v>140</v>
      </c>
      <c r="AI25" s="459"/>
      <c r="AJ25" s="459"/>
      <c r="AK25" s="459"/>
      <c r="AL25" s="501"/>
      <c r="AM25" s="458">
        <v>441700</v>
      </c>
      <c r="AN25" s="459"/>
      <c r="AO25" s="459"/>
      <c r="AP25" s="459"/>
      <c r="AQ25" s="459"/>
      <c r="AR25" s="501"/>
      <c r="AS25" s="458">
        <v>3155</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22438606</v>
      </c>
      <c r="BO25" s="371"/>
      <c r="BP25" s="371"/>
      <c r="BQ25" s="371"/>
      <c r="BR25" s="371"/>
      <c r="BS25" s="371"/>
      <c r="BT25" s="371"/>
      <c r="BU25" s="372"/>
      <c r="BV25" s="370">
        <v>20814153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7240</v>
      </c>
      <c r="R26" s="459"/>
      <c r="S26" s="459"/>
      <c r="T26" s="459"/>
      <c r="U26" s="459"/>
      <c r="V26" s="501"/>
      <c r="W26" s="553"/>
      <c r="X26" s="554"/>
      <c r="Y26" s="555"/>
      <c r="Z26" s="457" t="s">
        <v>168</v>
      </c>
      <c r="AA26" s="559"/>
      <c r="AB26" s="559"/>
      <c r="AC26" s="559"/>
      <c r="AD26" s="559"/>
      <c r="AE26" s="559"/>
      <c r="AF26" s="559"/>
      <c r="AG26" s="560"/>
      <c r="AH26" s="458">
        <v>100</v>
      </c>
      <c r="AI26" s="459"/>
      <c r="AJ26" s="459"/>
      <c r="AK26" s="459"/>
      <c r="AL26" s="501"/>
      <c r="AM26" s="458">
        <v>289200</v>
      </c>
      <c r="AN26" s="459"/>
      <c r="AO26" s="459"/>
      <c r="AP26" s="459"/>
      <c r="AQ26" s="459"/>
      <c r="AR26" s="501"/>
      <c r="AS26" s="458">
        <v>2892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5046006</v>
      </c>
      <c r="BO26" s="408"/>
      <c r="BP26" s="408"/>
      <c r="BQ26" s="408"/>
      <c r="BR26" s="408"/>
      <c r="BS26" s="408"/>
      <c r="BT26" s="408"/>
      <c r="BU26" s="409"/>
      <c r="BV26" s="407">
        <v>5269245</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7200</v>
      </c>
      <c r="R27" s="459"/>
      <c r="S27" s="459"/>
      <c r="T27" s="459"/>
      <c r="U27" s="459"/>
      <c r="V27" s="501"/>
      <c r="W27" s="553"/>
      <c r="X27" s="554"/>
      <c r="Y27" s="555"/>
      <c r="Z27" s="457" t="s">
        <v>171</v>
      </c>
      <c r="AA27" s="437"/>
      <c r="AB27" s="437"/>
      <c r="AC27" s="437"/>
      <c r="AD27" s="437"/>
      <c r="AE27" s="437"/>
      <c r="AF27" s="437"/>
      <c r="AG27" s="438"/>
      <c r="AH27" s="458">
        <v>48</v>
      </c>
      <c r="AI27" s="459"/>
      <c r="AJ27" s="459"/>
      <c r="AK27" s="459"/>
      <c r="AL27" s="501"/>
      <c r="AM27" s="458">
        <v>154948</v>
      </c>
      <c r="AN27" s="459"/>
      <c r="AO27" s="459"/>
      <c r="AP27" s="459"/>
      <c r="AQ27" s="459"/>
      <c r="AR27" s="501"/>
      <c r="AS27" s="458">
        <v>3228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2092901</v>
      </c>
      <c r="BO27" s="527"/>
      <c r="BP27" s="527"/>
      <c r="BQ27" s="527"/>
      <c r="BR27" s="527"/>
      <c r="BS27" s="527"/>
      <c r="BT27" s="527"/>
      <c r="BU27" s="528"/>
      <c r="BV27" s="526">
        <v>2088685</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6600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5526521</v>
      </c>
      <c r="BO28" s="371"/>
      <c r="BP28" s="371"/>
      <c r="BQ28" s="371"/>
      <c r="BR28" s="371"/>
      <c r="BS28" s="371"/>
      <c r="BT28" s="371"/>
      <c r="BU28" s="372"/>
      <c r="BV28" s="370">
        <v>5393419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21</v>
      </c>
      <c r="M29" s="459"/>
      <c r="N29" s="459"/>
      <c r="O29" s="459"/>
      <c r="P29" s="501"/>
      <c r="Q29" s="458">
        <v>6100</v>
      </c>
      <c r="R29" s="459"/>
      <c r="S29" s="459"/>
      <c r="T29" s="459"/>
      <c r="U29" s="459"/>
      <c r="V29" s="501"/>
      <c r="W29" s="556"/>
      <c r="X29" s="557"/>
      <c r="Y29" s="558"/>
      <c r="Z29" s="457" t="s">
        <v>177</v>
      </c>
      <c r="AA29" s="437"/>
      <c r="AB29" s="437"/>
      <c r="AC29" s="437"/>
      <c r="AD29" s="437"/>
      <c r="AE29" s="437"/>
      <c r="AF29" s="437"/>
      <c r="AG29" s="438"/>
      <c r="AH29" s="458">
        <v>1028</v>
      </c>
      <c r="AI29" s="459"/>
      <c r="AJ29" s="459"/>
      <c r="AK29" s="459"/>
      <c r="AL29" s="501"/>
      <c r="AM29" s="458">
        <v>3110628</v>
      </c>
      <c r="AN29" s="459"/>
      <c r="AO29" s="459"/>
      <c r="AP29" s="459"/>
      <c r="AQ29" s="459"/>
      <c r="AR29" s="501"/>
      <c r="AS29" s="458">
        <v>3026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2730864</v>
      </c>
      <c r="BO29" s="408"/>
      <c r="BP29" s="408"/>
      <c r="BQ29" s="408"/>
      <c r="BR29" s="408"/>
      <c r="BS29" s="408"/>
      <c r="BT29" s="408"/>
      <c r="BU29" s="409"/>
      <c r="BV29" s="407">
        <v>6724030</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94.8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16555483</v>
      </c>
      <c r="BO30" s="527"/>
      <c r="BP30" s="527"/>
      <c r="BQ30" s="527"/>
      <c r="BR30" s="527"/>
      <c r="BS30" s="527"/>
      <c r="BT30" s="527"/>
      <c r="BU30" s="528"/>
      <c r="BV30" s="526">
        <v>11874029</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特別会計国民健康保険事業費</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大阪府後期高齢者医療広域連合（一般会計）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箕面市医療保健センター</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特別会計公共用地先行取得事業費</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特別会計介護保険事業費</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IF('各会計、関係団体の財政状況及び健全化判断比率'!B33="","",'各会計、関係団体の財政状況及び健全化判断比率'!B33)</f>
        <v>公共下水道事業会計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大阪府後期高齢者医療広域連合（後期高齢者医療特別会計）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箕面市障害者事業団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特別会計後期高齢者医療事業費</v>
      </c>
      <c r="X36" s="598"/>
      <c r="Y36" s="598"/>
      <c r="Z36" s="598"/>
      <c r="AA36" s="598"/>
      <c r="AB36" s="598"/>
      <c r="AC36" s="598"/>
      <c r="AD36" s="598"/>
      <c r="AE36" s="598"/>
      <c r="AF36" s="598"/>
      <c r="AG36" s="598"/>
      <c r="AH36" s="598"/>
      <c r="AI36" s="598"/>
      <c r="AJ36" s="598"/>
      <c r="AK36" s="598"/>
      <c r="AL36" s="169"/>
      <c r="AM36" s="597">
        <f t="shared" si="0"/>
        <v>9</v>
      </c>
      <c r="AN36" s="597"/>
      <c r="AO36" s="598" t="str">
        <f>IF('各会計、関係団体の財政状況及び健全化判断比率'!B34="","",'各会計、関係団体の財政状況及び健全化判断比率'!B34)</f>
        <v>病院事業会計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大阪広域水道企業団水道事業会計（水道用水供給事業）</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箕面市メイプル文化財団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6</v>
      </c>
      <c r="V37" s="597"/>
      <c r="W37" s="598" t="str">
        <f>IF('各会計、関係団体の財政状況及び健全化判断比率'!B31="","",'各会計、関係団体の財政状況及び健全化判断比率'!B31)</f>
        <v>特別会計介護サービス事業費</v>
      </c>
      <c r="X37" s="598"/>
      <c r="Y37" s="598"/>
      <c r="Z37" s="598"/>
      <c r="AA37" s="598"/>
      <c r="AB37" s="598"/>
      <c r="AC37" s="598"/>
      <c r="AD37" s="598"/>
      <c r="AE37" s="598"/>
      <c r="AF37" s="598"/>
      <c r="AG37" s="598"/>
      <c r="AH37" s="598"/>
      <c r="AI37" s="598"/>
      <c r="AJ37" s="598"/>
      <c r="AK37" s="598"/>
      <c r="AL37" s="169"/>
      <c r="AM37" s="597">
        <f t="shared" si="0"/>
        <v>10</v>
      </c>
      <c r="AN37" s="597"/>
      <c r="AO37" s="598" t="str">
        <f>IF('各会計、関係団体の財政状況及び健全化判断比率'!B35="","",'各会計、関係団体の財政状況及び健全化判断比率'!B35)</f>
        <v>ボートレース事業会計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14</v>
      </c>
      <c r="BX37" s="597"/>
      <c r="BY37" s="598" t="str">
        <f>IF('各会計、関係団体の財政状況及び健全化判断比率'!B71="","",'各会計、関係団体の財政状況及び健全化判断比率'!B71)</f>
        <v>大阪広域水道企業団（工業用水道事業会計）</v>
      </c>
      <c r="BZ37" s="598"/>
      <c r="CA37" s="598"/>
      <c r="CB37" s="598"/>
      <c r="CC37" s="598"/>
      <c r="CD37" s="598"/>
      <c r="CE37" s="598"/>
      <c r="CF37" s="598"/>
      <c r="CG37" s="598"/>
      <c r="CH37" s="598"/>
      <c r="CI37" s="598"/>
      <c r="CJ37" s="598"/>
      <c r="CK37" s="598"/>
      <c r="CL37" s="598"/>
      <c r="CM37" s="598"/>
      <c r="CN37" s="169"/>
      <c r="CO37" s="597">
        <f t="shared" si="3"/>
        <v>18</v>
      </c>
      <c r="CP37" s="597"/>
      <c r="CQ37" s="598" t="str">
        <f>IF('各会計、関係団体の財政状況及び健全化判断比率'!BS10="","",'各会計、関係団体の財政状況及び健全化判断比率'!BS10)</f>
        <v>箕面市国際交流協会</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f t="shared" si="3"/>
        <v>19</v>
      </c>
      <c r="CP38" s="597"/>
      <c r="CQ38" s="598" t="str">
        <f>IF('各会計、関係団体の財政状況及び健全化判断比率'!BS11="","",'各会計、関係団体の財政状況及び健全化判断比率'!BS11)</f>
        <v>箕面都市開発</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f t="shared" si="3"/>
        <v>20</v>
      </c>
      <c r="CP39" s="597"/>
      <c r="CQ39" s="598" t="str">
        <f>IF('各会計、関係団体の財政状況及び健全化判断比率'!BS12="","",'各会計、関係団体の財政状況及び健全化判断比率'!BS12)</f>
        <v>箕面FMまちそだて</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f t="shared" si="3"/>
        <v>21</v>
      </c>
      <c r="CP40" s="597"/>
      <c r="CQ40" s="598" t="str">
        <f>IF('各会計、関係団体の財政状況及び健全化判断比率'!BS13="","",'各会計、関係団体の財政状況及び健全化判断比率'!BS13)</f>
        <v>箕面市土地開発公社</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FNg3OUK3l/vE6SfA9Q/iIfDIXdxd4Fg0dl91LgV98dsoOM0Qr2Cku6MJj+5M3oqjDv1FlwB2HahEhbcy3Wpqkw==" saltValue="09XBnHY/1zz/zoM86iJHt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1" t="s">
        <v>536</v>
      </c>
      <c r="D34" s="1151"/>
      <c r="E34" s="1152"/>
      <c r="F34" s="32" t="s">
        <v>489</v>
      </c>
      <c r="G34" s="33" t="s">
        <v>489</v>
      </c>
      <c r="H34" s="33" t="s">
        <v>489</v>
      </c>
      <c r="I34" s="33">
        <v>27.29</v>
      </c>
      <c r="J34" s="34">
        <v>24.36</v>
      </c>
      <c r="K34" s="22"/>
      <c r="L34" s="22"/>
      <c r="M34" s="22"/>
      <c r="N34" s="22"/>
      <c r="O34" s="22"/>
      <c r="P34" s="22"/>
    </row>
    <row r="35" spans="1:16" ht="39" customHeight="1" x14ac:dyDescent="0.2">
      <c r="A35" s="22"/>
      <c r="B35" s="35"/>
      <c r="C35" s="1145" t="s">
        <v>537</v>
      </c>
      <c r="D35" s="1146"/>
      <c r="E35" s="1147"/>
      <c r="F35" s="36">
        <v>16.239999999999998</v>
      </c>
      <c r="G35" s="37">
        <v>16.88</v>
      </c>
      <c r="H35" s="37">
        <v>18.11</v>
      </c>
      <c r="I35" s="37">
        <v>18.420000000000002</v>
      </c>
      <c r="J35" s="38">
        <v>18.89</v>
      </c>
      <c r="K35" s="22"/>
      <c r="L35" s="22"/>
      <c r="M35" s="22"/>
      <c r="N35" s="22"/>
      <c r="O35" s="22"/>
      <c r="P35" s="22"/>
    </row>
    <row r="36" spans="1:16" ht="39" customHeight="1" x14ac:dyDescent="0.2">
      <c r="A36" s="22"/>
      <c r="B36" s="35"/>
      <c r="C36" s="1145" t="s">
        <v>538</v>
      </c>
      <c r="D36" s="1146"/>
      <c r="E36" s="1147"/>
      <c r="F36" s="36">
        <v>7.43</v>
      </c>
      <c r="G36" s="37">
        <v>7.38</v>
      </c>
      <c r="H36" s="37">
        <v>8.34</v>
      </c>
      <c r="I36" s="37">
        <v>9.06</v>
      </c>
      <c r="J36" s="38">
        <v>8.73</v>
      </c>
      <c r="K36" s="22"/>
      <c r="L36" s="22"/>
      <c r="M36" s="22"/>
      <c r="N36" s="22"/>
      <c r="O36" s="22"/>
      <c r="P36" s="22"/>
    </row>
    <row r="37" spans="1:16" ht="39" customHeight="1" x14ac:dyDescent="0.2">
      <c r="A37" s="22"/>
      <c r="B37" s="35"/>
      <c r="C37" s="1145" t="s">
        <v>539</v>
      </c>
      <c r="D37" s="1146"/>
      <c r="E37" s="1147"/>
      <c r="F37" s="36">
        <v>8.5299999999999994</v>
      </c>
      <c r="G37" s="37">
        <v>4.93</v>
      </c>
      <c r="H37" s="37">
        <v>5.34</v>
      </c>
      <c r="I37" s="37">
        <v>5.44</v>
      </c>
      <c r="J37" s="38">
        <v>4.95</v>
      </c>
      <c r="K37" s="22"/>
      <c r="L37" s="22"/>
      <c r="M37" s="22"/>
      <c r="N37" s="22"/>
      <c r="O37" s="22"/>
      <c r="P37" s="22"/>
    </row>
    <row r="38" spans="1:16" ht="39" customHeight="1" x14ac:dyDescent="0.2">
      <c r="A38" s="22"/>
      <c r="B38" s="35"/>
      <c r="C38" s="1145" t="s">
        <v>540</v>
      </c>
      <c r="D38" s="1146"/>
      <c r="E38" s="1147"/>
      <c r="F38" s="36">
        <v>1.84</v>
      </c>
      <c r="G38" s="37">
        <v>0.66</v>
      </c>
      <c r="H38" s="37">
        <v>0.81</v>
      </c>
      <c r="I38" s="37">
        <v>1.0900000000000001</v>
      </c>
      <c r="J38" s="38">
        <v>0.56000000000000005</v>
      </c>
      <c r="K38" s="22"/>
      <c r="L38" s="22"/>
      <c r="M38" s="22"/>
      <c r="N38" s="22"/>
      <c r="O38" s="22"/>
      <c r="P38" s="22"/>
    </row>
    <row r="39" spans="1:16" ht="39" customHeight="1" x14ac:dyDescent="0.2">
      <c r="A39" s="22"/>
      <c r="B39" s="35"/>
      <c r="C39" s="1145" t="s">
        <v>541</v>
      </c>
      <c r="D39" s="1146"/>
      <c r="E39" s="1147"/>
      <c r="F39" s="36">
        <v>3.8</v>
      </c>
      <c r="G39" s="37">
        <v>5.24</v>
      </c>
      <c r="H39" s="37">
        <v>9.69</v>
      </c>
      <c r="I39" s="37">
        <v>5.59</v>
      </c>
      <c r="J39" s="38">
        <v>0.46</v>
      </c>
      <c r="K39" s="22"/>
      <c r="L39" s="22"/>
      <c r="M39" s="22"/>
      <c r="N39" s="22"/>
      <c r="O39" s="22"/>
      <c r="P39" s="22"/>
    </row>
    <row r="40" spans="1:16" ht="39" customHeight="1" x14ac:dyDescent="0.2">
      <c r="A40" s="22"/>
      <c r="B40" s="35"/>
      <c r="C40" s="1145" t="s">
        <v>542</v>
      </c>
      <c r="D40" s="1146"/>
      <c r="E40" s="1147"/>
      <c r="F40" s="36">
        <v>0.44</v>
      </c>
      <c r="G40" s="37">
        <v>0.28000000000000003</v>
      </c>
      <c r="H40" s="37">
        <v>0.32</v>
      </c>
      <c r="I40" s="37">
        <v>0.32</v>
      </c>
      <c r="J40" s="38">
        <v>0.37</v>
      </c>
      <c r="K40" s="22"/>
      <c r="L40" s="22"/>
      <c r="M40" s="22"/>
      <c r="N40" s="22"/>
      <c r="O40" s="22"/>
      <c r="P40" s="22"/>
    </row>
    <row r="41" spans="1:16" ht="39" customHeight="1" x14ac:dyDescent="0.2">
      <c r="A41" s="22"/>
      <c r="B41" s="35"/>
      <c r="C41" s="1145" t="s">
        <v>543</v>
      </c>
      <c r="D41" s="1146"/>
      <c r="E41" s="1147"/>
      <c r="F41" s="36">
        <v>1.32</v>
      </c>
      <c r="G41" s="37">
        <v>0.75</v>
      </c>
      <c r="H41" s="37">
        <v>0.1</v>
      </c>
      <c r="I41" s="37">
        <v>0.14000000000000001</v>
      </c>
      <c r="J41" s="38">
        <v>0.04</v>
      </c>
      <c r="K41" s="22"/>
      <c r="L41" s="22"/>
      <c r="M41" s="22"/>
      <c r="N41" s="22"/>
      <c r="O41" s="22"/>
      <c r="P41" s="22"/>
    </row>
    <row r="42" spans="1:16" ht="39" customHeight="1" x14ac:dyDescent="0.2">
      <c r="A42" s="22"/>
      <c r="B42" s="39"/>
      <c r="C42" s="1145" t="s">
        <v>544</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545</v>
      </c>
      <c r="D43" s="1149"/>
      <c r="E43" s="1150"/>
      <c r="F43" s="41">
        <v>23.35</v>
      </c>
      <c r="G43" s="42">
        <v>21.23</v>
      </c>
      <c r="H43" s="42">
        <v>24.96</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FQMU9FOUT6xB4NDHXfU8O9GcK7NXMB2eBu/2+pkFoH+HdjNCyMdv/eBSf4H6GAxWB0AFxLE4J2qAcpo1xivB4Q==" saltValue="asZRkl3exOPcEkttYR3n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2789</v>
      </c>
      <c r="L45" s="60">
        <v>2976</v>
      </c>
      <c r="M45" s="60">
        <v>3434</v>
      </c>
      <c r="N45" s="60">
        <v>3454</v>
      </c>
      <c r="O45" s="61">
        <v>3590</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2">
      <c r="A48" s="48"/>
      <c r="B48" s="1155"/>
      <c r="C48" s="1156"/>
      <c r="D48" s="62"/>
      <c r="E48" s="1161" t="s">
        <v>13</v>
      </c>
      <c r="F48" s="1161"/>
      <c r="G48" s="1161"/>
      <c r="H48" s="1161"/>
      <c r="I48" s="1161"/>
      <c r="J48" s="1162"/>
      <c r="K48" s="63">
        <v>178</v>
      </c>
      <c r="L48" s="64">
        <v>184</v>
      </c>
      <c r="M48" s="64">
        <v>189</v>
      </c>
      <c r="N48" s="64">
        <v>189</v>
      </c>
      <c r="O48" s="65">
        <v>268</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489</v>
      </c>
      <c r="L49" s="64" t="s">
        <v>489</v>
      </c>
      <c r="M49" s="64" t="s">
        <v>489</v>
      </c>
      <c r="N49" s="64" t="s">
        <v>489</v>
      </c>
      <c r="O49" s="65" t="s">
        <v>489</v>
      </c>
      <c r="P49" s="48"/>
      <c r="Q49" s="48"/>
      <c r="R49" s="48"/>
      <c r="S49" s="48"/>
      <c r="T49" s="48"/>
      <c r="U49" s="48"/>
    </row>
    <row r="50" spans="1:21" ht="30.75" customHeight="1" x14ac:dyDescent="0.2">
      <c r="A50" s="48"/>
      <c r="B50" s="1155"/>
      <c r="C50" s="1156"/>
      <c r="D50" s="62"/>
      <c r="E50" s="1161" t="s">
        <v>15</v>
      </c>
      <c r="F50" s="1161"/>
      <c r="G50" s="1161"/>
      <c r="H50" s="1161"/>
      <c r="I50" s="1161"/>
      <c r="J50" s="1162"/>
      <c r="K50" s="63">
        <v>100</v>
      </c>
      <c r="L50" s="64">
        <v>100</v>
      </c>
      <c r="M50" s="64">
        <v>206</v>
      </c>
      <c r="N50" s="64">
        <v>216</v>
      </c>
      <c r="O50" s="65">
        <v>216</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489</v>
      </c>
      <c r="L51" s="64" t="s">
        <v>489</v>
      </c>
      <c r="M51" s="64" t="s">
        <v>489</v>
      </c>
      <c r="N51" s="64" t="s">
        <v>489</v>
      </c>
      <c r="O51" s="65" t="s">
        <v>489</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2415</v>
      </c>
      <c r="L52" s="64">
        <v>2425</v>
      </c>
      <c r="M52" s="64">
        <v>3387</v>
      </c>
      <c r="N52" s="64">
        <v>3401</v>
      </c>
      <c r="O52" s="65">
        <v>3036</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652</v>
      </c>
      <c r="L53" s="69">
        <v>835</v>
      </c>
      <c r="M53" s="69">
        <v>442</v>
      </c>
      <c r="N53" s="69">
        <v>458</v>
      </c>
      <c r="O53" s="70">
        <v>1038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VMGAdbVGAUZ8VBA/+9pkKhMM15YKj3Gif6OK8mTx/wPkMYJ22KO/A5ZI3nN4ur+bSza0y0DH8uoTg1LaAI4eWQ==" saltValue="2oqfbvow4a3MyB38D7AsR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84" t="s">
        <v>30</v>
      </c>
      <c r="C41" s="1185"/>
      <c r="D41" s="105"/>
      <c r="E41" s="1190" t="s">
        <v>31</v>
      </c>
      <c r="F41" s="1190"/>
      <c r="G41" s="1190"/>
      <c r="H41" s="1191"/>
      <c r="I41" s="343">
        <v>57011</v>
      </c>
      <c r="J41" s="344">
        <v>57889</v>
      </c>
      <c r="K41" s="344">
        <v>52304</v>
      </c>
      <c r="L41" s="344">
        <v>50028</v>
      </c>
      <c r="M41" s="345">
        <v>48056</v>
      </c>
    </row>
    <row r="42" spans="2:13" ht="27.75" customHeight="1" x14ac:dyDescent="0.2">
      <c r="B42" s="1186"/>
      <c r="C42" s="1187"/>
      <c r="D42" s="106"/>
      <c r="E42" s="1192" t="s">
        <v>32</v>
      </c>
      <c r="F42" s="1192"/>
      <c r="G42" s="1192"/>
      <c r="H42" s="1193"/>
      <c r="I42" s="346">
        <v>4699</v>
      </c>
      <c r="J42" s="347">
        <v>3703</v>
      </c>
      <c r="K42" s="347">
        <v>2825</v>
      </c>
      <c r="L42" s="347">
        <v>2720</v>
      </c>
      <c r="M42" s="348">
        <v>2438</v>
      </c>
    </row>
    <row r="43" spans="2:13" ht="27.75" customHeight="1" x14ac:dyDescent="0.2">
      <c r="B43" s="1186"/>
      <c r="C43" s="1187"/>
      <c r="D43" s="106"/>
      <c r="E43" s="1192" t="s">
        <v>33</v>
      </c>
      <c r="F43" s="1192"/>
      <c r="G43" s="1192"/>
      <c r="H43" s="1193"/>
      <c r="I43" s="346">
        <v>1862</v>
      </c>
      <c r="J43" s="347">
        <v>1828</v>
      </c>
      <c r="K43" s="347">
        <v>1512</v>
      </c>
      <c r="L43" s="347">
        <v>1943</v>
      </c>
      <c r="M43" s="348">
        <v>1945</v>
      </c>
    </row>
    <row r="44" spans="2:13" ht="27.75" customHeight="1" x14ac:dyDescent="0.2">
      <c r="B44" s="1186"/>
      <c r="C44" s="1187"/>
      <c r="D44" s="106"/>
      <c r="E44" s="1192" t="s">
        <v>34</v>
      </c>
      <c r="F44" s="1192"/>
      <c r="G44" s="1192"/>
      <c r="H44" s="1193"/>
      <c r="I44" s="346" t="s">
        <v>489</v>
      </c>
      <c r="J44" s="347" t="s">
        <v>489</v>
      </c>
      <c r="K44" s="347" t="s">
        <v>489</v>
      </c>
      <c r="L44" s="347" t="s">
        <v>489</v>
      </c>
      <c r="M44" s="348" t="s">
        <v>489</v>
      </c>
    </row>
    <row r="45" spans="2:13" ht="27.75" customHeight="1" x14ac:dyDescent="0.2">
      <c r="B45" s="1186"/>
      <c r="C45" s="1187"/>
      <c r="D45" s="106"/>
      <c r="E45" s="1192" t="s">
        <v>35</v>
      </c>
      <c r="F45" s="1192"/>
      <c r="G45" s="1192"/>
      <c r="H45" s="1193"/>
      <c r="I45" s="346">
        <v>6569</v>
      </c>
      <c r="J45" s="347">
        <v>6424</v>
      </c>
      <c r="K45" s="347">
        <v>6201</v>
      </c>
      <c r="L45" s="347">
        <v>6258</v>
      </c>
      <c r="M45" s="348">
        <v>6362</v>
      </c>
    </row>
    <row r="46" spans="2:13" ht="27.75" customHeight="1" x14ac:dyDescent="0.2">
      <c r="B46" s="1186"/>
      <c r="C46" s="1187"/>
      <c r="D46" s="107"/>
      <c r="E46" s="1192" t="s">
        <v>36</v>
      </c>
      <c r="F46" s="1192"/>
      <c r="G46" s="1192"/>
      <c r="H46" s="1193"/>
      <c r="I46" s="346" t="s">
        <v>489</v>
      </c>
      <c r="J46" s="347" t="s">
        <v>489</v>
      </c>
      <c r="K46" s="347" t="s">
        <v>489</v>
      </c>
      <c r="L46" s="347" t="s">
        <v>489</v>
      </c>
      <c r="M46" s="348" t="s">
        <v>489</v>
      </c>
    </row>
    <row r="47" spans="2:13" ht="27.75" customHeight="1" x14ac:dyDescent="0.2">
      <c r="B47" s="1186"/>
      <c r="C47" s="1187"/>
      <c r="D47" s="108"/>
      <c r="E47" s="1194" t="s">
        <v>37</v>
      </c>
      <c r="F47" s="1195"/>
      <c r="G47" s="1195"/>
      <c r="H47" s="1196"/>
      <c r="I47" s="346" t="s">
        <v>489</v>
      </c>
      <c r="J47" s="347" t="s">
        <v>489</v>
      </c>
      <c r="K47" s="347" t="s">
        <v>489</v>
      </c>
      <c r="L47" s="347" t="s">
        <v>489</v>
      </c>
      <c r="M47" s="348" t="s">
        <v>489</v>
      </c>
    </row>
    <row r="48" spans="2:13" ht="27.75" customHeight="1" x14ac:dyDescent="0.2">
      <c r="B48" s="1186"/>
      <c r="C48" s="1187"/>
      <c r="D48" s="106"/>
      <c r="E48" s="1192" t="s">
        <v>38</v>
      </c>
      <c r="F48" s="1192"/>
      <c r="G48" s="1192"/>
      <c r="H48" s="1193"/>
      <c r="I48" s="346" t="s">
        <v>489</v>
      </c>
      <c r="J48" s="347" t="s">
        <v>489</v>
      </c>
      <c r="K48" s="347" t="s">
        <v>489</v>
      </c>
      <c r="L48" s="347" t="s">
        <v>489</v>
      </c>
      <c r="M48" s="348" t="s">
        <v>489</v>
      </c>
    </row>
    <row r="49" spans="2:13" ht="27.75" customHeight="1" x14ac:dyDescent="0.2">
      <c r="B49" s="1188"/>
      <c r="C49" s="1189"/>
      <c r="D49" s="106"/>
      <c r="E49" s="1192" t="s">
        <v>39</v>
      </c>
      <c r="F49" s="1192"/>
      <c r="G49" s="1192"/>
      <c r="H49" s="1193"/>
      <c r="I49" s="346" t="s">
        <v>489</v>
      </c>
      <c r="J49" s="347" t="s">
        <v>489</v>
      </c>
      <c r="K49" s="347" t="s">
        <v>489</v>
      </c>
      <c r="L49" s="347" t="s">
        <v>489</v>
      </c>
      <c r="M49" s="348" t="s">
        <v>489</v>
      </c>
    </row>
    <row r="50" spans="2:13" ht="27.75" customHeight="1" x14ac:dyDescent="0.2">
      <c r="B50" s="1197" t="s">
        <v>40</v>
      </c>
      <c r="C50" s="1198"/>
      <c r="D50" s="109"/>
      <c r="E50" s="1192" t="s">
        <v>41</v>
      </c>
      <c r="F50" s="1192"/>
      <c r="G50" s="1192"/>
      <c r="H50" s="1193"/>
      <c r="I50" s="346">
        <v>24566</v>
      </c>
      <c r="J50" s="347">
        <v>27086</v>
      </c>
      <c r="K50" s="347">
        <v>25666</v>
      </c>
      <c r="L50" s="347">
        <v>27302</v>
      </c>
      <c r="M50" s="348">
        <v>28129</v>
      </c>
    </row>
    <row r="51" spans="2:13" ht="27.75" customHeight="1" x14ac:dyDescent="0.2">
      <c r="B51" s="1186"/>
      <c r="C51" s="1187"/>
      <c r="D51" s="106"/>
      <c r="E51" s="1192" t="s">
        <v>42</v>
      </c>
      <c r="F51" s="1192"/>
      <c r="G51" s="1192"/>
      <c r="H51" s="1193"/>
      <c r="I51" s="346">
        <v>13813</v>
      </c>
      <c r="J51" s="347">
        <v>7660</v>
      </c>
      <c r="K51" s="347">
        <v>4450</v>
      </c>
      <c r="L51" s="347">
        <v>4331</v>
      </c>
      <c r="M51" s="348">
        <v>7194</v>
      </c>
    </row>
    <row r="52" spans="2:13" ht="27.75" customHeight="1" x14ac:dyDescent="0.2">
      <c r="B52" s="1188"/>
      <c r="C52" s="1189"/>
      <c r="D52" s="106"/>
      <c r="E52" s="1192" t="s">
        <v>43</v>
      </c>
      <c r="F52" s="1192"/>
      <c r="G52" s="1192"/>
      <c r="H52" s="1193"/>
      <c r="I52" s="346">
        <v>30533</v>
      </c>
      <c r="J52" s="347">
        <v>31449</v>
      </c>
      <c r="K52" s="347">
        <v>30553</v>
      </c>
      <c r="L52" s="347">
        <v>29581</v>
      </c>
      <c r="M52" s="348">
        <v>30643</v>
      </c>
    </row>
    <row r="53" spans="2:13" ht="27.75" customHeight="1" thickBot="1" x14ac:dyDescent="0.25">
      <c r="B53" s="1199" t="s">
        <v>19</v>
      </c>
      <c r="C53" s="1200"/>
      <c r="D53" s="110"/>
      <c r="E53" s="1201" t="s">
        <v>44</v>
      </c>
      <c r="F53" s="1201"/>
      <c r="G53" s="1201"/>
      <c r="H53" s="1202"/>
      <c r="I53" s="349">
        <v>1228</v>
      </c>
      <c r="J53" s="350">
        <v>3649</v>
      </c>
      <c r="K53" s="350">
        <v>2173</v>
      </c>
      <c r="L53" s="350">
        <v>-265</v>
      </c>
      <c r="M53" s="351">
        <v>-7165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It4vHD0eFNCa2uS1LpyZRFCYHcMng7AEzAv4NZC8b2fQTke+eibQN7uSx7sVMtNJSKuRD9GtLcqfjijtVkZZrA==" saltValue="t6pQh9F/wQkSZdkE7vEL7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530</v>
      </c>
      <c r="G54" s="119" t="s">
        <v>531</v>
      </c>
      <c r="H54" s="120" t="s">
        <v>532</v>
      </c>
    </row>
    <row r="55" spans="2:8" ht="52.5" customHeight="1" x14ac:dyDescent="0.2">
      <c r="B55" s="121"/>
      <c r="C55" s="1211" t="s">
        <v>46</v>
      </c>
      <c r="D55" s="1211"/>
      <c r="E55" s="1212"/>
      <c r="F55" s="352">
        <v>5077</v>
      </c>
      <c r="G55" s="352">
        <v>5393</v>
      </c>
      <c r="H55" s="353">
        <v>5527</v>
      </c>
    </row>
    <row r="56" spans="2:8" ht="52.5" customHeight="1" x14ac:dyDescent="0.2">
      <c r="B56" s="122"/>
      <c r="C56" s="1213" t="s">
        <v>47</v>
      </c>
      <c r="D56" s="1213"/>
      <c r="E56" s="1214"/>
      <c r="F56" s="354">
        <v>6106</v>
      </c>
      <c r="G56" s="354">
        <v>6724</v>
      </c>
      <c r="H56" s="355">
        <v>2731</v>
      </c>
    </row>
    <row r="57" spans="2:8" ht="53.25" customHeight="1" x14ac:dyDescent="0.2">
      <c r="B57" s="122"/>
      <c r="C57" s="1215" t="s">
        <v>48</v>
      </c>
      <c r="D57" s="1215"/>
      <c r="E57" s="1216"/>
      <c r="F57" s="356">
        <v>10955</v>
      </c>
      <c r="G57" s="356">
        <v>11874</v>
      </c>
      <c r="H57" s="357">
        <v>16555</v>
      </c>
    </row>
    <row r="58" spans="2:8" ht="45.75" customHeight="1" x14ac:dyDescent="0.2">
      <c r="B58" s="123"/>
      <c r="C58" s="1203" t="s">
        <v>563</v>
      </c>
      <c r="D58" s="1204"/>
      <c r="E58" s="1205"/>
      <c r="F58" s="358">
        <v>583</v>
      </c>
      <c r="G58" s="358">
        <v>2602</v>
      </c>
      <c r="H58" s="359">
        <v>4067</v>
      </c>
    </row>
    <row r="59" spans="2:8" ht="45.75" customHeight="1" x14ac:dyDescent="0.2">
      <c r="B59" s="123"/>
      <c r="C59" s="1203" t="s">
        <v>564</v>
      </c>
      <c r="D59" s="1204"/>
      <c r="E59" s="1205"/>
      <c r="F59" s="358">
        <v>675</v>
      </c>
      <c r="G59" s="358">
        <v>1695</v>
      </c>
      <c r="H59" s="359">
        <v>3655</v>
      </c>
    </row>
    <row r="60" spans="2:8" ht="45.75" customHeight="1" x14ac:dyDescent="0.2">
      <c r="B60" s="123"/>
      <c r="C60" s="1203" t="s">
        <v>567</v>
      </c>
      <c r="D60" s="1204"/>
      <c r="E60" s="1205"/>
      <c r="F60" s="358">
        <v>800</v>
      </c>
      <c r="G60" s="358">
        <v>758</v>
      </c>
      <c r="H60" s="359">
        <v>2730</v>
      </c>
    </row>
    <row r="61" spans="2:8" ht="45.75" customHeight="1" x14ac:dyDescent="0.2">
      <c r="B61" s="123"/>
      <c r="C61" s="1203" t="s">
        <v>565</v>
      </c>
      <c r="D61" s="1204"/>
      <c r="E61" s="1205"/>
      <c r="F61" s="358">
        <v>958</v>
      </c>
      <c r="G61" s="358">
        <v>1337</v>
      </c>
      <c r="H61" s="359">
        <v>1508</v>
      </c>
    </row>
    <row r="62" spans="2:8" ht="45.75" customHeight="1" thickBot="1" x14ac:dyDescent="0.25">
      <c r="B62" s="124"/>
      <c r="C62" s="1206" t="s">
        <v>566</v>
      </c>
      <c r="D62" s="1207"/>
      <c r="E62" s="1208"/>
      <c r="F62" s="360">
        <v>1188</v>
      </c>
      <c r="G62" s="360">
        <v>1095</v>
      </c>
      <c r="H62" s="361">
        <v>1239</v>
      </c>
    </row>
    <row r="63" spans="2:8" ht="52.5" customHeight="1" thickBot="1" x14ac:dyDescent="0.25">
      <c r="B63" s="125"/>
      <c r="C63" s="1209" t="s">
        <v>49</v>
      </c>
      <c r="D63" s="1209"/>
      <c r="E63" s="1210"/>
      <c r="F63" s="362">
        <v>22138</v>
      </c>
      <c r="G63" s="362">
        <v>23991</v>
      </c>
      <c r="H63" s="363">
        <v>24813</v>
      </c>
    </row>
    <row r="64" spans="2:8" ht="13.2" x14ac:dyDescent="0.2"/>
  </sheetData>
  <sheetProtection algorithmName="SHA-512" hashValue="H0YWkxSyKfJuNvn9/svXawUIEa20Mhrn9qi3vSTzOHvD2PNr9V+MENPSPnJ4/UYFeWmlQ0kUGz1p6FDR04i4yQ==" saltValue="xoMmOYPIZm4ZFUkAAG91b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527</v>
      </c>
      <c r="G2" s="139"/>
      <c r="H2" s="140"/>
    </row>
    <row r="3" spans="1:8" x14ac:dyDescent="0.2">
      <c r="A3" s="136" t="s">
        <v>520</v>
      </c>
      <c r="B3" s="141"/>
      <c r="C3" s="142"/>
      <c r="D3" s="143">
        <v>172283</v>
      </c>
      <c r="E3" s="144"/>
      <c r="F3" s="145">
        <v>44161</v>
      </c>
      <c r="G3" s="146"/>
      <c r="H3" s="147"/>
    </row>
    <row r="4" spans="1:8" x14ac:dyDescent="0.2">
      <c r="A4" s="148"/>
      <c r="B4" s="149"/>
      <c r="C4" s="150"/>
      <c r="D4" s="151">
        <v>60563</v>
      </c>
      <c r="E4" s="152"/>
      <c r="F4" s="153">
        <v>23644</v>
      </c>
      <c r="G4" s="154"/>
      <c r="H4" s="155"/>
    </row>
    <row r="5" spans="1:8" x14ac:dyDescent="0.2">
      <c r="A5" s="136" t="s">
        <v>522</v>
      </c>
      <c r="B5" s="141"/>
      <c r="C5" s="142"/>
      <c r="D5" s="143">
        <v>180653</v>
      </c>
      <c r="E5" s="144"/>
      <c r="F5" s="145">
        <v>43955</v>
      </c>
      <c r="G5" s="146"/>
      <c r="H5" s="147"/>
    </row>
    <row r="6" spans="1:8" x14ac:dyDescent="0.2">
      <c r="A6" s="148"/>
      <c r="B6" s="149"/>
      <c r="C6" s="150"/>
      <c r="D6" s="151">
        <v>41456</v>
      </c>
      <c r="E6" s="152"/>
      <c r="F6" s="153">
        <v>21318</v>
      </c>
      <c r="G6" s="154"/>
      <c r="H6" s="155"/>
    </row>
    <row r="7" spans="1:8" x14ac:dyDescent="0.2">
      <c r="A7" s="136" t="s">
        <v>523</v>
      </c>
      <c r="B7" s="141"/>
      <c r="C7" s="142"/>
      <c r="D7" s="143">
        <v>118197</v>
      </c>
      <c r="E7" s="144"/>
      <c r="F7" s="145">
        <v>41921</v>
      </c>
      <c r="G7" s="146"/>
      <c r="H7" s="147"/>
    </row>
    <row r="8" spans="1:8" x14ac:dyDescent="0.2">
      <c r="A8" s="148"/>
      <c r="B8" s="149"/>
      <c r="C8" s="150"/>
      <c r="D8" s="151">
        <v>19727</v>
      </c>
      <c r="E8" s="152"/>
      <c r="F8" s="153">
        <v>21655</v>
      </c>
      <c r="G8" s="154"/>
      <c r="H8" s="155"/>
    </row>
    <row r="9" spans="1:8" x14ac:dyDescent="0.2">
      <c r="A9" s="136" t="s">
        <v>524</v>
      </c>
      <c r="B9" s="141"/>
      <c r="C9" s="142"/>
      <c r="D9" s="143">
        <v>127958</v>
      </c>
      <c r="E9" s="144"/>
      <c r="F9" s="145">
        <v>44585</v>
      </c>
      <c r="G9" s="146"/>
      <c r="H9" s="147"/>
    </row>
    <row r="10" spans="1:8" x14ac:dyDescent="0.2">
      <c r="A10" s="148"/>
      <c r="B10" s="149"/>
      <c r="C10" s="150"/>
      <c r="D10" s="151">
        <v>25869</v>
      </c>
      <c r="E10" s="152"/>
      <c r="F10" s="153">
        <v>23077</v>
      </c>
      <c r="G10" s="154"/>
      <c r="H10" s="155"/>
    </row>
    <row r="11" spans="1:8" x14ac:dyDescent="0.2">
      <c r="A11" s="136" t="s">
        <v>525</v>
      </c>
      <c r="B11" s="141"/>
      <c r="C11" s="142"/>
      <c r="D11" s="143">
        <v>77387</v>
      </c>
      <c r="E11" s="144"/>
      <c r="F11" s="145">
        <v>49779</v>
      </c>
      <c r="G11" s="146"/>
      <c r="H11" s="147"/>
    </row>
    <row r="12" spans="1:8" x14ac:dyDescent="0.2">
      <c r="A12" s="148"/>
      <c r="B12" s="149"/>
      <c r="C12" s="156"/>
      <c r="D12" s="151">
        <v>43140</v>
      </c>
      <c r="E12" s="152"/>
      <c r="F12" s="153">
        <v>28921</v>
      </c>
      <c r="G12" s="154"/>
      <c r="H12" s="155"/>
    </row>
    <row r="13" spans="1:8" x14ac:dyDescent="0.2">
      <c r="A13" s="136"/>
      <c r="B13" s="141"/>
      <c r="C13" s="157"/>
      <c r="D13" s="158">
        <v>135296</v>
      </c>
      <c r="E13" s="159"/>
      <c r="F13" s="160">
        <v>44880</v>
      </c>
      <c r="G13" s="161"/>
      <c r="H13" s="147"/>
    </row>
    <row r="14" spans="1:8" x14ac:dyDescent="0.2">
      <c r="A14" s="148"/>
      <c r="B14" s="149"/>
      <c r="C14" s="150"/>
      <c r="D14" s="151">
        <v>38151</v>
      </c>
      <c r="E14" s="152"/>
      <c r="F14" s="153">
        <v>23723</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8.5399999999999991</v>
      </c>
      <c r="C19" s="162">
        <f>ROUND(VALUE(SUBSTITUTE(実質収支比率等に係る経年分析!G$48,"▲","-")),2)</f>
        <v>4.93</v>
      </c>
      <c r="D19" s="162">
        <f>ROUND(VALUE(SUBSTITUTE(実質収支比率等に係る経年分析!H$48,"▲","-")),2)</f>
        <v>5.35</v>
      </c>
      <c r="E19" s="162">
        <f>ROUND(VALUE(SUBSTITUTE(実質収支比率等に係る経年分析!I$48,"▲","-")),2)</f>
        <v>5.45</v>
      </c>
      <c r="F19" s="162">
        <f>ROUND(VALUE(SUBSTITUTE(実質収支比率等に係る経年分析!J$48,"▲","-")),2)</f>
        <v>4.95</v>
      </c>
    </row>
    <row r="20" spans="1:11" x14ac:dyDescent="0.2">
      <c r="A20" s="162" t="s">
        <v>53</v>
      </c>
      <c r="B20" s="162">
        <f>ROUND(VALUE(SUBSTITUTE(実質収支比率等に係る経年分析!F$47,"▲","-")),2)</f>
        <v>15.09</v>
      </c>
      <c r="C20" s="162">
        <f>ROUND(VALUE(SUBSTITUTE(実質収支比率等に係る経年分析!G$47,"▲","-")),2)</f>
        <v>17.559999999999999</v>
      </c>
      <c r="D20" s="162">
        <f>ROUND(VALUE(SUBSTITUTE(実質収支比率等に係る経年分析!H$47,"▲","-")),2)</f>
        <v>17.37</v>
      </c>
      <c r="E20" s="162">
        <f>ROUND(VALUE(SUBSTITUTE(実質収支比率等に係る経年分析!I$47,"▲","-")),2)</f>
        <v>17.89</v>
      </c>
      <c r="F20" s="162">
        <f>ROUND(VALUE(SUBSTITUTE(実質収支比率等に係る経年分析!J$47,"▲","-")),2)</f>
        <v>17.600000000000001</v>
      </c>
    </row>
    <row r="21" spans="1:11" x14ac:dyDescent="0.2">
      <c r="A21" s="162" t="s">
        <v>54</v>
      </c>
      <c r="B21" s="162">
        <f>IF(ISNUMBER(VALUE(SUBSTITUTE(実質収支比率等に係る経年分析!F$49,"▲","-"))),ROUND(VALUE(SUBSTITUTE(実質収支比率等に係る経年分析!F$49,"▲","-")),2),NA())</f>
        <v>-4.96</v>
      </c>
      <c r="C21" s="162">
        <f>IF(ISNUMBER(VALUE(SUBSTITUTE(実質収支比率等に係る経年分析!G$49,"▲","-"))),ROUND(VALUE(SUBSTITUTE(実質収支比率等に係る経年分析!G$49,"▲","-")),2),NA())</f>
        <v>-2.91</v>
      </c>
      <c r="D21" s="162">
        <f>IF(ISNUMBER(VALUE(SUBSTITUTE(実質収支比率等に係る経年分析!H$49,"▲","-"))),ROUND(VALUE(SUBSTITUTE(実質収支比率等に係る経年分析!H$49,"▲","-")),2),NA())</f>
        <v>14.82</v>
      </c>
      <c r="E21" s="162">
        <f>IF(ISNUMBER(VALUE(SUBSTITUTE(実質収支比率等に係る経年分析!I$49,"▲","-"))),ROUND(VALUE(SUBSTITUTE(実質収支比率等に係る経年分析!I$49,"▲","-")),2),NA())</f>
        <v>13.56</v>
      </c>
      <c r="F21" s="162">
        <f>IF(ISNUMBER(VALUE(SUBSTITUTE(実質収支比率等に係る経年分析!J$49,"▲","-"))),ROUND(VALUE(SUBSTITUTE(実質収支比率等に係る経年分析!J$49,"▲","-")),2),NA())</f>
        <v>-1.1299999999999999</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23.35</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21.23</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24.96</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特別会計国民健康保険事業費</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1.32</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0.75</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0.14000000000000001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0.04</v>
      </c>
    </row>
    <row r="30" spans="1:11" x14ac:dyDescent="0.2">
      <c r="A30" s="163" t="str">
        <f>IF(連結実質赤字比率に係る赤字・黒字の構成分析!C$40="",NA(),連結実質赤字比率に係る赤字・黒字の構成分析!C$40)</f>
        <v>特別会計後期高齢者医療事業費</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0.44</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0.28000000000000003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0.32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0.32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0.37</v>
      </c>
    </row>
    <row r="31" spans="1:11" x14ac:dyDescent="0.2">
      <c r="A31" s="163" t="str">
        <f>IF(連結実質赤字比率に係る赤字・黒字の構成分析!C$39="",NA(),連結実質赤字比率に係る赤字・黒字の構成分析!C$39)</f>
        <v>病院事業会計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3.8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5.24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9.69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5.59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0.46</v>
      </c>
    </row>
    <row r="32" spans="1:11" x14ac:dyDescent="0.2">
      <c r="A32" s="163" t="str">
        <f>IF(連結実質赤字比率に係る赤字・黒字の構成分析!C$38="",NA(),連結実質赤字比率に係る赤字・黒字の構成分析!C$38)</f>
        <v>特別会計介護保険事業費</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1.84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0.81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1.0900000000000001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0.56000000000000005</v>
      </c>
    </row>
    <row r="33" spans="1:16" x14ac:dyDescent="0.2">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8.5299999999999994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4.93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5.34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5.44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4.95</v>
      </c>
    </row>
    <row r="34" spans="1:16" x14ac:dyDescent="0.2">
      <c r="A34" s="163" t="str">
        <f>IF(連結実質赤字比率に係る赤字・黒字の構成分析!C$36="",NA(),連結実質赤字比率に係る赤字・黒字の構成分析!C$36)</f>
        <v>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7.43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7.38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8.34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9.06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8.73</v>
      </c>
    </row>
    <row r="35" spans="1:16" x14ac:dyDescent="0.2">
      <c r="A35" s="163" t="str">
        <f>IF(連結実質赤字比率に係る赤字・黒字の構成分析!C$35="",NA(),連結実質赤字比率に係る赤字・黒字の構成分析!C$35)</f>
        <v>公共下水道事業会計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16.239999999999998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16.88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18.11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18.420000000000002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18.89</v>
      </c>
    </row>
    <row r="36" spans="1:16" x14ac:dyDescent="0.2">
      <c r="A36" s="163" t="str">
        <f>IF(連結実質赤字比率に係る赤字・黒字の構成分析!C$34="",NA(),連結実質赤字比率に係る赤字・黒字の構成分析!C$34)</f>
        <v>ボートレース事業会計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#VALUE!</v>
      </c>
      <c r="G36" s="163" t="e">
        <f>IF(ROUND(VALUE(SUBSTITUTE(連結実質赤字比率に係る赤字・黒字の構成分析!H$34,"▲", "-")), 2) &gt;= 0, ABS(ROUND(VALUE(SUBSTITUTE(連結実質赤字比率に係る赤字・黒字の構成分析!H$34,"▲", "-")), 2)), NA())</f>
        <v>#VALUE!</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27.29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24.36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2415</v>
      </c>
      <c r="E42" s="164"/>
      <c r="F42" s="164"/>
      <c r="G42" s="164">
        <f>'実質公債費比率（分子）の構造'!L$52</f>
        <v>2425</v>
      </c>
      <c r="H42" s="164"/>
      <c r="I42" s="164"/>
      <c r="J42" s="164">
        <f>'実質公債費比率（分子）の構造'!M$52</f>
        <v>3387</v>
      </c>
      <c r="K42" s="164"/>
      <c r="L42" s="164"/>
      <c r="M42" s="164">
        <f>'実質公債費比率（分子）の構造'!N$52</f>
        <v>3401</v>
      </c>
      <c r="N42" s="164"/>
      <c r="O42" s="164"/>
      <c r="P42" s="164">
        <f>'実質公債費比率（分子）の構造'!O$52</f>
        <v>3036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100</v>
      </c>
      <c r="C44" s="164"/>
      <c r="D44" s="164"/>
      <c r="E44" s="164">
        <f>'実質公債費比率（分子）の構造'!L$50</f>
        <v>100</v>
      </c>
      <c r="F44" s="164"/>
      <c r="G44" s="164"/>
      <c r="H44" s="164">
        <f>'実質公債費比率（分子）の構造'!M$50</f>
        <v>206</v>
      </c>
      <c r="I44" s="164"/>
      <c r="J44" s="164"/>
      <c r="K44" s="164">
        <f>'実質公債費比率（分子）の構造'!N$50</f>
        <v>216</v>
      </c>
      <c r="L44" s="164"/>
      <c r="M44" s="164"/>
      <c r="N44" s="164">
        <f>'実質公債費比率（分子）の構造'!O$50</f>
        <v>216</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178</v>
      </c>
      <c r="C46" s="164"/>
      <c r="D46" s="164"/>
      <c r="E46" s="164">
        <f>'実質公債費比率（分子）の構造'!L$48</f>
        <v>184</v>
      </c>
      <c r="F46" s="164"/>
      <c r="G46" s="164"/>
      <c r="H46" s="164">
        <f>'実質公債費比率（分子）の構造'!M$48</f>
        <v>189</v>
      </c>
      <c r="I46" s="164"/>
      <c r="J46" s="164"/>
      <c r="K46" s="164">
        <f>'実質公債費比率（分子）の構造'!N$48</f>
        <v>189</v>
      </c>
      <c r="L46" s="164"/>
      <c r="M46" s="164"/>
      <c r="N46" s="164">
        <f>'実質公債費比率（分子）の構造'!O$48</f>
        <v>268</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2789</v>
      </c>
      <c r="C49" s="164"/>
      <c r="D49" s="164"/>
      <c r="E49" s="164">
        <f>'実質公債費比率（分子）の構造'!L$45</f>
        <v>2976</v>
      </c>
      <c r="F49" s="164"/>
      <c r="G49" s="164"/>
      <c r="H49" s="164">
        <f>'実質公債費比率（分子）の構造'!M$45</f>
        <v>3434</v>
      </c>
      <c r="I49" s="164"/>
      <c r="J49" s="164"/>
      <c r="K49" s="164">
        <f>'実質公債費比率（分子）の構造'!N$45</f>
        <v>3454</v>
      </c>
      <c r="L49" s="164"/>
      <c r="M49" s="164"/>
      <c r="N49" s="164">
        <f>'実質公債費比率（分子）の構造'!O$45</f>
        <v>3590</v>
      </c>
      <c r="O49" s="164"/>
      <c r="P49" s="164"/>
    </row>
    <row r="50" spans="1:16" x14ac:dyDescent="0.2">
      <c r="A50" s="164" t="s">
        <v>67</v>
      </c>
      <c r="B50" s="164" t="e">
        <f>NA()</f>
        <v>#N/A</v>
      </c>
      <c r="C50" s="164">
        <f>IF(ISNUMBER('実質公債費比率（分子）の構造'!K$53),'実質公債費比率（分子）の構造'!K$53,NA())</f>
        <v>652</v>
      </c>
      <c r="D50" s="164" t="e">
        <f>NA()</f>
        <v>#N/A</v>
      </c>
      <c r="E50" s="164" t="e">
        <f>NA()</f>
        <v>#N/A</v>
      </c>
      <c r="F50" s="164">
        <f>IF(ISNUMBER('実質公債費比率（分子）の構造'!L$53),'実質公債費比率（分子）の構造'!L$53,NA())</f>
        <v>835</v>
      </c>
      <c r="G50" s="164" t="e">
        <f>NA()</f>
        <v>#N/A</v>
      </c>
      <c r="H50" s="164" t="e">
        <f>NA()</f>
        <v>#N/A</v>
      </c>
      <c r="I50" s="164">
        <f>IF(ISNUMBER('実質公債費比率（分子）の構造'!M$53),'実質公債費比率（分子）の構造'!M$53,NA())</f>
        <v>442</v>
      </c>
      <c r="J50" s="164" t="e">
        <f>NA()</f>
        <v>#N/A</v>
      </c>
      <c r="K50" s="164" t="e">
        <f>NA()</f>
        <v>#N/A</v>
      </c>
      <c r="L50" s="164">
        <f>IF(ISNUMBER('実質公債費比率（分子）の構造'!N$53),'実質公債費比率（分子）の構造'!N$53,NA())</f>
        <v>458</v>
      </c>
      <c r="M50" s="164" t="e">
        <f>NA()</f>
        <v>#N/A</v>
      </c>
      <c r="N50" s="164" t="e">
        <f>NA()</f>
        <v>#N/A</v>
      </c>
      <c r="O50" s="164">
        <f>IF(ISNUMBER('実質公債費比率（分子）の構造'!O$53),'実質公債費比率（分子）の構造'!O$53,NA())</f>
        <v>1038</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30533</v>
      </c>
      <c r="E56" s="163"/>
      <c r="F56" s="163"/>
      <c r="G56" s="163">
        <f>'将来負担比率（分子）の構造'!J$52</f>
        <v>31449</v>
      </c>
      <c r="H56" s="163"/>
      <c r="I56" s="163"/>
      <c r="J56" s="163">
        <f>'将来負担比率（分子）の構造'!K$52</f>
        <v>30553</v>
      </c>
      <c r="K56" s="163"/>
      <c r="L56" s="163"/>
      <c r="M56" s="163">
        <f>'将来負担比率（分子）の構造'!L$52</f>
        <v>29581</v>
      </c>
      <c r="N56" s="163"/>
      <c r="O56" s="163"/>
      <c r="P56" s="163">
        <f>'将来負担比率（分子）の構造'!M$52</f>
        <v>30643</v>
      </c>
    </row>
    <row r="57" spans="1:16" x14ac:dyDescent="0.2">
      <c r="A57" s="163" t="s">
        <v>42</v>
      </c>
      <c r="B57" s="163"/>
      <c r="C57" s="163"/>
      <c r="D57" s="163">
        <f>'将来負担比率（分子）の構造'!I$51</f>
        <v>13813</v>
      </c>
      <c r="E57" s="163"/>
      <c r="F57" s="163"/>
      <c r="G57" s="163">
        <f>'将来負担比率（分子）の構造'!J$51</f>
        <v>7660</v>
      </c>
      <c r="H57" s="163"/>
      <c r="I57" s="163"/>
      <c r="J57" s="163">
        <f>'将来負担比率（分子）の構造'!K$51</f>
        <v>4450</v>
      </c>
      <c r="K57" s="163"/>
      <c r="L57" s="163"/>
      <c r="M57" s="163">
        <f>'将来負担比率（分子）の構造'!L$51</f>
        <v>4331</v>
      </c>
      <c r="N57" s="163"/>
      <c r="O57" s="163"/>
      <c r="P57" s="163">
        <f>'将来負担比率（分子）の構造'!M$51</f>
        <v>7194</v>
      </c>
    </row>
    <row r="58" spans="1:16" x14ac:dyDescent="0.2">
      <c r="A58" s="163" t="s">
        <v>41</v>
      </c>
      <c r="B58" s="163"/>
      <c r="C58" s="163"/>
      <c r="D58" s="163">
        <f>'将来負担比率（分子）の構造'!I$50</f>
        <v>24566</v>
      </c>
      <c r="E58" s="163"/>
      <c r="F58" s="163"/>
      <c r="G58" s="163">
        <f>'将来負担比率（分子）の構造'!J$50</f>
        <v>27086</v>
      </c>
      <c r="H58" s="163"/>
      <c r="I58" s="163"/>
      <c r="J58" s="163">
        <f>'将来負担比率（分子）の構造'!K$50</f>
        <v>25666</v>
      </c>
      <c r="K58" s="163"/>
      <c r="L58" s="163"/>
      <c r="M58" s="163">
        <f>'将来負担比率（分子）の構造'!L$50</f>
        <v>27302</v>
      </c>
      <c r="N58" s="163"/>
      <c r="O58" s="163"/>
      <c r="P58" s="163">
        <f>'将来負担比率（分子）の構造'!M$50</f>
        <v>28129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6569</v>
      </c>
      <c r="C62" s="163"/>
      <c r="D62" s="163"/>
      <c r="E62" s="163">
        <f>'将来負担比率（分子）の構造'!J$45</f>
        <v>6424</v>
      </c>
      <c r="F62" s="163"/>
      <c r="G62" s="163"/>
      <c r="H62" s="163">
        <f>'将来負担比率（分子）の構造'!K$45</f>
        <v>6201</v>
      </c>
      <c r="I62" s="163"/>
      <c r="J62" s="163"/>
      <c r="K62" s="163">
        <f>'将来負担比率（分子）の構造'!L$45</f>
        <v>6258</v>
      </c>
      <c r="L62" s="163"/>
      <c r="M62" s="163"/>
      <c r="N62" s="163">
        <f>'将来負担比率（分子）の構造'!M$45</f>
        <v>6362</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1862</v>
      </c>
      <c r="C64" s="163"/>
      <c r="D64" s="163"/>
      <c r="E64" s="163">
        <f>'将来負担比率（分子）の構造'!J$43</f>
        <v>1828</v>
      </c>
      <c r="F64" s="163"/>
      <c r="G64" s="163"/>
      <c r="H64" s="163">
        <f>'将来負担比率（分子）の構造'!K$43</f>
        <v>1512</v>
      </c>
      <c r="I64" s="163"/>
      <c r="J64" s="163"/>
      <c r="K64" s="163">
        <f>'将来負担比率（分子）の構造'!L$43</f>
        <v>1943</v>
      </c>
      <c r="L64" s="163"/>
      <c r="M64" s="163"/>
      <c r="N64" s="163">
        <f>'将来負担比率（分子）の構造'!M$43</f>
        <v>1945</v>
      </c>
      <c r="O64" s="163"/>
      <c r="P64" s="163"/>
    </row>
    <row r="65" spans="1:16" x14ac:dyDescent="0.2">
      <c r="A65" s="163" t="s">
        <v>32</v>
      </c>
      <c r="B65" s="163">
        <f>'将来負担比率（分子）の構造'!I$42</f>
        <v>4699</v>
      </c>
      <c r="C65" s="163"/>
      <c r="D65" s="163"/>
      <c r="E65" s="163">
        <f>'将来負担比率（分子）の構造'!J$42</f>
        <v>3703</v>
      </c>
      <c r="F65" s="163"/>
      <c r="G65" s="163"/>
      <c r="H65" s="163">
        <f>'将来負担比率（分子）の構造'!K$42</f>
        <v>2825</v>
      </c>
      <c r="I65" s="163"/>
      <c r="J65" s="163"/>
      <c r="K65" s="163">
        <f>'将来負担比率（分子）の構造'!L$42</f>
        <v>2720</v>
      </c>
      <c r="L65" s="163"/>
      <c r="M65" s="163"/>
      <c r="N65" s="163">
        <f>'将来負担比率（分子）の構造'!M$42</f>
        <v>2438</v>
      </c>
      <c r="O65" s="163"/>
      <c r="P65" s="163"/>
    </row>
    <row r="66" spans="1:16" x14ac:dyDescent="0.2">
      <c r="A66" s="163" t="s">
        <v>31</v>
      </c>
      <c r="B66" s="163">
        <f>'将来負担比率（分子）の構造'!I$41</f>
        <v>57011</v>
      </c>
      <c r="C66" s="163"/>
      <c r="D66" s="163"/>
      <c r="E66" s="163">
        <f>'将来負担比率（分子）の構造'!J$41</f>
        <v>57889</v>
      </c>
      <c r="F66" s="163"/>
      <c r="G66" s="163"/>
      <c r="H66" s="163">
        <f>'将来負担比率（分子）の構造'!K$41</f>
        <v>52304</v>
      </c>
      <c r="I66" s="163"/>
      <c r="J66" s="163"/>
      <c r="K66" s="163">
        <f>'将来負担比率（分子）の構造'!L$41</f>
        <v>50028</v>
      </c>
      <c r="L66" s="163"/>
      <c r="M66" s="163"/>
      <c r="N66" s="163">
        <f>'将来負担比率（分子）の構造'!M$41</f>
        <v>48056</v>
      </c>
      <c r="O66" s="163"/>
      <c r="P66" s="163"/>
    </row>
    <row r="67" spans="1:16" x14ac:dyDescent="0.2">
      <c r="A67" s="163" t="s">
        <v>71</v>
      </c>
      <c r="B67" s="163" t="e">
        <f>NA()</f>
        <v>#N/A</v>
      </c>
      <c r="C67" s="163">
        <f>IF(ISNUMBER('将来負担比率（分子）の構造'!I$53), IF('将来負担比率（分子）の構造'!I$53 &lt; 0, 0, '将来負担比率（分子）の構造'!I$53), NA())</f>
        <v>1228</v>
      </c>
      <c r="D67" s="163" t="e">
        <f>NA()</f>
        <v>#N/A</v>
      </c>
      <c r="E67" s="163" t="e">
        <f>NA()</f>
        <v>#N/A</v>
      </c>
      <c r="F67" s="163">
        <f>IF(ISNUMBER('将来負担比率（分子）の構造'!J$53), IF('将来負担比率（分子）の構造'!J$53 &lt; 0, 0, '将来負担比率（分子）の構造'!J$53), NA())</f>
        <v>3649</v>
      </c>
      <c r="G67" s="163" t="e">
        <f>NA()</f>
        <v>#N/A</v>
      </c>
      <c r="H67" s="163" t="e">
        <f>NA()</f>
        <v>#N/A</v>
      </c>
      <c r="I67" s="163">
        <f>IF(ISNUMBER('将来負担比率（分子）の構造'!K$53), IF('将来負担比率（分子）の構造'!K$53 &lt; 0, 0, '将来負担比率（分子）の構造'!K$53), NA())</f>
        <v>2173</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5077</v>
      </c>
      <c r="C72" s="167">
        <f>基金残高に係る経年分析!G55</f>
        <v>5393</v>
      </c>
      <c r="D72" s="167">
        <f>基金残高に係る経年分析!H55</f>
        <v>5527</v>
      </c>
    </row>
    <row r="73" spans="1:16" x14ac:dyDescent="0.2">
      <c r="A73" s="166" t="s">
        <v>74</v>
      </c>
      <c r="B73" s="167">
        <f>基金残高に係る経年分析!F56</f>
        <v>6106</v>
      </c>
      <c r="C73" s="167">
        <f>基金残高に係る経年分析!G56</f>
        <v>6724</v>
      </c>
      <c r="D73" s="167">
        <f>基金残高に係る経年分析!H56</f>
        <v>2731</v>
      </c>
    </row>
    <row r="74" spans="1:16" x14ac:dyDescent="0.2">
      <c r="A74" s="166" t="s">
        <v>75</v>
      </c>
      <c r="B74" s="167">
        <f>基金残高に係る経年分析!F57</f>
        <v>10955</v>
      </c>
      <c r="C74" s="167">
        <f>基金残高に係る経年分析!G57</f>
        <v>11874</v>
      </c>
      <c r="D74" s="167">
        <f>基金残高に係る経年分析!H57</f>
        <v>16555</v>
      </c>
    </row>
  </sheetData>
  <sheetProtection algorithmName="SHA-512" hashValue="uk/5HH30Eoqlml/hzxZQOK7hTM4B0duOFzQ0SO/E/4t+nOUo/kv7D4oeDunc9Udx+w+CpFtINRoKU4E8KGVnWw==" saltValue="O3A643iSY7PcpsuqX87g6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26514866</v>
      </c>
      <c r="S5" s="613"/>
      <c r="T5" s="613"/>
      <c r="U5" s="613"/>
      <c r="V5" s="613"/>
      <c r="W5" s="613"/>
      <c r="X5" s="613"/>
      <c r="Y5" s="614"/>
      <c r="Z5" s="615">
        <v>30.8</v>
      </c>
      <c r="AA5" s="615"/>
      <c r="AB5" s="615"/>
      <c r="AC5" s="615"/>
      <c r="AD5" s="616">
        <v>24028361</v>
      </c>
      <c r="AE5" s="616"/>
      <c r="AF5" s="616"/>
      <c r="AG5" s="616"/>
      <c r="AH5" s="616"/>
      <c r="AI5" s="616"/>
      <c r="AJ5" s="616"/>
      <c r="AK5" s="616"/>
      <c r="AL5" s="617">
        <v>69.5</v>
      </c>
      <c r="AM5" s="618"/>
      <c r="AN5" s="618"/>
      <c r="AO5" s="619"/>
      <c r="AP5" s="609" t="s">
        <v>216</v>
      </c>
      <c r="AQ5" s="610"/>
      <c r="AR5" s="610"/>
      <c r="AS5" s="610"/>
      <c r="AT5" s="610"/>
      <c r="AU5" s="610"/>
      <c r="AV5" s="610"/>
      <c r="AW5" s="610"/>
      <c r="AX5" s="610"/>
      <c r="AY5" s="610"/>
      <c r="AZ5" s="610"/>
      <c r="BA5" s="610"/>
      <c r="BB5" s="610"/>
      <c r="BC5" s="610"/>
      <c r="BD5" s="610"/>
      <c r="BE5" s="610"/>
      <c r="BF5" s="611"/>
      <c r="BG5" s="623">
        <v>23964794</v>
      </c>
      <c r="BH5" s="624"/>
      <c r="BI5" s="624"/>
      <c r="BJ5" s="624"/>
      <c r="BK5" s="624"/>
      <c r="BL5" s="624"/>
      <c r="BM5" s="624"/>
      <c r="BN5" s="625"/>
      <c r="BO5" s="626">
        <v>90.4</v>
      </c>
      <c r="BP5" s="626"/>
      <c r="BQ5" s="626"/>
      <c r="BR5" s="626"/>
      <c r="BS5" s="627">
        <v>228608</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280029</v>
      </c>
      <c r="S6" s="624"/>
      <c r="T6" s="624"/>
      <c r="U6" s="624"/>
      <c r="V6" s="624"/>
      <c r="W6" s="624"/>
      <c r="X6" s="624"/>
      <c r="Y6" s="625"/>
      <c r="Z6" s="626">
        <v>0.3</v>
      </c>
      <c r="AA6" s="626"/>
      <c r="AB6" s="626"/>
      <c r="AC6" s="626"/>
      <c r="AD6" s="627">
        <v>280029</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23964794</v>
      </c>
      <c r="BH6" s="624"/>
      <c r="BI6" s="624"/>
      <c r="BJ6" s="624"/>
      <c r="BK6" s="624"/>
      <c r="BL6" s="624"/>
      <c r="BM6" s="624"/>
      <c r="BN6" s="625"/>
      <c r="BO6" s="626">
        <v>90.4</v>
      </c>
      <c r="BP6" s="626"/>
      <c r="BQ6" s="626"/>
      <c r="BR6" s="626"/>
      <c r="BS6" s="627">
        <v>228608</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417614</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417598</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30395</v>
      </c>
      <c r="S7" s="624"/>
      <c r="T7" s="624"/>
      <c r="U7" s="624"/>
      <c r="V7" s="624"/>
      <c r="W7" s="624"/>
      <c r="X7" s="624"/>
      <c r="Y7" s="625"/>
      <c r="Z7" s="626">
        <v>0</v>
      </c>
      <c r="AA7" s="626"/>
      <c r="AB7" s="626"/>
      <c r="AC7" s="626"/>
      <c r="AD7" s="627">
        <v>30395</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11975132</v>
      </c>
      <c r="BH7" s="624"/>
      <c r="BI7" s="624"/>
      <c r="BJ7" s="624"/>
      <c r="BK7" s="624"/>
      <c r="BL7" s="624"/>
      <c r="BM7" s="624"/>
      <c r="BN7" s="625"/>
      <c r="BO7" s="626">
        <v>45.2</v>
      </c>
      <c r="BP7" s="626"/>
      <c r="BQ7" s="626"/>
      <c r="BR7" s="626"/>
      <c r="BS7" s="627">
        <v>228608</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8032859</v>
      </c>
      <c r="CS7" s="624"/>
      <c r="CT7" s="624"/>
      <c r="CU7" s="624"/>
      <c r="CV7" s="624"/>
      <c r="CW7" s="624"/>
      <c r="CX7" s="624"/>
      <c r="CY7" s="625"/>
      <c r="CZ7" s="626">
        <v>9.6999999999999993</v>
      </c>
      <c r="DA7" s="626"/>
      <c r="DB7" s="626"/>
      <c r="DC7" s="626"/>
      <c r="DD7" s="632">
        <v>391747</v>
      </c>
      <c r="DE7" s="624"/>
      <c r="DF7" s="624"/>
      <c r="DG7" s="624"/>
      <c r="DH7" s="624"/>
      <c r="DI7" s="624"/>
      <c r="DJ7" s="624"/>
      <c r="DK7" s="624"/>
      <c r="DL7" s="624"/>
      <c r="DM7" s="624"/>
      <c r="DN7" s="624"/>
      <c r="DO7" s="624"/>
      <c r="DP7" s="625"/>
      <c r="DQ7" s="632">
        <v>6623141</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337245</v>
      </c>
      <c r="S8" s="624"/>
      <c r="T8" s="624"/>
      <c r="U8" s="624"/>
      <c r="V8" s="624"/>
      <c r="W8" s="624"/>
      <c r="X8" s="624"/>
      <c r="Y8" s="625"/>
      <c r="Z8" s="626">
        <v>0.4</v>
      </c>
      <c r="AA8" s="626"/>
      <c r="AB8" s="626"/>
      <c r="AC8" s="626"/>
      <c r="AD8" s="627">
        <v>337245</v>
      </c>
      <c r="AE8" s="627"/>
      <c r="AF8" s="627"/>
      <c r="AG8" s="627"/>
      <c r="AH8" s="627"/>
      <c r="AI8" s="627"/>
      <c r="AJ8" s="627"/>
      <c r="AK8" s="627"/>
      <c r="AL8" s="628">
        <v>1</v>
      </c>
      <c r="AM8" s="629"/>
      <c r="AN8" s="629"/>
      <c r="AO8" s="630"/>
      <c r="AP8" s="620" t="s">
        <v>227</v>
      </c>
      <c r="AQ8" s="621"/>
      <c r="AR8" s="621"/>
      <c r="AS8" s="621"/>
      <c r="AT8" s="621"/>
      <c r="AU8" s="621"/>
      <c r="AV8" s="621"/>
      <c r="AW8" s="621"/>
      <c r="AX8" s="621"/>
      <c r="AY8" s="621"/>
      <c r="AZ8" s="621"/>
      <c r="BA8" s="621"/>
      <c r="BB8" s="621"/>
      <c r="BC8" s="621"/>
      <c r="BD8" s="621"/>
      <c r="BE8" s="621"/>
      <c r="BF8" s="622"/>
      <c r="BG8" s="623">
        <v>205403</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32032315</v>
      </c>
      <c r="CS8" s="624"/>
      <c r="CT8" s="624"/>
      <c r="CU8" s="624"/>
      <c r="CV8" s="624"/>
      <c r="CW8" s="624"/>
      <c r="CX8" s="624"/>
      <c r="CY8" s="625"/>
      <c r="CZ8" s="626">
        <v>38.6</v>
      </c>
      <c r="DA8" s="626"/>
      <c r="DB8" s="626"/>
      <c r="DC8" s="626"/>
      <c r="DD8" s="632">
        <v>1713139</v>
      </c>
      <c r="DE8" s="624"/>
      <c r="DF8" s="624"/>
      <c r="DG8" s="624"/>
      <c r="DH8" s="624"/>
      <c r="DI8" s="624"/>
      <c r="DJ8" s="624"/>
      <c r="DK8" s="624"/>
      <c r="DL8" s="624"/>
      <c r="DM8" s="624"/>
      <c r="DN8" s="624"/>
      <c r="DO8" s="624"/>
      <c r="DP8" s="625"/>
      <c r="DQ8" s="632">
        <v>16050498</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443950</v>
      </c>
      <c r="S9" s="624"/>
      <c r="T9" s="624"/>
      <c r="U9" s="624"/>
      <c r="V9" s="624"/>
      <c r="W9" s="624"/>
      <c r="X9" s="624"/>
      <c r="Y9" s="625"/>
      <c r="Z9" s="626">
        <v>0.5</v>
      </c>
      <c r="AA9" s="626"/>
      <c r="AB9" s="626"/>
      <c r="AC9" s="626"/>
      <c r="AD9" s="627">
        <v>443950</v>
      </c>
      <c r="AE9" s="627"/>
      <c r="AF9" s="627"/>
      <c r="AG9" s="627"/>
      <c r="AH9" s="627"/>
      <c r="AI9" s="627"/>
      <c r="AJ9" s="627"/>
      <c r="AK9" s="627"/>
      <c r="AL9" s="628">
        <v>1.3</v>
      </c>
      <c r="AM9" s="629"/>
      <c r="AN9" s="629"/>
      <c r="AO9" s="630"/>
      <c r="AP9" s="620" t="s">
        <v>230</v>
      </c>
      <c r="AQ9" s="621"/>
      <c r="AR9" s="621"/>
      <c r="AS9" s="621"/>
      <c r="AT9" s="621"/>
      <c r="AU9" s="621"/>
      <c r="AV9" s="621"/>
      <c r="AW9" s="621"/>
      <c r="AX9" s="621"/>
      <c r="AY9" s="621"/>
      <c r="AZ9" s="621"/>
      <c r="BA9" s="621"/>
      <c r="BB9" s="621"/>
      <c r="BC9" s="621"/>
      <c r="BD9" s="621"/>
      <c r="BE9" s="621"/>
      <c r="BF9" s="622"/>
      <c r="BG9" s="623">
        <v>10547461</v>
      </c>
      <c r="BH9" s="624"/>
      <c r="BI9" s="624"/>
      <c r="BJ9" s="624"/>
      <c r="BK9" s="624"/>
      <c r="BL9" s="624"/>
      <c r="BM9" s="624"/>
      <c r="BN9" s="625"/>
      <c r="BO9" s="626">
        <v>39.799999999999997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12981776</v>
      </c>
      <c r="CS9" s="624"/>
      <c r="CT9" s="624"/>
      <c r="CU9" s="624"/>
      <c r="CV9" s="624"/>
      <c r="CW9" s="624"/>
      <c r="CX9" s="624"/>
      <c r="CY9" s="625"/>
      <c r="CZ9" s="626">
        <v>15.6</v>
      </c>
      <c r="DA9" s="626"/>
      <c r="DB9" s="626"/>
      <c r="DC9" s="626"/>
      <c r="DD9" s="632">
        <v>224682</v>
      </c>
      <c r="DE9" s="624"/>
      <c r="DF9" s="624"/>
      <c r="DG9" s="624"/>
      <c r="DH9" s="624"/>
      <c r="DI9" s="624"/>
      <c r="DJ9" s="624"/>
      <c r="DK9" s="624"/>
      <c r="DL9" s="624"/>
      <c r="DM9" s="624"/>
      <c r="DN9" s="624"/>
      <c r="DO9" s="624"/>
      <c r="DP9" s="625"/>
      <c r="DQ9" s="632">
        <v>8970314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420858</v>
      </c>
      <c r="BH10" s="624"/>
      <c r="BI10" s="624"/>
      <c r="BJ10" s="624"/>
      <c r="BK10" s="624"/>
      <c r="BL10" s="624"/>
      <c r="BM10" s="624"/>
      <c r="BN10" s="625"/>
      <c r="BO10" s="626">
        <v>1.6</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65415</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64518</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3206668</v>
      </c>
      <c r="S11" s="624"/>
      <c r="T11" s="624"/>
      <c r="U11" s="624"/>
      <c r="V11" s="624"/>
      <c r="W11" s="624"/>
      <c r="X11" s="624"/>
      <c r="Y11" s="625"/>
      <c r="Z11" s="628">
        <v>3.7</v>
      </c>
      <c r="AA11" s="629"/>
      <c r="AB11" s="629"/>
      <c r="AC11" s="635"/>
      <c r="AD11" s="632">
        <v>3206668</v>
      </c>
      <c r="AE11" s="624"/>
      <c r="AF11" s="624"/>
      <c r="AG11" s="624"/>
      <c r="AH11" s="624"/>
      <c r="AI11" s="624"/>
      <c r="AJ11" s="624"/>
      <c r="AK11" s="625"/>
      <c r="AL11" s="628">
        <v>9.3000000000000007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801410</v>
      </c>
      <c r="BH11" s="624"/>
      <c r="BI11" s="624"/>
      <c r="BJ11" s="624"/>
      <c r="BK11" s="624"/>
      <c r="BL11" s="624"/>
      <c r="BM11" s="624"/>
      <c r="BN11" s="625"/>
      <c r="BO11" s="626">
        <v>3</v>
      </c>
      <c r="BP11" s="626"/>
      <c r="BQ11" s="626"/>
      <c r="BR11" s="626"/>
      <c r="BS11" s="627">
        <v>228608</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147363</v>
      </c>
      <c r="CS11" s="624"/>
      <c r="CT11" s="624"/>
      <c r="CU11" s="624"/>
      <c r="CV11" s="624"/>
      <c r="CW11" s="624"/>
      <c r="CX11" s="624"/>
      <c r="CY11" s="625"/>
      <c r="CZ11" s="626">
        <v>0.2</v>
      </c>
      <c r="DA11" s="626"/>
      <c r="DB11" s="626"/>
      <c r="DC11" s="626"/>
      <c r="DD11" s="632">
        <v>24590</v>
      </c>
      <c r="DE11" s="624"/>
      <c r="DF11" s="624"/>
      <c r="DG11" s="624"/>
      <c r="DH11" s="624"/>
      <c r="DI11" s="624"/>
      <c r="DJ11" s="624"/>
      <c r="DK11" s="624"/>
      <c r="DL11" s="624"/>
      <c r="DM11" s="624"/>
      <c r="DN11" s="624"/>
      <c r="DO11" s="624"/>
      <c r="DP11" s="625"/>
      <c r="DQ11" s="632">
        <v>103033</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1364</v>
      </c>
      <c r="S12" s="624"/>
      <c r="T12" s="624"/>
      <c r="U12" s="624"/>
      <c r="V12" s="624"/>
      <c r="W12" s="624"/>
      <c r="X12" s="624"/>
      <c r="Y12" s="625"/>
      <c r="Z12" s="626">
        <v>0</v>
      </c>
      <c r="AA12" s="626"/>
      <c r="AB12" s="626"/>
      <c r="AC12" s="626"/>
      <c r="AD12" s="627">
        <v>1364</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11146828</v>
      </c>
      <c r="BH12" s="624"/>
      <c r="BI12" s="624"/>
      <c r="BJ12" s="624"/>
      <c r="BK12" s="624"/>
      <c r="BL12" s="624"/>
      <c r="BM12" s="624"/>
      <c r="BN12" s="625"/>
      <c r="BO12" s="626">
        <v>42</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400354</v>
      </c>
      <c r="CS12" s="624"/>
      <c r="CT12" s="624"/>
      <c r="CU12" s="624"/>
      <c r="CV12" s="624"/>
      <c r="CW12" s="624"/>
      <c r="CX12" s="624"/>
      <c r="CY12" s="625"/>
      <c r="CZ12" s="626">
        <v>0.5</v>
      </c>
      <c r="DA12" s="626"/>
      <c r="DB12" s="626"/>
      <c r="DC12" s="626"/>
      <c r="DD12" s="632" t="s">
        <v>122</v>
      </c>
      <c r="DE12" s="624"/>
      <c r="DF12" s="624"/>
      <c r="DG12" s="624"/>
      <c r="DH12" s="624"/>
      <c r="DI12" s="624"/>
      <c r="DJ12" s="624"/>
      <c r="DK12" s="624"/>
      <c r="DL12" s="624"/>
      <c r="DM12" s="624"/>
      <c r="DN12" s="624"/>
      <c r="DO12" s="624"/>
      <c r="DP12" s="625"/>
      <c r="DQ12" s="632">
        <v>295313</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11136791</v>
      </c>
      <c r="BH13" s="624"/>
      <c r="BI13" s="624"/>
      <c r="BJ13" s="624"/>
      <c r="BK13" s="624"/>
      <c r="BL13" s="624"/>
      <c r="BM13" s="624"/>
      <c r="BN13" s="625"/>
      <c r="BO13" s="626">
        <v>42</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9052428</v>
      </c>
      <c r="CS13" s="624"/>
      <c r="CT13" s="624"/>
      <c r="CU13" s="624"/>
      <c r="CV13" s="624"/>
      <c r="CW13" s="624"/>
      <c r="CX13" s="624"/>
      <c r="CY13" s="625"/>
      <c r="CZ13" s="626">
        <v>10.9</v>
      </c>
      <c r="DA13" s="626"/>
      <c r="DB13" s="626"/>
      <c r="DC13" s="626"/>
      <c r="DD13" s="632">
        <v>6503366</v>
      </c>
      <c r="DE13" s="624"/>
      <c r="DF13" s="624"/>
      <c r="DG13" s="624"/>
      <c r="DH13" s="624"/>
      <c r="DI13" s="624"/>
      <c r="DJ13" s="624"/>
      <c r="DK13" s="624"/>
      <c r="DL13" s="624"/>
      <c r="DM13" s="624"/>
      <c r="DN13" s="624"/>
      <c r="DO13" s="624"/>
      <c r="DP13" s="625"/>
      <c r="DQ13" s="632">
        <v>2551661</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188296</v>
      </c>
      <c r="BH14" s="624"/>
      <c r="BI14" s="624"/>
      <c r="BJ14" s="624"/>
      <c r="BK14" s="624"/>
      <c r="BL14" s="624"/>
      <c r="BM14" s="624"/>
      <c r="BN14" s="625"/>
      <c r="BO14" s="626">
        <v>0.7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3240183</v>
      </c>
      <c r="CS14" s="624"/>
      <c r="CT14" s="624"/>
      <c r="CU14" s="624"/>
      <c r="CV14" s="624"/>
      <c r="CW14" s="624"/>
      <c r="CX14" s="624"/>
      <c r="CY14" s="625"/>
      <c r="CZ14" s="626">
        <v>3.9</v>
      </c>
      <c r="DA14" s="626"/>
      <c r="DB14" s="626"/>
      <c r="DC14" s="626"/>
      <c r="DD14" s="632">
        <v>1586788</v>
      </c>
      <c r="DE14" s="624"/>
      <c r="DF14" s="624"/>
      <c r="DG14" s="624"/>
      <c r="DH14" s="624"/>
      <c r="DI14" s="624"/>
      <c r="DJ14" s="624"/>
      <c r="DK14" s="624"/>
      <c r="DL14" s="624"/>
      <c r="DM14" s="624"/>
      <c r="DN14" s="624"/>
      <c r="DO14" s="624"/>
      <c r="DP14" s="625"/>
      <c r="DQ14" s="632">
        <v>1350068</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76381</v>
      </c>
      <c r="S15" s="624"/>
      <c r="T15" s="624"/>
      <c r="U15" s="624"/>
      <c r="V15" s="624"/>
      <c r="W15" s="624"/>
      <c r="X15" s="624"/>
      <c r="Y15" s="625"/>
      <c r="Z15" s="626">
        <v>0.1</v>
      </c>
      <c r="AA15" s="626"/>
      <c r="AB15" s="626"/>
      <c r="AC15" s="626"/>
      <c r="AD15" s="627">
        <v>76381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654538</v>
      </c>
      <c r="BH15" s="624"/>
      <c r="BI15" s="624"/>
      <c r="BJ15" s="624"/>
      <c r="BK15" s="624"/>
      <c r="BL15" s="624"/>
      <c r="BM15" s="624"/>
      <c r="BN15" s="625"/>
      <c r="BO15" s="626">
        <v>2.5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8224688</v>
      </c>
      <c r="CS15" s="624"/>
      <c r="CT15" s="624"/>
      <c r="CU15" s="624"/>
      <c r="CV15" s="624"/>
      <c r="CW15" s="624"/>
      <c r="CX15" s="624"/>
      <c r="CY15" s="625"/>
      <c r="CZ15" s="626">
        <v>9.9</v>
      </c>
      <c r="DA15" s="626"/>
      <c r="DB15" s="626"/>
      <c r="DC15" s="626"/>
      <c r="DD15" s="632">
        <v>353222</v>
      </c>
      <c r="DE15" s="624"/>
      <c r="DF15" s="624"/>
      <c r="DG15" s="624"/>
      <c r="DH15" s="624"/>
      <c r="DI15" s="624"/>
      <c r="DJ15" s="624"/>
      <c r="DK15" s="624"/>
      <c r="DL15" s="624"/>
      <c r="DM15" s="624"/>
      <c r="DN15" s="624"/>
      <c r="DO15" s="624"/>
      <c r="DP15" s="625"/>
      <c r="DQ15" s="632">
        <v>5909349</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332806</v>
      </c>
      <c r="S16" s="624"/>
      <c r="T16" s="624"/>
      <c r="U16" s="624"/>
      <c r="V16" s="624"/>
      <c r="W16" s="624"/>
      <c r="X16" s="624"/>
      <c r="Y16" s="625"/>
      <c r="Z16" s="626">
        <v>0.4</v>
      </c>
      <c r="AA16" s="626"/>
      <c r="AB16" s="626"/>
      <c r="AC16" s="626"/>
      <c r="AD16" s="627">
        <v>332806</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4361</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4361</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782515</v>
      </c>
      <c r="S17" s="624"/>
      <c r="T17" s="624"/>
      <c r="U17" s="624"/>
      <c r="V17" s="624"/>
      <c r="W17" s="624"/>
      <c r="X17" s="624"/>
      <c r="Y17" s="625"/>
      <c r="Z17" s="626">
        <v>0.9</v>
      </c>
      <c r="AA17" s="626"/>
      <c r="AB17" s="626"/>
      <c r="AC17" s="626"/>
      <c r="AD17" s="627">
        <v>782515</v>
      </c>
      <c r="AE17" s="627"/>
      <c r="AF17" s="627"/>
      <c r="AG17" s="627"/>
      <c r="AH17" s="627"/>
      <c r="AI17" s="627"/>
      <c r="AJ17" s="627"/>
      <c r="AK17" s="627"/>
      <c r="AL17" s="628">
        <v>2.2999999999999998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8487077</v>
      </c>
      <c r="CS17" s="624"/>
      <c r="CT17" s="624"/>
      <c r="CU17" s="624"/>
      <c r="CV17" s="624"/>
      <c r="CW17" s="624"/>
      <c r="CX17" s="624"/>
      <c r="CY17" s="625"/>
      <c r="CZ17" s="626">
        <v>10.199999999999999</v>
      </c>
      <c r="DA17" s="626"/>
      <c r="DB17" s="626"/>
      <c r="DC17" s="626"/>
      <c r="DD17" s="632" t="s">
        <v>122</v>
      </c>
      <c r="DE17" s="624"/>
      <c r="DF17" s="624"/>
      <c r="DG17" s="624"/>
      <c r="DH17" s="624"/>
      <c r="DI17" s="624"/>
      <c r="DJ17" s="624"/>
      <c r="DK17" s="624"/>
      <c r="DL17" s="624"/>
      <c r="DM17" s="624"/>
      <c r="DN17" s="624"/>
      <c r="DO17" s="624"/>
      <c r="DP17" s="625"/>
      <c r="DQ17" s="632">
        <v>8487077</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148807</v>
      </c>
      <c r="S18" s="624"/>
      <c r="T18" s="624"/>
      <c r="U18" s="624"/>
      <c r="V18" s="624"/>
      <c r="W18" s="624"/>
      <c r="X18" s="624"/>
      <c r="Y18" s="625"/>
      <c r="Z18" s="626">
        <v>0.2</v>
      </c>
      <c r="AA18" s="626"/>
      <c r="AB18" s="626"/>
      <c r="AC18" s="626"/>
      <c r="AD18" s="627">
        <v>148807</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v>680</v>
      </c>
      <c r="CS18" s="624"/>
      <c r="CT18" s="624"/>
      <c r="CU18" s="624"/>
      <c r="CV18" s="624"/>
      <c r="CW18" s="624"/>
      <c r="CX18" s="624"/>
      <c r="CY18" s="625"/>
      <c r="CZ18" s="626">
        <v>0</v>
      </c>
      <c r="DA18" s="626"/>
      <c r="DB18" s="626"/>
      <c r="DC18" s="626"/>
      <c r="DD18" s="632" t="s">
        <v>122</v>
      </c>
      <c r="DE18" s="624"/>
      <c r="DF18" s="624"/>
      <c r="DG18" s="624"/>
      <c r="DH18" s="624"/>
      <c r="DI18" s="624"/>
      <c r="DJ18" s="624"/>
      <c r="DK18" s="624"/>
      <c r="DL18" s="624"/>
      <c r="DM18" s="624"/>
      <c r="DN18" s="624"/>
      <c r="DO18" s="624"/>
      <c r="DP18" s="625"/>
      <c r="DQ18" s="632">
        <v>680</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632972</v>
      </c>
      <c r="S19" s="624"/>
      <c r="T19" s="624"/>
      <c r="U19" s="624"/>
      <c r="V19" s="624"/>
      <c r="W19" s="624"/>
      <c r="X19" s="624"/>
      <c r="Y19" s="625"/>
      <c r="Z19" s="626">
        <v>0.7</v>
      </c>
      <c r="AA19" s="626"/>
      <c r="AB19" s="626"/>
      <c r="AC19" s="626"/>
      <c r="AD19" s="627">
        <v>632972</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2550072</v>
      </c>
      <c r="BH19" s="624"/>
      <c r="BI19" s="624"/>
      <c r="BJ19" s="624"/>
      <c r="BK19" s="624"/>
      <c r="BL19" s="624"/>
      <c r="BM19" s="624"/>
      <c r="BN19" s="625"/>
      <c r="BO19" s="626">
        <v>9.6</v>
      </c>
      <c r="BP19" s="626"/>
      <c r="BQ19" s="626"/>
      <c r="BR19" s="626"/>
      <c r="BS19" s="627">
        <v>8922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736</v>
      </c>
      <c r="S20" s="624"/>
      <c r="T20" s="624"/>
      <c r="U20" s="624"/>
      <c r="V20" s="624"/>
      <c r="W20" s="624"/>
      <c r="X20" s="624"/>
      <c r="Y20" s="625"/>
      <c r="Z20" s="626">
        <v>0</v>
      </c>
      <c r="AA20" s="626"/>
      <c r="AB20" s="626"/>
      <c r="AC20" s="626"/>
      <c r="AD20" s="627">
        <v>736</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2481845</v>
      </c>
      <c r="BH20" s="624"/>
      <c r="BI20" s="624"/>
      <c r="BJ20" s="624"/>
      <c r="BK20" s="624"/>
      <c r="BL20" s="624"/>
      <c r="BM20" s="624"/>
      <c r="BN20" s="625"/>
      <c r="BO20" s="626">
        <v>9.4</v>
      </c>
      <c r="BP20" s="626"/>
      <c r="BQ20" s="626"/>
      <c r="BR20" s="626"/>
      <c r="BS20" s="627">
        <v>8922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83087113</v>
      </c>
      <c r="CS20" s="624"/>
      <c r="CT20" s="624"/>
      <c r="CU20" s="624"/>
      <c r="CV20" s="624"/>
      <c r="CW20" s="624"/>
      <c r="CX20" s="624"/>
      <c r="CY20" s="625"/>
      <c r="CZ20" s="626">
        <v>100</v>
      </c>
      <c r="DA20" s="626"/>
      <c r="DB20" s="626"/>
      <c r="DC20" s="626"/>
      <c r="DD20" s="632">
        <v>10797534</v>
      </c>
      <c r="DE20" s="624"/>
      <c r="DF20" s="624"/>
      <c r="DG20" s="624"/>
      <c r="DH20" s="624"/>
      <c r="DI20" s="624"/>
      <c r="DJ20" s="624"/>
      <c r="DK20" s="624"/>
      <c r="DL20" s="624"/>
      <c r="DM20" s="624"/>
      <c r="DN20" s="624"/>
      <c r="DO20" s="624"/>
      <c r="DP20" s="625"/>
      <c r="DQ20" s="632">
        <v>50827611</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2666188</v>
      </c>
      <c r="S21" s="624"/>
      <c r="T21" s="624"/>
      <c r="U21" s="624"/>
      <c r="V21" s="624"/>
      <c r="W21" s="624"/>
      <c r="X21" s="624"/>
      <c r="Y21" s="625"/>
      <c r="Z21" s="626">
        <v>3.1</v>
      </c>
      <c r="AA21" s="626"/>
      <c r="AB21" s="626"/>
      <c r="AC21" s="626"/>
      <c r="AD21" s="627">
        <v>2605152</v>
      </c>
      <c r="AE21" s="627"/>
      <c r="AF21" s="627"/>
      <c r="AG21" s="627"/>
      <c r="AH21" s="627"/>
      <c r="AI21" s="627"/>
      <c r="AJ21" s="627"/>
      <c r="AK21" s="627"/>
      <c r="AL21" s="628">
        <v>7.5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63567</v>
      </c>
      <c r="BH21" s="624"/>
      <c r="BI21" s="624"/>
      <c r="BJ21" s="624"/>
      <c r="BK21" s="624"/>
      <c r="BL21" s="624"/>
      <c r="BM21" s="624"/>
      <c r="BN21" s="625"/>
      <c r="BO21" s="626">
        <v>0.2</v>
      </c>
      <c r="BP21" s="626"/>
      <c r="BQ21" s="626"/>
      <c r="BR21" s="626"/>
      <c r="BS21" s="627">
        <v>8922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2605152</v>
      </c>
      <c r="S22" s="624"/>
      <c r="T22" s="624"/>
      <c r="U22" s="624"/>
      <c r="V22" s="624"/>
      <c r="W22" s="624"/>
      <c r="X22" s="624"/>
      <c r="Y22" s="625"/>
      <c r="Z22" s="626">
        <v>3</v>
      </c>
      <c r="AA22" s="626"/>
      <c r="AB22" s="626"/>
      <c r="AC22" s="626"/>
      <c r="AD22" s="627">
        <v>2605152</v>
      </c>
      <c r="AE22" s="627"/>
      <c r="AF22" s="627"/>
      <c r="AG22" s="627"/>
      <c r="AH22" s="627"/>
      <c r="AI22" s="627"/>
      <c r="AJ22" s="627"/>
      <c r="AK22" s="627"/>
      <c r="AL22" s="628">
        <v>7.5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61036</v>
      </c>
      <c r="S23" s="624"/>
      <c r="T23" s="624"/>
      <c r="U23" s="624"/>
      <c r="V23" s="624"/>
      <c r="W23" s="624"/>
      <c r="X23" s="624"/>
      <c r="Y23" s="625"/>
      <c r="Z23" s="626">
        <v>0.1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2418278</v>
      </c>
      <c r="BH23" s="624"/>
      <c r="BI23" s="624"/>
      <c r="BJ23" s="624"/>
      <c r="BK23" s="624"/>
      <c r="BL23" s="624"/>
      <c r="BM23" s="624"/>
      <c r="BN23" s="625"/>
      <c r="BO23" s="626">
        <v>9.1</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38553684</v>
      </c>
      <c r="CS24" s="613"/>
      <c r="CT24" s="613"/>
      <c r="CU24" s="613"/>
      <c r="CV24" s="613"/>
      <c r="CW24" s="613"/>
      <c r="CX24" s="613"/>
      <c r="CY24" s="614"/>
      <c r="CZ24" s="617">
        <v>46.4</v>
      </c>
      <c r="DA24" s="618"/>
      <c r="DB24" s="618"/>
      <c r="DC24" s="634"/>
      <c r="DD24" s="653">
        <v>25133033</v>
      </c>
      <c r="DE24" s="613"/>
      <c r="DF24" s="613"/>
      <c r="DG24" s="613"/>
      <c r="DH24" s="613"/>
      <c r="DI24" s="613"/>
      <c r="DJ24" s="613"/>
      <c r="DK24" s="614"/>
      <c r="DL24" s="653">
        <v>18792293</v>
      </c>
      <c r="DM24" s="613"/>
      <c r="DN24" s="613"/>
      <c r="DO24" s="613"/>
      <c r="DP24" s="613"/>
      <c r="DQ24" s="613"/>
      <c r="DR24" s="613"/>
      <c r="DS24" s="613"/>
      <c r="DT24" s="613"/>
      <c r="DU24" s="613"/>
      <c r="DV24" s="614"/>
      <c r="DW24" s="617">
        <v>54.2</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34672407</v>
      </c>
      <c r="S25" s="624"/>
      <c r="T25" s="624"/>
      <c r="U25" s="624"/>
      <c r="V25" s="624"/>
      <c r="W25" s="624"/>
      <c r="X25" s="624"/>
      <c r="Y25" s="625"/>
      <c r="Z25" s="626">
        <v>40.299999999999997</v>
      </c>
      <c r="AA25" s="626"/>
      <c r="AB25" s="626"/>
      <c r="AC25" s="626"/>
      <c r="AD25" s="627">
        <v>32124866</v>
      </c>
      <c r="AE25" s="627"/>
      <c r="AF25" s="627"/>
      <c r="AG25" s="627"/>
      <c r="AH25" s="627"/>
      <c r="AI25" s="627"/>
      <c r="AJ25" s="627"/>
      <c r="AK25" s="627"/>
      <c r="AL25" s="628">
        <v>92.9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v>68227</v>
      </c>
      <c r="BH25" s="624"/>
      <c r="BI25" s="624"/>
      <c r="BJ25" s="624"/>
      <c r="BK25" s="624"/>
      <c r="BL25" s="624"/>
      <c r="BM25" s="624"/>
      <c r="BN25" s="625"/>
      <c r="BO25" s="626">
        <v>0.3</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11239527</v>
      </c>
      <c r="CS25" s="656"/>
      <c r="CT25" s="656"/>
      <c r="CU25" s="656"/>
      <c r="CV25" s="656"/>
      <c r="CW25" s="656"/>
      <c r="CX25" s="656"/>
      <c r="CY25" s="657"/>
      <c r="CZ25" s="628">
        <v>13.5</v>
      </c>
      <c r="DA25" s="654"/>
      <c r="DB25" s="654"/>
      <c r="DC25" s="658"/>
      <c r="DD25" s="632">
        <v>9782814</v>
      </c>
      <c r="DE25" s="656"/>
      <c r="DF25" s="656"/>
      <c r="DG25" s="656"/>
      <c r="DH25" s="656"/>
      <c r="DI25" s="656"/>
      <c r="DJ25" s="656"/>
      <c r="DK25" s="657"/>
      <c r="DL25" s="632">
        <v>9725695</v>
      </c>
      <c r="DM25" s="656"/>
      <c r="DN25" s="656"/>
      <c r="DO25" s="656"/>
      <c r="DP25" s="656"/>
      <c r="DQ25" s="656"/>
      <c r="DR25" s="656"/>
      <c r="DS25" s="656"/>
      <c r="DT25" s="656"/>
      <c r="DU25" s="656"/>
      <c r="DV25" s="657"/>
      <c r="DW25" s="628">
        <v>28</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14134</v>
      </c>
      <c r="S26" s="624"/>
      <c r="T26" s="624"/>
      <c r="U26" s="624"/>
      <c r="V26" s="624"/>
      <c r="W26" s="624"/>
      <c r="X26" s="624"/>
      <c r="Y26" s="625"/>
      <c r="Z26" s="626">
        <v>0</v>
      </c>
      <c r="AA26" s="626"/>
      <c r="AB26" s="626"/>
      <c r="AC26" s="626"/>
      <c r="AD26" s="627">
        <v>14134</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7067284</v>
      </c>
      <c r="CS26" s="624"/>
      <c r="CT26" s="624"/>
      <c r="CU26" s="624"/>
      <c r="CV26" s="624"/>
      <c r="CW26" s="624"/>
      <c r="CX26" s="624"/>
      <c r="CY26" s="625"/>
      <c r="CZ26" s="628">
        <v>8.5</v>
      </c>
      <c r="DA26" s="654"/>
      <c r="DB26" s="654"/>
      <c r="DC26" s="658"/>
      <c r="DD26" s="632">
        <v>5994362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676511</v>
      </c>
      <c r="S27" s="624"/>
      <c r="T27" s="624"/>
      <c r="U27" s="624"/>
      <c r="V27" s="624"/>
      <c r="W27" s="624"/>
      <c r="X27" s="624"/>
      <c r="Y27" s="625"/>
      <c r="Z27" s="626">
        <v>0.8</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26514866</v>
      </c>
      <c r="BH27" s="624"/>
      <c r="BI27" s="624"/>
      <c r="BJ27" s="624"/>
      <c r="BK27" s="624"/>
      <c r="BL27" s="624"/>
      <c r="BM27" s="624"/>
      <c r="BN27" s="625"/>
      <c r="BO27" s="626">
        <v>100</v>
      </c>
      <c r="BP27" s="626"/>
      <c r="BQ27" s="626"/>
      <c r="BR27" s="626"/>
      <c r="BS27" s="627">
        <v>237530</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18827118</v>
      </c>
      <c r="CS27" s="656"/>
      <c r="CT27" s="656"/>
      <c r="CU27" s="656"/>
      <c r="CV27" s="656"/>
      <c r="CW27" s="656"/>
      <c r="CX27" s="656"/>
      <c r="CY27" s="657"/>
      <c r="CZ27" s="628">
        <v>22.7</v>
      </c>
      <c r="DA27" s="654"/>
      <c r="DB27" s="654"/>
      <c r="DC27" s="658"/>
      <c r="DD27" s="632">
        <v>6863180</v>
      </c>
      <c r="DE27" s="656"/>
      <c r="DF27" s="656"/>
      <c r="DG27" s="656"/>
      <c r="DH27" s="656"/>
      <c r="DI27" s="656"/>
      <c r="DJ27" s="656"/>
      <c r="DK27" s="657"/>
      <c r="DL27" s="632">
        <v>4941559</v>
      </c>
      <c r="DM27" s="656"/>
      <c r="DN27" s="656"/>
      <c r="DO27" s="656"/>
      <c r="DP27" s="656"/>
      <c r="DQ27" s="656"/>
      <c r="DR27" s="656"/>
      <c r="DS27" s="656"/>
      <c r="DT27" s="656"/>
      <c r="DU27" s="656"/>
      <c r="DV27" s="657"/>
      <c r="DW27" s="628">
        <v>14.3</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792625</v>
      </c>
      <c r="S28" s="624"/>
      <c r="T28" s="624"/>
      <c r="U28" s="624"/>
      <c r="V28" s="624"/>
      <c r="W28" s="624"/>
      <c r="X28" s="624"/>
      <c r="Y28" s="625"/>
      <c r="Z28" s="626">
        <v>0.9</v>
      </c>
      <c r="AA28" s="626"/>
      <c r="AB28" s="626"/>
      <c r="AC28" s="626"/>
      <c r="AD28" s="627">
        <v>204467</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8487039</v>
      </c>
      <c r="CS28" s="624"/>
      <c r="CT28" s="624"/>
      <c r="CU28" s="624"/>
      <c r="CV28" s="624"/>
      <c r="CW28" s="624"/>
      <c r="CX28" s="624"/>
      <c r="CY28" s="625"/>
      <c r="CZ28" s="628">
        <v>10.199999999999999</v>
      </c>
      <c r="DA28" s="654"/>
      <c r="DB28" s="654"/>
      <c r="DC28" s="658"/>
      <c r="DD28" s="632">
        <v>8487039</v>
      </c>
      <c r="DE28" s="624"/>
      <c r="DF28" s="624"/>
      <c r="DG28" s="624"/>
      <c r="DH28" s="624"/>
      <c r="DI28" s="624"/>
      <c r="DJ28" s="624"/>
      <c r="DK28" s="625"/>
      <c r="DL28" s="632">
        <v>4125039</v>
      </c>
      <c r="DM28" s="624"/>
      <c r="DN28" s="624"/>
      <c r="DO28" s="624"/>
      <c r="DP28" s="624"/>
      <c r="DQ28" s="624"/>
      <c r="DR28" s="624"/>
      <c r="DS28" s="624"/>
      <c r="DT28" s="624"/>
      <c r="DU28" s="624"/>
      <c r="DV28" s="625"/>
      <c r="DW28" s="628">
        <v>11.9</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316264</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8487039</v>
      </c>
      <c r="CS29" s="656"/>
      <c r="CT29" s="656"/>
      <c r="CU29" s="656"/>
      <c r="CV29" s="656"/>
      <c r="CW29" s="656"/>
      <c r="CX29" s="656"/>
      <c r="CY29" s="657"/>
      <c r="CZ29" s="628">
        <v>10.199999999999999</v>
      </c>
      <c r="DA29" s="654"/>
      <c r="DB29" s="654"/>
      <c r="DC29" s="658"/>
      <c r="DD29" s="632">
        <v>8487039</v>
      </c>
      <c r="DE29" s="656"/>
      <c r="DF29" s="656"/>
      <c r="DG29" s="656"/>
      <c r="DH29" s="656"/>
      <c r="DI29" s="656"/>
      <c r="DJ29" s="656"/>
      <c r="DK29" s="657"/>
      <c r="DL29" s="632">
        <v>4125039</v>
      </c>
      <c r="DM29" s="656"/>
      <c r="DN29" s="656"/>
      <c r="DO29" s="656"/>
      <c r="DP29" s="656"/>
      <c r="DQ29" s="656"/>
      <c r="DR29" s="656"/>
      <c r="DS29" s="656"/>
      <c r="DT29" s="656"/>
      <c r="DU29" s="656"/>
      <c r="DV29" s="657"/>
      <c r="DW29" s="628">
        <v>11.9</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15029629</v>
      </c>
      <c r="S30" s="624"/>
      <c r="T30" s="624"/>
      <c r="U30" s="624"/>
      <c r="V30" s="624"/>
      <c r="W30" s="624"/>
      <c r="X30" s="624"/>
      <c r="Y30" s="625"/>
      <c r="Z30" s="626">
        <v>17.5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8265984</v>
      </c>
      <c r="CS30" s="624"/>
      <c r="CT30" s="624"/>
      <c r="CU30" s="624"/>
      <c r="CV30" s="624"/>
      <c r="CW30" s="624"/>
      <c r="CX30" s="624"/>
      <c r="CY30" s="625"/>
      <c r="CZ30" s="628">
        <v>9.9</v>
      </c>
      <c r="DA30" s="654"/>
      <c r="DB30" s="654"/>
      <c r="DC30" s="658"/>
      <c r="DD30" s="632">
        <v>8265984</v>
      </c>
      <c r="DE30" s="624"/>
      <c r="DF30" s="624"/>
      <c r="DG30" s="624"/>
      <c r="DH30" s="624"/>
      <c r="DI30" s="624"/>
      <c r="DJ30" s="624"/>
      <c r="DK30" s="625"/>
      <c r="DL30" s="632">
        <v>3903984</v>
      </c>
      <c r="DM30" s="624"/>
      <c r="DN30" s="624"/>
      <c r="DO30" s="624"/>
      <c r="DP30" s="624"/>
      <c r="DQ30" s="624"/>
      <c r="DR30" s="624"/>
      <c r="DS30" s="624"/>
      <c r="DT30" s="624"/>
      <c r="DU30" s="624"/>
      <c r="DV30" s="625"/>
      <c r="DW30" s="628">
        <v>11.3</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99.7</v>
      </c>
      <c r="BH31" s="667"/>
      <c r="BI31" s="667"/>
      <c r="BJ31" s="667"/>
      <c r="BK31" s="667"/>
      <c r="BL31" s="667"/>
      <c r="BM31" s="618">
        <v>99.3</v>
      </c>
      <c r="BN31" s="667"/>
      <c r="BO31" s="667"/>
      <c r="BP31" s="667"/>
      <c r="BQ31" s="668"/>
      <c r="BR31" s="679">
        <v>99.6</v>
      </c>
      <c r="BS31" s="667"/>
      <c r="BT31" s="667"/>
      <c r="BU31" s="667"/>
      <c r="BV31" s="667"/>
      <c r="BW31" s="667"/>
      <c r="BX31" s="618">
        <v>99.2</v>
      </c>
      <c r="BY31" s="667"/>
      <c r="BZ31" s="667"/>
      <c r="CA31" s="667"/>
      <c r="CB31" s="668"/>
      <c r="CD31" s="661"/>
      <c r="CE31" s="662"/>
      <c r="CF31" s="620" t="s">
        <v>300</v>
      </c>
      <c r="CG31" s="621"/>
      <c r="CH31" s="621"/>
      <c r="CI31" s="621"/>
      <c r="CJ31" s="621"/>
      <c r="CK31" s="621"/>
      <c r="CL31" s="621"/>
      <c r="CM31" s="621"/>
      <c r="CN31" s="621"/>
      <c r="CO31" s="621"/>
      <c r="CP31" s="621"/>
      <c r="CQ31" s="622"/>
      <c r="CR31" s="623">
        <v>221055</v>
      </c>
      <c r="CS31" s="656"/>
      <c r="CT31" s="656"/>
      <c r="CU31" s="656"/>
      <c r="CV31" s="656"/>
      <c r="CW31" s="656"/>
      <c r="CX31" s="656"/>
      <c r="CY31" s="657"/>
      <c r="CZ31" s="628">
        <v>0.3</v>
      </c>
      <c r="DA31" s="654"/>
      <c r="DB31" s="654"/>
      <c r="DC31" s="658"/>
      <c r="DD31" s="632">
        <v>221055</v>
      </c>
      <c r="DE31" s="656"/>
      <c r="DF31" s="656"/>
      <c r="DG31" s="656"/>
      <c r="DH31" s="656"/>
      <c r="DI31" s="656"/>
      <c r="DJ31" s="656"/>
      <c r="DK31" s="657"/>
      <c r="DL31" s="632">
        <v>221055</v>
      </c>
      <c r="DM31" s="656"/>
      <c r="DN31" s="656"/>
      <c r="DO31" s="656"/>
      <c r="DP31" s="656"/>
      <c r="DQ31" s="656"/>
      <c r="DR31" s="656"/>
      <c r="DS31" s="656"/>
      <c r="DT31" s="656"/>
      <c r="DU31" s="656"/>
      <c r="DV31" s="657"/>
      <c r="DW31" s="628">
        <v>0.6</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5012868</v>
      </c>
      <c r="S32" s="624"/>
      <c r="T32" s="624"/>
      <c r="U32" s="624"/>
      <c r="V32" s="624"/>
      <c r="W32" s="624"/>
      <c r="X32" s="624"/>
      <c r="Y32" s="625"/>
      <c r="Z32" s="626">
        <v>5.8</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99.6</v>
      </c>
      <c r="BH32" s="656"/>
      <c r="BI32" s="656"/>
      <c r="BJ32" s="656"/>
      <c r="BK32" s="656"/>
      <c r="BL32" s="656"/>
      <c r="BM32" s="629">
        <v>99</v>
      </c>
      <c r="BN32" s="656"/>
      <c r="BO32" s="656"/>
      <c r="BP32" s="656"/>
      <c r="BQ32" s="678"/>
      <c r="BR32" s="680">
        <v>99.5</v>
      </c>
      <c r="BS32" s="656"/>
      <c r="BT32" s="656"/>
      <c r="BU32" s="656"/>
      <c r="BV32" s="656"/>
      <c r="BW32" s="656"/>
      <c r="BX32" s="629">
        <v>98.9</v>
      </c>
      <c r="BY32" s="656"/>
      <c r="BZ32" s="656"/>
      <c r="CA32" s="656"/>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3543017</v>
      </c>
      <c r="S33" s="624"/>
      <c r="T33" s="624"/>
      <c r="U33" s="624"/>
      <c r="V33" s="624"/>
      <c r="W33" s="624"/>
      <c r="X33" s="624"/>
      <c r="Y33" s="625"/>
      <c r="Z33" s="626">
        <v>4.0999999999999996</v>
      </c>
      <c r="AA33" s="626"/>
      <c r="AB33" s="626"/>
      <c r="AC33" s="626"/>
      <c r="AD33" s="627">
        <v>2227743</v>
      </c>
      <c r="AE33" s="627"/>
      <c r="AF33" s="627"/>
      <c r="AG33" s="627"/>
      <c r="AH33" s="627"/>
      <c r="AI33" s="627"/>
      <c r="AJ33" s="627"/>
      <c r="AK33" s="627"/>
      <c r="AL33" s="628">
        <v>6.4</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99.7</v>
      </c>
      <c r="BH33" s="682"/>
      <c r="BI33" s="682"/>
      <c r="BJ33" s="682"/>
      <c r="BK33" s="682"/>
      <c r="BL33" s="682"/>
      <c r="BM33" s="683">
        <v>99.6</v>
      </c>
      <c r="BN33" s="682"/>
      <c r="BO33" s="682"/>
      <c r="BP33" s="682"/>
      <c r="BQ33" s="684"/>
      <c r="BR33" s="681">
        <v>99.7</v>
      </c>
      <c r="BS33" s="682"/>
      <c r="BT33" s="682"/>
      <c r="BU33" s="682"/>
      <c r="BV33" s="682"/>
      <c r="BW33" s="682"/>
      <c r="BX33" s="683">
        <v>99.4</v>
      </c>
      <c r="BY33" s="682"/>
      <c r="BZ33" s="682"/>
      <c r="CA33" s="682"/>
      <c r="CB33" s="684"/>
      <c r="CD33" s="620" t="s">
        <v>307</v>
      </c>
      <c r="CE33" s="621"/>
      <c r="CF33" s="621"/>
      <c r="CG33" s="621"/>
      <c r="CH33" s="621"/>
      <c r="CI33" s="621"/>
      <c r="CJ33" s="621"/>
      <c r="CK33" s="621"/>
      <c r="CL33" s="621"/>
      <c r="CM33" s="621"/>
      <c r="CN33" s="621"/>
      <c r="CO33" s="621"/>
      <c r="CP33" s="621"/>
      <c r="CQ33" s="622"/>
      <c r="CR33" s="623">
        <v>33731534</v>
      </c>
      <c r="CS33" s="656"/>
      <c r="CT33" s="656"/>
      <c r="CU33" s="656"/>
      <c r="CV33" s="656"/>
      <c r="CW33" s="656"/>
      <c r="CX33" s="656"/>
      <c r="CY33" s="657"/>
      <c r="CZ33" s="628">
        <v>40.6</v>
      </c>
      <c r="DA33" s="654"/>
      <c r="DB33" s="654"/>
      <c r="DC33" s="658"/>
      <c r="DD33" s="632">
        <v>25153076</v>
      </c>
      <c r="DE33" s="656"/>
      <c r="DF33" s="656"/>
      <c r="DG33" s="656"/>
      <c r="DH33" s="656"/>
      <c r="DI33" s="656"/>
      <c r="DJ33" s="656"/>
      <c r="DK33" s="657"/>
      <c r="DL33" s="632">
        <v>12499258</v>
      </c>
      <c r="DM33" s="656"/>
      <c r="DN33" s="656"/>
      <c r="DO33" s="656"/>
      <c r="DP33" s="656"/>
      <c r="DQ33" s="656"/>
      <c r="DR33" s="656"/>
      <c r="DS33" s="656"/>
      <c r="DT33" s="656"/>
      <c r="DU33" s="656"/>
      <c r="DV33" s="657"/>
      <c r="DW33" s="628">
        <v>36</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280131</v>
      </c>
      <c r="S34" s="624"/>
      <c r="T34" s="624"/>
      <c r="U34" s="624"/>
      <c r="V34" s="624"/>
      <c r="W34" s="624"/>
      <c r="X34" s="624"/>
      <c r="Y34" s="625"/>
      <c r="Z34" s="626">
        <v>0.3</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10784978</v>
      </c>
      <c r="CS34" s="624"/>
      <c r="CT34" s="624"/>
      <c r="CU34" s="624"/>
      <c r="CV34" s="624"/>
      <c r="CW34" s="624"/>
      <c r="CX34" s="624"/>
      <c r="CY34" s="625"/>
      <c r="CZ34" s="628">
        <v>13</v>
      </c>
      <c r="DA34" s="654"/>
      <c r="DB34" s="654"/>
      <c r="DC34" s="658"/>
      <c r="DD34" s="632">
        <v>7681294</v>
      </c>
      <c r="DE34" s="624"/>
      <c r="DF34" s="624"/>
      <c r="DG34" s="624"/>
      <c r="DH34" s="624"/>
      <c r="DI34" s="624"/>
      <c r="DJ34" s="624"/>
      <c r="DK34" s="625"/>
      <c r="DL34" s="632">
        <v>6395723</v>
      </c>
      <c r="DM34" s="624"/>
      <c r="DN34" s="624"/>
      <c r="DO34" s="624"/>
      <c r="DP34" s="624"/>
      <c r="DQ34" s="624"/>
      <c r="DR34" s="624"/>
      <c r="DS34" s="624"/>
      <c r="DT34" s="624"/>
      <c r="DU34" s="624"/>
      <c r="DV34" s="625"/>
      <c r="DW34" s="628">
        <v>18.399999999999999</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10654959</v>
      </c>
      <c r="S35" s="624"/>
      <c r="T35" s="624"/>
      <c r="U35" s="624"/>
      <c r="V35" s="624"/>
      <c r="W35" s="624"/>
      <c r="X35" s="624"/>
      <c r="Y35" s="625"/>
      <c r="Z35" s="626">
        <v>12.4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351543</v>
      </c>
      <c r="CS35" s="656"/>
      <c r="CT35" s="656"/>
      <c r="CU35" s="656"/>
      <c r="CV35" s="656"/>
      <c r="CW35" s="656"/>
      <c r="CX35" s="656"/>
      <c r="CY35" s="657"/>
      <c r="CZ35" s="628">
        <v>0.4</v>
      </c>
      <c r="DA35" s="654"/>
      <c r="DB35" s="654"/>
      <c r="DC35" s="658"/>
      <c r="DD35" s="632">
        <v>291548</v>
      </c>
      <c r="DE35" s="656"/>
      <c r="DF35" s="656"/>
      <c r="DG35" s="656"/>
      <c r="DH35" s="656"/>
      <c r="DI35" s="656"/>
      <c r="DJ35" s="656"/>
      <c r="DK35" s="657"/>
      <c r="DL35" s="632">
        <v>291548</v>
      </c>
      <c r="DM35" s="656"/>
      <c r="DN35" s="656"/>
      <c r="DO35" s="656"/>
      <c r="DP35" s="656"/>
      <c r="DQ35" s="656"/>
      <c r="DR35" s="656"/>
      <c r="DS35" s="656"/>
      <c r="DT35" s="656"/>
      <c r="DU35" s="656"/>
      <c r="DV35" s="657"/>
      <c r="DW35" s="628">
        <v>0.8</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1715984</v>
      </c>
      <c r="S36" s="624"/>
      <c r="T36" s="624"/>
      <c r="U36" s="624"/>
      <c r="V36" s="624"/>
      <c r="W36" s="624"/>
      <c r="X36" s="624"/>
      <c r="Y36" s="625"/>
      <c r="Z36" s="626">
        <v>2</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9110346</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15329</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6836557</v>
      </c>
      <c r="CS36" s="624"/>
      <c r="CT36" s="624"/>
      <c r="CU36" s="624"/>
      <c r="CV36" s="624"/>
      <c r="CW36" s="624"/>
      <c r="CX36" s="624"/>
      <c r="CY36" s="625"/>
      <c r="CZ36" s="628">
        <v>8.1999999999999993</v>
      </c>
      <c r="DA36" s="654"/>
      <c r="DB36" s="654"/>
      <c r="DC36" s="658"/>
      <c r="DD36" s="632">
        <v>2839082</v>
      </c>
      <c r="DE36" s="624"/>
      <c r="DF36" s="624"/>
      <c r="DG36" s="624"/>
      <c r="DH36" s="624"/>
      <c r="DI36" s="624"/>
      <c r="DJ36" s="624"/>
      <c r="DK36" s="625"/>
      <c r="DL36" s="632">
        <v>1970779</v>
      </c>
      <c r="DM36" s="624"/>
      <c r="DN36" s="624"/>
      <c r="DO36" s="624"/>
      <c r="DP36" s="624"/>
      <c r="DQ36" s="624"/>
      <c r="DR36" s="624"/>
      <c r="DS36" s="624"/>
      <c r="DT36" s="624"/>
      <c r="DU36" s="624"/>
      <c r="DV36" s="625"/>
      <c r="DW36" s="628">
        <v>5.7</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7009143</v>
      </c>
      <c r="S37" s="624"/>
      <c r="T37" s="624"/>
      <c r="U37" s="624"/>
      <c r="V37" s="624"/>
      <c r="W37" s="624"/>
      <c r="X37" s="624"/>
      <c r="Y37" s="625"/>
      <c r="Z37" s="626">
        <v>8.1</v>
      </c>
      <c r="AA37" s="626"/>
      <c r="AB37" s="626"/>
      <c r="AC37" s="626"/>
      <c r="AD37" s="627">
        <v>11426</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3435642</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-250383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3647</v>
      </c>
      <c r="CS37" s="656"/>
      <c r="CT37" s="656"/>
      <c r="CU37" s="656"/>
      <c r="CV37" s="656"/>
      <c r="CW37" s="656"/>
      <c r="CX37" s="656"/>
      <c r="CY37" s="657"/>
      <c r="CZ37" s="628">
        <v>0</v>
      </c>
      <c r="DA37" s="654"/>
      <c r="DB37" s="654"/>
      <c r="DC37" s="658"/>
      <c r="DD37" s="632">
        <v>3647</v>
      </c>
      <c r="DE37" s="656"/>
      <c r="DF37" s="656"/>
      <c r="DG37" s="656"/>
      <c r="DH37" s="656"/>
      <c r="DI37" s="656"/>
      <c r="DJ37" s="656"/>
      <c r="DK37" s="657"/>
      <c r="DL37" s="632">
        <v>3647</v>
      </c>
      <c r="DM37" s="656"/>
      <c r="DN37" s="656"/>
      <c r="DO37" s="656"/>
      <c r="DP37" s="656"/>
      <c r="DQ37" s="656"/>
      <c r="DR37" s="656"/>
      <c r="DS37" s="656"/>
      <c r="DT37" s="656"/>
      <c r="DU37" s="656"/>
      <c r="DV37" s="657"/>
      <c r="DW37" s="628">
        <v>0</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6378121</v>
      </c>
      <c r="S38" s="624"/>
      <c r="T38" s="624"/>
      <c r="U38" s="624"/>
      <c r="V38" s="624"/>
      <c r="W38" s="624"/>
      <c r="X38" s="624"/>
      <c r="Y38" s="625"/>
      <c r="Z38" s="626">
        <v>7.4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366465</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15169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5283500</v>
      </c>
      <c r="CS38" s="624"/>
      <c r="CT38" s="624"/>
      <c r="CU38" s="624"/>
      <c r="CV38" s="624"/>
      <c r="CW38" s="624"/>
      <c r="CX38" s="624"/>
      <c r="CY38" s="625"/>
      <c r="CZ38" s="628">
        <v>6.4</v>
      </c>
      <c r="DA38" s="654"/>
      <c r="DB38" s="654"/>
      <c r="DC38" s="658"/>
      <c r="DD38" s="632">
        <v>4236710</v>
      </c>
      <c r="DE38" s="624"/>
      <c r="DF38" s="624"/>
      <c r="DG38" s="624"/>
      <c r="DH38" s="624"/>
      <c r="DI38" s="624"/>
      <c r="DJ38" s="624"/>
      <c r="DK38" s="625"/>
      <c r="DL38" s="632">
        <v>3841208</v>
      </c>
      <c r="DM38" s="624"/>
      <c r="DN38" s="624"/>
      <c r="DO38" s="624"/>
      <c r="DP38" s="624"/>
      <c r="DQ38" s="624"/>
      <c r="DR38" s="624"/>
      <c r="DS38" s="624"/>
      <c r="DT38" s="624"/>
      <c r="DU38" s="624"/>
      <c r="DV38" s="625"/>
      <c r="DW38" s="628">
        <v>11.1</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100607</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21993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10473056</v>
      </c>
      <c r="CS39" s="656"/>
      <c r="CT39" s="656"/>
      <c r="CU39" s="656"/>
      <c r="CV39" s="656"/>
      <c r="CW39" s="656"/>
      <c r="CX39" s="656"/>
      <c r="CY39" s="657"/>
      <c r="CZ39" s="628">
        <v>12.6</v>
      </c>
      <c r="DA39" s="654"/>
      <c r="DB39" s="654"/>
      <c r="DC39" s="658"/>
      <c r="DD39" s="632">
        <v>10104442</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v>90621</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24059</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140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1900</v>
      </c>
      <c r="CS40" s="624"/>
      <c r="CT40" s="624"/>
      <c r="CU40" s="624"/>
      <c r="CV40" s="624"/>
      <c r="CW40" s="624"/>
      <c r="CX40" s="624"/>
      <c r="CY40" s="625"/>
      <c r="CZ40" s="628">
        <v>0</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86095793</v>
      </c>
      <c r="S41" s="696"/>
      <c r="T41" s="696"/>
      <c r="U41" s="696"/>
      <c r="V41" s="696"/>
      <c r="W41" s="696"/>
      <c r="X41" s="696"/>
      <c r="Y41" s="700"/>
      <c r="Z41" s="701">
        <v>100</v>
      </c>
      <c r="AA41" s="701"/>
      <c r="AB41" s="701"/>
      <c r="AC41" s="701"/>
      <c r="AD41" s="702">
        <v>34582636</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1377730</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3805843</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373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10801895</v>
      </c>
      <c r="CS42" s="656"/>
      <c r="CT42" s="656"/>
      <c r="CU42" s="656"/>
      <c r="CV42" s="656"/>
      <c r="CW42" s="656"/>
      <c r="CX42" s="656"/>
      <c r="CY42" s="657"/>
      <c r="CZ42" s="628">
        <v>13</v>
      </c>
      <c r="DA42" s="654"/>
      <c r="DB42" s="654"/>
      <c r="DC42" s="658"/>
      <c r="DD42" s="632">
        <v>541502</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124223</v>
      </c>
      <c r="CS43" s="656"/>
      <c r="CT43" s="656"/>
      <c r="CU43" s="656"/>
      <c r="CV43" s="656"/>
      <c r="CW43" s="656"/>
      <c r="CX43" s="656"/>
      <c r="CY43" s="657"/>
      <c r="CZ43" s="628">
        <v>0.1</v>
      </c>
      <c r="DA43" s="654"/>
      <c r="DB43" s="654"/>
      <c r="DC43" s="658"/>
      <c r="DD43" s="632">
        <v>124223</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10797534</v>
      </c>
      <c r="CS44" s="624"/>
      <c r="CT44" s="624"/>
      <c r="CU44" s="624"/>
      <c r="CV44" s="624"/>
      <c r="CW44" s="624"/>
      <c r="CX44" s="624"/>
      <c r="CY44" s="625"/>
      <c r="CZ44" s="628">
        <v>13</v>
      </c>
      <c r="DA44" s="629"/>
      <c r="DB44" s="629"/>
      <c r="DC44" s="635"/>
      <c r="DD44" s="632">
        <v>537141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4772479</v>
      </c>
      <c r="CS45" s="656"/>
      <c r="CT45" s="656"/>
      <c r="CU45" s="656"/>
      <c r="CV45" s="656"/>
      <c r="CW45" s="656"/>
      <c r="CX45" s="656"/>
      <c r="CY45" s="657"/>
      <c r="CZ45" s="628">
        <v>5.7</v>
      </c>
      <c r="DA45" s="654"/>
      <c r="DB45" s="654"/>
      <c r="DC45" s="658"/>
      <c r="DD45" s="632">
        <v>116355</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6019201</v>
      </c>
      <c r="CS46" s="624"/>
      <c r="CT46" s="624"/>
      <c r="CU46" s="624"/>
      <c r="CV46" s="624"/>
      <c r="CW46" s="624"/>
      <c r="CX46" s="624"/>
      <c r="CY46" s="625"/>
      <c r="CZ46" s="628">
        <v>7.2</v>
      </c>
      <c r="DA46" s="629"/>
      <c r="DB46" s="629"/>
      <c r="DC46" s="635"/>
      <c r="DD46" s="632">
        <v>420786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v>4361</v>
      </c>
      <c r="CS47" s="656"/>
      <c r="CT47" s="656"/>
      <c r="CU47" s="656"/>
      <c r="CV47" s="656"/>
      <c r="CW47" s="656"/>
      <c r="CX47" s="656"/>
      <c r="CY47" s="657"/>
      <c r="CZ47" s="628">
        <v>0</v>
      </c>
      <c r="DA47" s="654"/>
      <c r="DB47" s="654"/>
      <c r="DC47" s="658"/>
      <c r="DD47" s="632">
        <v>4361</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83087113</v>
      </c>
      <c r="CS49" s="682"/>
      <c r="CT49" s="682"/>
      <c r="CU49" s="682"/>
      <c r="CV49" s="682"/>
      <c r="CW49" s="682"/>
      <c r="CX49" s="682"/>
      <c r="CY49" s="711"/>
      <c r="CZ49" s="703">
        <v>100</v>
      </c>
      <c r="DA49" s="712"/>
      <c r="DB49" s="712"/>
      <c r="DC49" s="713"/>
      <c r="DD49" s="714">
        <v>50827611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BANLZqCyz7Pdsb+4MbKUFM3F4WFrRzgFy7dCzxCazrI86O6ENl/u+xfgyDFsqXDMH85hOROePvZO4nbvVp2EFw==" saltValue="ngYltiTlPGX8unaCtaQqt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85198</v>
      </c>
      <c r="R7" s="753"/>
      <c r="S7" s="753"/>
      <c r="T7" s="753"/>
      <c r="U7" s="753"/>
      <c r="V7" s="753">
        <v>82189</v>
      </c>
      <c r="W7" s="753"/>
      <c r="X7" s="753"/>
      <c r="Y7" s="753"/>
      <c r="Z7" s="753"/>
      <c r="AA7" s="753">
        <v>3009</v>
      </c>
      <c r="AB7" s="753"/>
      <c r="AC7" s="753"/>
      <c r="AD7" s="753"/>
      <c r="AE7" s="754"/>
      <c r="AF7" s="755">
        <v>1555</v>
      </c>
      <c r="AG7" s="756"/>
      <c r="AH7" s="756"/>
      <c r="AI7" s="756"/>
      <c r="AJ7" s="757"/>
      <c r="AK7" s="758">
        <v>10638</v>
      </c>
      <c r="AL7" s="759"/>
      <c r="AM7" s="759"/>
      <c r="AN7" s="759"/>
      <c r="AO7" s="759"/>
      <c r="AP7" s="759">
        <v>47076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556</v>
      </c>
      <c r="BT7" s="747"/>
      <c r="BU7" s="747"/>
      <c r="BV7" s="747"/>
      <c r="BW7" s="747"/>
      <c r="BX7" s="747"/>
      <c r="BY7" s="747"/>
      <c r="BZ7" s="747"/>
      <c r="CA7" s="747"/>
      <c r="CB7" s="747"/>
      <c r="CC7" s="747"/>
      <c r="CD7" s="747"/>
      <c r="CE7" s="747"/>
      <c r="CF7" s="747"/>
      <c r="CG7" s="762"/>
      <c r="CH7" s="743">
        <v>-24</v>
      </c>
      <c r="CI7" s="744"/>
      <c r="CJ7" s="744"/>
      <c r="CK7" s="744"/>
      <c r="CL7" s="745"/>
      <c r="CM7" s="743">
        <v>277</v>
      </c>
      <c r="CN7" s="744"/>
      <c r="CO7" s="744"/>
      <c r="CP7" s="744"/>
      <c r="CQ7" s="745"/>
      <c r="CR7" s="743">
        <v>86</v>
      </c>
      <c r="CS7" s="744"/>
      <c r="CT7" s="744"/>
      <c r="CU7" s="744"/>
      <c r="CV7" s="745"/>
      <c r="CW7" s="743">
        <v>115</v>
      </c>
      <c r="CX7" s="744"/>
      <c r="CY7" s="744"/>
      <c r="CZ7" s="744"/>
      <c r="DA7" s="745"/>
      <c r="DB7" s="743" t="s">
        <v>551</v>
      </c>
      <c r="DC7" s="744"/>
      <c r="DD7" s="744"/>
      <c r="DE7" s="744"/>
      <c r="DF7" s="745"/>
      <c r="DG7" s="743" t="s">
        <v>551</v>
      </c>
      <c r="DH7" s="744"/>
      <c r="DI7" s="744"/>
      <c r="DJ7" s="744"/>
      <c r="DK7" s="745"/>
      <c r="DL7" s="743" t="s">
        <v>551</v>
      </c>
      <c r="DM7" s="744"/>
      <c r="DN7" s="744"/>
      <c r="DO7" s="744"/>
      <c r="DP7" s="745"/>
      <c r="DQ7" s="743" t="s">
        <v>551</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5980</v>
      </c>
      <c r="R8" s="784"/>
      <c r="S8" s="784"/>
      <c r="T8" s="784"/>
      <c r="U8" s="784"/>
      <c r="V8" s="784">
        <v>5980</v>
      </c>
      <c r="W8" s="784"/>
      <c r="X8" s="784"/>
      <c r="Y8" s="784"/>
      <c r="Z8" s="784"/>
      <c r="AA8" s="784" t="s">
        <v>551</v>
      </c>
      <c r="AB8" s="784"/>
      <c r="AC8" s="784"/>
      <c r="AD8" s="784"/>
      <c r="AE8" s="785"/>
      <c r="AF8" s="786" t="s">
        <v>122</v>
      </c>
      <c r="AG8" s="787"/>
      <c r="AH8" s="787"/>
      <c r="AI8" s="787"/>
      <c r="AJ8" s="788"/>
      <c r="AK8" s="769">
        <v>4376</v>
      </c>
      <c r="AL8" s="770"/>
      <c r="AM8" s="770"/>
      <c r="AN8" s="770"/>
      <c r="AO8" s="770"/>
      <c r="AP8" s="770">
        <v>980</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557</v>
      </c>
      <c r="BT8" s="774"/>
      <c r="BU8" s="774"/>
      <c r="BV8" s="774"/>
      <c r="BW8" s="774"/>
      <c r="BX8" s="774"/>
      <c r="BY8" s="774"/>
      <c r="BZ8" s="774"/>
      <c r="CA8" s="774"/>
      <c r="CB8" s="774"/>
      <c r="CC8" s="774"/>
      <c r="CD8" s="774"/>
      <c r="CE8" s="774"/>
      <c r="CF8" s="774"/>
      <c r="CG8" s="775"/>
      <c r="CH8" s="776">
        <v>12</v>
      </c>
      <c r="CI8" s="777"/>
      <c r="CJ8" s="777"/>
      <c r="CK8" s="777"/>
      <c r="CL8" s="778"/>
      <c r="CM8" s="776">
        <v>1218</v>
      </c>
      <c r="CN8" s="777"/>
      <c r="CO8" s="777"/>
      <c r="CP8" s="777"/>
      <c r="CQ8" s="778"/>
      <c r="CR8" s="776">
        <v>1005</v>
      </c>
      <c r="CS8" s="777"/>
      <c r="CT8" s="777"/>
      <c r="CU8" s="777"/>
      <c r="CV8" s="778"/>
      <c r="CW8" s="776">
        <v>101</v>
      </c>
      <c r="CX8" s="777"/>
      <c r="CY8" s="777"/>
      <c r="CZ8" s="777"/>
      <c r="DA8" s="778"/>
      <c r="DB8" s="776" t="s">
        <v>551</v>
      </c>
      <c r="DC8" s="777"/>
      <c r="DD8" s="777"/>
      <c r="DE8" s="777"/>
      <c r="DF8" s="778"/>
      <c r="DG8" s="776" t="s">
        <v>551</v>
      </c>
      <c r="DH8" s="777"/>
      <c r="DI8" s="777"/>
      <c r="DJ8" s="777"/>
      <c r="DK8" s="778"/>
      <c r="DL8" s="776" t="s">
        <v>551</v>
      </c>
      <c r="DM8" s="777"/>
      <c r="DN8" s="777"/>
      <c r="DO8" s="777"/>
      <c r="DP8" s="778"/>
      <c r="DQ8" s="776" t="s">
        <v>551</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558</v>
      </c>
      <c r="BT9" s="774"/>
      <c r="BU9" s="774"/>
      <c r="BV9" s="774"/>
      <c r="BW9" s="774"/>
      <c r="BX9" s="774"/>
      <c r="BY9" s="774"/>
      <c r="BZ9" s="774"/>
      <c r="CA9" s="774"/>
      <c r="CB9" s="774"/>
      <c r="CC9" s="774"/>
      <c r="CD9" s="774"/>
      <c r="CE9" s="774"/>
      <c r="CF9" s="774"/>
      <c r="CG9" s="775"/>
      <c r="CH9" s="776">
        <v>-3</v>
      </c>
      <c r="CI9" s="777"/>
      <c r="CJ9" s="777"/>
      <c r="CK9" s="777"/>
      <c r="CL9" s="778"/>
      <c r="CM9" s="776">
        <v>1071</v>
      </c>
      <c r="CN9" s="777"/>
      <c r="CO9" s="777"/>
      <c r="CP9" s="777"/>
      <c r="CQ9" s="778"/>
      <c r="CR9" s="776">
        <v>1000</v>
      </c>
      <c r="CS9" s="777"/>
      <c r="CT9" s="777"/>
      <c r="CU9" s="777"/>
      <c r="CV9" s="778"/>
      <c r="CW9" s="776">
        <v>12</v>
      </c>
      <c r="CX9" s="777"/>
      <c r="CY9" s="777"/>
      <c r="CZ9" s="777"/>
      <c r="DA9" s="778"/>
      <c r="DB9" s="776" t="s">
        <v>551</v>
      </c>
      <c r="DC9" s="777"/>
      <c r="DD9" s="777"/>
      <c r="DE9" s="777"/>
      <c r="DF9" s="778"/>
      <c r="DG9" s="776" t="s">
        <v>551</v>
      </c>
      <c r="DH9" s="777"/>
      <c r="DI9" s="777"/>
      <c r="DJ9" s="777"/>
      <c r="DK9" s="778"/>
      <c r="DL9" s="776" t="s">
        <v>551</v>
      </c>
      <c r="DM9" s="777"/>
      <c r="DN9" s="777"/>
      <c r="DO9" s="777"/>
      <c r="DP9" s="778"/>
      <c r="DQ9" s="776" t="s">
        <v>551</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559</v>
      </c>
      <c r="BT10" s="774"/>
      <c r="BU10" s="774"/>
      <c r="BV10" s="774"/>
      <c r="BW10" s="774"/>
      <c r="BX10" s="774"/>
      <c r="BY10" s="774"/>
      <c r="BZ10" s="774"/>
      <c r="CA10" s="774"/>
      <c r="CB10" s="774"/>
      <c r="CC10" s="774"/>
      <c r="CD10" s="774"/>
      <c r="CE10" s="774"/>
      <c r="CF10" s="774"/>
      <c r="CG10" s="775"/>
      <c r="CH10" s="776">
        <v>7</v>
      </c>
      <c r="CI10" s="777"/>
      <c r="CJ10" s="777"/>
      <c r="CK10" s="777"/>
      <c r="CL10" s="778"/>
      <c r="CM10" s="776">
        <v>698</v>
      </c>
      <c r="CN10" s="777"/>
      <c r="CO10" s="777"/>
      <c r="CP10" s="777"/>
      <c r="CQ10" s="778"/>
      <c r="CR10" s="776">
        <v>600</v>
      </c>
      <c r="CS10" s="777"/>
      <c r="CT10" s="777"/>
      <c r="CU10" s="777"/>
      <c r="CV10" s="778"/>
      <c r="CW10" s="776" t="s">
        <v>551</v>
      </c>
      <c r="CX10" s="777"/>
      <c r="CY10" s="777"/>
      <c r="CZ10" s="777"/>
      <c r="DA10" s="778"/>
      <c r="DB10" s="776" t="s">
        <v>551</v>
      </c>
      <c r="DC10" s="777"/>
      <c r="DD10" s="777"/>
      <c r="DE10" s="777"/>
      <c r="DF10" s="778"/>
      <c r="DG10" s="776" t="s">
        <v>551</v>
      </c>
      <c r="DH10" s="777"/>
      <c r="DI10" s="777"/>
      <c r="DJ10" s="777"/>
      <c r="DK10" s="778"/>
      <c r="DL10" s="776" t="s">
        <v>551</v>
      </c>
      <c r="DM10" s="777"/>
      <c r="DN10" s="777"/>
      <c r="DO10" s="777"/>
      <c r="DP10" s="778"/>
      <c r="DQ10" s="776" t="s">
        <v>551</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560</v>
      </c>
      <c r="BT11" s="774"/>
      <c r="BU11" s="774"/>
      <c r="BV11" s="774"/>
      <c r="BW11" s="774"/>
      <c r="BX11" s="774"/>
      <c r="BY11" s="774"/>
      <c r="BZ11" s="774"/>
      <c r="CA11" s="774"/>
      <c r="CB11" s="774"/>
      <c r="CC11" s="774"/>
      <c r="CD11" s="774"/>
      <c r="CE11" s="774"/>
      <c r="CF11" s="774"/>
      <c r="CG11" s="775"/>
      <c r="CH11" s="776">
        <v>25</v>
      </c>
      <c r="CI11" s="777"/>
      <c r="CJ11" s="777"/>
      <c r="CK11" s="777"/>
      <c r="CL11" s="778"/>
      <c r="CM11" s="776">
        <v>291</v>
      </c>
      <c r="CN11" s="777"/>
      <c r="CO11" s="777"/>
      <c r="CP11" s="777"/>
      <c r="CQ11" s="778"/>
      <c r="CR11" s="776">
        <v>647</v>
      </c>
      <c r="CS11" s="777"/>
      <c r="CT11" s="777"/>
      <c r="CU11" s="777"/>
      <c r="CV11" s="778"/>
      <c r="CW11" s="776" t="s">
        <v>551</v>
      </c>
      <c r="CX11" s="777"/>
      <c r="CY11" s="777"/>
      <c r="CZ11" s="777"/>
      <c r="DA11" s="778"/>
      <c r="DB11" s="776">
        <v>243</v>
      </c>
      <c r="DC11" s="777"/>
      <c r="DD11" s="777"/>
      <c r="DE11" s="777"/>
      <c r="DF11" s="778"/>
      <c r="DG11" s="776" t="s">
        <v>551</v>
      </c>
      <c r="DH11" s="777"/>
      <c r="DI11" s="777"/>
      <c r="DJ11" s="777"/>
      <c r="DK11" s="778"/>
      <c r="DL11" s="776" t="s">
        <v>551</v>
      </c>
      <c r="DM11" s="777"/>
      <c r="DN11" s="777"/>
      <c r="DO11" s="777"/>
      <c r="DP11" s="778"/>
      <c r="DQ11" s="776" t="s">
        <v>551</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561</v>
      </c>
      <c r="BT12" s="774"/>
      <c r="BU12" s="774"/>
      <c r="BV12" s="774"/>
      <c r="BW12" s="774"/>
      <c r="BX12" s="774"/>
      <c r="BY12" s="774"/>
      <c r="BZ12" s="774"/>
      <c r="CA12" s="774"/>
      <c r="CB12" s="774"/>
      <c r="CC12" s="774"/>
      <c r="CD12" s="774"/>
      <c r="CE12" s="774"/>
      <c r="CF12" s="774"/>
      <c r="CG12" s="775"/>
      <c r="CH12" s="776">
        <v>49</v>
      </c>
      <c r="CI12" s="777"/>
      <c r="CJ12" s="777"/>
      <c r="CK12" s="777"/>
      <c r="CL12" s="778"/>
      <c r="CM12" s="776">
        <v>193</v>
      </c>
      <c r="CN12" s="777"/>
      <c r="CO12" s="777"/>
      <c r="CP12" s="777"/>
      <c r="CQ12" s="778"/>
      <c r="CR12" s="776">
        <v>55</v>
      </c>
      <c r="CS12" s="777"/>
      <c r="CT12" s="777"/>
      <c r="CU12" s="777"/>
      <c r="CV12" s="778"/>
      <c r="CW12" s="776">
        <v>9</v>
      </c>
      <c r="CX12" s="777"/>
      <c r="CY12" s="777"/>
      <c r="CZ12" s="777"/>
      <c r="DA12" s="778"/>
      <c r="DB12" s="776" t="s">
        <v>551</v>
      </c>
      <c r="DC12" s="777"/>
      <c r="DD12" s="777"/>
      <c r="DE12" s="777"/>
      <c r="DF12" s="778"/>
      <c r="DG12" s="776" t="s">
        <v>551</v>
      </c>
      <c r="DH12" s="777"/>
      <c r="DI12" s="777"/>
      <c r="DJ12" s="777"/>
      <c r="DK12" s="778"/>
      <c r="DL12" s="776" t="s">
        <v>551</v>
      </c>
      <c r="DM12" s="777"/>
      <c r="DN12" s="777"/>
      <c r="DO12" s="777"/>
      <c r="DP12" s="778"/>
      <c r="DQ12" s="776" t="s">
        <v>551</v>
      </c>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t="s">
        <v>562</v>
      </c>
      <c r="BT13" s="774"/>
      <c r="BU13" s="774"/>
      <c r="BV13" s="774"/>
      <c r="BW13" s="774"/>
      <c r="BX13" s="774"/>
      <c r="BY13" s="774"/>
      <c r="BZ13" s="774"/>
      <c r="CA13" s="774"/>
      <c r="CB13" s="774"/>
      <c r="CC13" s="774"/>
      <c r="CD13" s="774"/>
      <c r="CE13" s="774"/>
      <c r="CF13" s="774"/>
      <c r="CG13" s="775"/>
      <c r="CH13" s="776">
        <v>8</v>
      </c>
      <c r="CI13" s="777"/>
      <c r="CJ13" s="777"/>
      <c r="CK13" s="777"/>
      <c r="CL13" s="778"/>
      <c r="CM13" s="776">
        <v>553</v>
      </c>
      <c r="CN13" s="777"/>
      <c r="CO13" s="777"/>
      <c r="CP13" s="777"/>
      <c r="CQ13" s="778"/>
      <c r="CR13" s="776">
        <v>5</v>
      </c>
      <c r="CS13" s="777"/>
      <c r="CT13" s="777"/>
      <c r="CU13" s="777"/>
      <c r="CV13" s="778"/>
      <c r="CW13" s="776" t="s">
        <v>551</v>
      </c>
      <c r="CX13" s="777"/>
      <c r="CY13" s="777"/>
      <c r="CZ13" s="777"/>
      <c r="DA13" s="778"/>
      <c r="DB13" s="776">
        <v>2101</v>
      </c>
      <c r="DC13" s="777"/>
      <c r="DD13" s="777"/>
      <c r="DE13" s="777"/>
      <c r="DF13" s="778"/>
      <c r="DG13" s="776" t="s">
        <v>551</v>
      </c>
      <c r="DH13" s="777"/>
      <c r="DI13" s="777"/>
      <c r="DJ13" s="777"/>
      <c r="DK13" s="778"/>
      <c r="DL13" s="776" t="s">
        <v>551</v>
      </c>
      <c r="DM13" s="777"/>
      <c r="DN13" s="777"/>
      <c r="DO13" s="777"/>
      <c r="DP13" s="778"/>
      <c r="DQ13" s="776" t="s">
        <v>551</v>
      </c>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86178</v>
      </c>
      <c r="R23" s="793"/>
      <c r="S23" s="793"/>
      <c r="T23" s="793"/>
      <c r="U23" s="793"/>
      <c r="V23" s="793">
        <v>83169</v>
      </c>
      <c r="W23" s="793"/>
      <c r="X23" s="793"/>
      <c r="Y23" s="793"/>
      <c r="Z23" s="793"/>
      <c r="AA23" s="793">
        <v>3009</v>
      </c>
      <c r="AB23" s="793"/>
      <c r="AC23" s="793"/>
      <c r="AD23" s="793"/>
      <c r="AE23" s="794"/>
      <c r="AF23" s="795">
        <v>1555</v>
      </c>
      <c r="AG23" s="793"/>
      <c r="AH23" s="793"/>
      <c r="AI23" s="793"/>
      <c r="AJ23" s="796"/>
      <c r="AK23" s="797"/>
      <c r="AL23" s="798"/>
      <c r="AM23" s="798"/>
      <c r="AN23" s="798"/>
      <c r="AO23" s="798"/>
      <c r="AP23" s="793">
        <v>48056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12985</v>
      </c>
      <c r="R28" s="823"/>
      <c r="S28" s="823"/>
      <c r="T28" s="823"/>
      <c r="U28" s="823"/>
      <c r="V28" s="823">
        <v>12970</v>
      </c>
      <c r="W28" s="823"/>
      <c r="X28" s="823"/>
      <c r="Y28" s="823"/>
      <c r="Z28" s="823"/>
      <c r="AA28" s="823">
        <v>15</v>
      </c>
      <c r="AB28" s="823"/>
      <c r="AC28" s="823"/>
      <c r="AD28" s="823"/>
      <c r="AE28" s="824"/>
      <c r="AF28" s="825">
        <v>15</v>
      </c>
      <c r="AG28" s="823"/>
      <c r="AH28" s="823"/>
      <c r="AI28" s="823"/>
      <c r="AJ28" s="826"/>
      <c r="AK28" s="827">
        <v>1378</v>
      </c>
      <c r="AL28" s="828"/>
      <c r="AM28" s="828"/>
      <c r="AN28" s="828"/>
      <c r="AO28" s="828"/>
      <c r="AP28" s="828" t="s">
        <v>551</v>
      </c>
      <c r="AQ28" s="828"/>
      <c r="AR28" s="828"/>
      <c r="AS28" s="828"/>
      <c r="AT28" s="828"/>
      <c r="AU28" s="828" t="s">
        <v>551</v>
      </c>
      <c r="AV28" s="828"/>
      <c r="AW28" s="828"/>
      <c r="AX28" s="828"/>
      <c r="AY28" s="828"/>
      <c r="AZ28" s="829" t="s">
        <v>551</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12047</v>
      </c>
      <c r="R29" s="784"/>
      <c r="S29" s="784"/>
      <c r="T29" s="784"/>
      <c r="U29" s="784"/>
      <c r="V29" s="784">
        <v>11870</v>
      </c>
      <c r="W29" s="784"/>
      <c r="X29" s="784"/>
      <c r="Y29" s="784"/>
      <c r="Z29" s="784"/>
      <c r="AA29" s="784">
        <v>178</v>
      </c>
      <c r="AB29" s="784"/>
      <c r="AC29" s="784"/>
      <c r="AD29" s="784"/>
      <c r="AE29" s="785"/>
      <c r="AF29" s="786">
        <v>178</v>
      </c>
      <c r="AG29" s="787"/>
      <c r="AH29" s="787"/>
      <c r="AI29" s="787"/>
      <c r="AJ29" s="788"/>
      <c r="AK29" s="834">
        <v>1984</v>
      </c>
      <c r="AL29" s="830"/>
      <c r="AM29" s="830"/>
      <c r="AN29" s="830"/>
      <c r="AO29" s="830"/>
      <c r="AP29" s="830" t="s">
        <v>551</v>
      </c>
      <c r="AQ29" s="830"/>
      <c r="AR29" s="830"/>
      <c r="AS29" s="830"/>
      <c r="AT29" s="830"/>
      <c r="AU29" s="830" t="s">
        <v>551</v>
      </c>
      <c r="AV29" s="830"/>
      <c r="AW29" s="830"/>
      <c r="AX29" s="830"/>
      <c r="AY29" s="830"/>
      <c r="AZ29" s="831" t="s">
        <v>551</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3256</v>
      </c>
      <c r="R30" s="784"/>
      <c r="S30" s="784"/>
      <c r="T30" s="784"/>
      <c r="U30" s="784"/>
      <c r="V30" s="784">
        <v>3139</v>
      </c>
      <c r="W30" s="784"/>
      <c r="X30" s="784"/>
      <c r="Y30" s="784"/>
      <c r="Z30" s="784"/>
      <c r="AA30" s="784">
        <v>117</v>
      </c>
      <c r="AB30" s="784"/>
      <c r="AC30" s="784"/>
      <c r="AD30" s="784"/>
      <c r="AE30" s="785"/>
      <c r="AF30" s="786">
        <v>117</v>
      </c>
      <c r="AG30" s="787"/>
      <c r="AH30" s="787"/>
      <c r="AI30" s="787"/>
      <c r="AJ30" s="788"/>
      <c r="AK30" s="834">
        <v>409</v>
      </c>
      <c r="AL30" s="830"/>
      <c r="AM30" s="830"/>
      <c r="AN30" s="830"/>
      <c r="AO30" s="830"/>
      <c r="AP30" s="830" t="s">
        <v>551</v>
      </c>
      <c r="AQ30" s="830"/>
      <c r="AR30" s="830"/>
      <c r="AS30" s="830"/>
      <c r="AT30" s="830"/>
      <c r="AU30" s="830" t="s">
        <v>551</v>
      </c>
      <c r="AV30" s="830"/>
      <c r="AW30" s="830"/>
      <c r="AX30" s="830"/>
      <c r="AY30" s="830"/>
      <c r="AZ30" s="831" t="s">
        <v>551</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11</v>
      </c>
      <c r="R31" s="784"/>
      <c r="S31" s="784"/>
      <c r="T31" s="784"/>
      <c r="U31" s="784"/>
      <c r="V31" s="784">
        <v>11</v>
      </c>
      <c r="W31" s="784"/>
      <c r="X31" s="784"/>
      <c r="Y31" s="784"/>
      <c r="Z31" s="784"/>
      <c r="AA31" s="784">
        <v>0</v>
      </c>
      <c r="AB31" s="784"/>
      <c r="AC31" s="784"/>
      <c r="AD31" s="784"/>
      <c r="AE31" s="785"/>
      <c r="AF31" s="786">
        <v>0</v>
      </c>
      <c r="AG31" s="787"/>
      <c r="AH31" s="787"/>
      <c r="AI31" s="787"/>
      <c r="AJ31" s="788"/>
      <c r="AK31" s="834" t="s">
        <v>551</v>
      </c>
      <c r="AL31" s="830"/>
      <c r="AM31" s="830"/>
      <c r="AN31" s="830"/>
      <c r="AO31" s="830"/>
      <c r="AP31" s="830" t="s">
        <v>551</v>
      </c>
      <c r="AQ31" s="830"/>
      <c r="AR31" s="830"/>
      <c r="AS31" s="830"/>
      <c r="AT31" s="830"/>
      <c r="AU31" s="830" t="s">
        <v>551</v>
      </c>
      <c r="AV31" s="830"/>
      <c r="AW31" s="830"/>
      <c r="AX31" s="830"/>
      <c r="AY31" s="830"/>
      <c r="AZ31" s="831" t="s">
        <v>551</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4341</v>
      </c>
      <c r="R32" s="784"/>
      <c r="S32" s="784"/>
      <c r="T32" s="784"/>
      <c r="U32" s="784"/>
      <c r="V32" s="784">
        <v>4051</v>
      </c>
      <c r="W32" s="784"/>
      <c r="X32" s="784"/>
      <c r="Y32" s="784"/>
      <c r="Z32" s="784"/>
      <c r="AA32" s="784">
        <v>291</v>
      </c>
      <c r="AB32" s="784"/>
      <c r="AC32" s="784"/>
      <c r="AD32" s="784"/>
      <c r="AE32" s="785"/>
      <c r="AF32" s="786">
        <v>2742</v>
      </c>
      <c r="AG32" s="787"/>
      <c r="AH32" s="787"/>
      <c r="AI32" s="787"/>
      <c r="AJ32" s="788"/>
      <c r="AK32" s="834">
        <v>154</v>
      </c>
      <c r="AL32" s="830"/>
      <c r="AM32" s="830"/>
      <c r="AN32" s="830"/>
      <c r="AO32" s="830"/>
      <c r="AP32" s="830">
        <v>3098</v>
      </c>
      <c r="AQ32" s="830"/>
      <c r="AR32" s="830"/>
      <c r="AS32" s="830"/>
      <c r="AT32" s="830"/>
      <c r="AU32" s="830">
        <v>22</v>
      </c>
      <c r="AV32" s="830"/>
      <c r="AW32" s="830"/>
      <c r="AX32" s="830"/>
      <c r="AY32" s="830"/>
      <c r="AZ32" s="831" t="s">
        <v>551</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2619</v>
      </c>
      <c r="R33" s="784"/>
      <c r="S33" s="784"/>
      <c r="T33" s="784"/>
      <c r="U33" s="784"/>
      <c r="V33" s="784">
        <v>2410</v>
      </c>
      <c r="W33" s="784"/>
      <c r="X33" s="784"/>
      <c r="Y33" s="784"/>
      <c r="Z33" s="784"/>
      <c r="AA33" s="784">
        <v>209</v>
      </c>
      <c r="AB33" s="784"/>
      <c r="AC33" s="784"/>
      <c r="AD33" s="784"/>
      <c r="AE33" s="785"/>
      <c r="AF33" s="786">
        <v>5932</v>
      </c>
      <c r="AG33" s="787"/>
      <c r="AH33" s="787"/>
      <c r="AI33" s="787"/>
      <c r="AJ33" s="788"/>
      <c r="AK33" s="834">
        <v>366</v>
      </c>
      <c r="AL33" s="830"/>
      <c r="AM33" s="830"/>
      <c r="AN33" s="830"/>
      <c r="AO33" s="830"/>
      <c r="AP33" s="830">
        <v>2866</v>
      </c>
      <c r="AQ33" s="830"/>
      <c r="AR33" s="830"/>
      <c r="AS33" s="830"/>
      <c r="AT33" s="830"/>
      <c r="AU33" s="830">
        <v>1270</v>
      </c>
      <c r="AV33" s="830"/>
      <c r="AW33" s="830"/>
      <c r="AX33" s="830"/>
      <c r="AY33" s="830"/>
      <c r="AZ33" s="831" t="s">
        <v>551</v>
      </c>
      <c r="BA33" s="831"/>
      <c r="BB33" s="831"/>
      <c r="BC33" s="831"/>
      <c r="BD33" s="831"/>
      <c r="BE33" s="832" t="s">
        <v>394</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396</v>
      </c>
      <c r="C34" s="781"/>
      <c r="D34" s="781"/>
      <c r="E34" s="781"/>
      <c r="F34" s="781"/>
      <c r="G34" s="781"/>
      <c r="H34" s="781"/>
      <c r="I34" s="781"/>
      <c r="J34" s="781"/>
      <c r="K34" s="781"/>
      <c r="L34" s="781"/>
      <c r="M34" s="781"/>
      <c r="N34" s="781"/>
      <c r="O34" s="781"/>
      <c r="P34" s="782"/>
      <c r="Q34" s="783">
        <v>11372</v>
      </c>
      <c r="R34" s="784"/>
      <c r="S34" s="784"/>
      <c r="T34" s="784"/>
      <c r="U34" s="784"/>
      <c r="V34" s="784">
        <v>11362</v>
      </c>
      <c r="W34" s="784"/>
      <c r="X34" s="784"/>
      <c r="Y34" s="784"/>
      <c r="Z34" s="784"/>
      <c r="AA34" s="784">
        <v>10</v>
      </c>
      <c r="AB34" s="784"/>
      <c r="AC34" s="784"/>
      <c r="AD34" s="784"/>
      <c r="AE34" s="785"/>
      <c r="AF34" s="786">
        <v>145</v>
      </c>
      <c r="AG34" s="787"/>
      <c r="AH34" s="787"/>
      <c r="AI34" s="787"/>
      <c r="AJ34" s="788"/>
      <c r="AK34" s="834">
        <v>333</v>
      </c>
      <c r="AL34" s="830"/>
      <c r="AM34" s="830"/>
      <c r="AN34" s="830"/>
      <c r="AO34" s="830"/>
      <c r="AP34" s="830">
        <v>1648</v>
      </c>
      <c r="AQ34" s="830"/>
      <c r="AR34" s="830"/>
      <c r="AS34" s="830"/>
      <c r="AT34" s="830"/>
      <c r="AU34" s="830">
        <v>653</v>
      </c>
      <c r="AV34" s="830"/>
      <c r="AW34" s="830"/>
      <c r="AX34" s="830"/>
      <c r="AY34" s="830"/>
      <c r="AZ34" s="831" t="s">
        <v>551</v>
      </c>
      <c r="BA34" s="831"/>
      <c r="BB34" s="831"/>
      <c r="BC34" s="831"/>
      <c r="BD34" s="831"/>
      <c r="BE34" s="832" t="s">
        <v>394</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t="s">
        <v>397</v>
      </c>
      <c r="C35" s="781"/>
      <c r="D35" s="781"/>
      <c r="E35" s="781"/>
      <c r="F35" s="781"/>
      <c r="G35" s="781"/>
      <c r="H35" s="781"/>
      <c r="I35" s="781"/>
      <c r="J35" s="781"/>
      <c r="K35" s="781"/>
      <c r="L35" s="781"/>
      <c r="M35" s="781"/>
      <c r="N35" s="781"/>
      <c r="O35" s="781"/>
      <c r="P35" s="782"/>
      <c r="Q35" s="783">
        <v>69653</v>
      </c>
      <c r="R35" s="784"/>
      <c r="S35" s="784"/>
      <c r="T35" s="784"/>
      <c r="U35" s="784"/>
      <c r="V35" s="784">
        <v>68286</v>
      </c>
      <c r="W35" s="784"/>
      <c r="X35" s="784"/>
      <c r="Y35" s="784"/>
      <c r="Z35" s="784"/>
      <c r="AA35" s="784">
        <v>1367</v>
      </c>
      <c r="AB35" s="784"/>
      <c r="AC35" s="784"/>
      <c r="AD35" s="784"/>
      <c r="AE35" s="785"/>
      <c r="AF35" s="786">
        <v>7650</v>
      </c>
      <c r="AG35" s="787"/>
      <c r="AH35" s="787"/>
      <c r="AI35" s="787"/>
      <c r="AJ35" s="788"/>
      <c r="AK35" s="834">
        <v>1</v>
      </c>
      <c r="AL35" s="830"/>
      <c r="AM35" s="830"/>
      <c r="AN35" s="830"/>
      <c r="AO35" s="830"/>
      <c r="AP35" s="830" t="s">
        <v>551</v>
      </c>
      <c r="AQ35" s="830"/>
      <c r="AR35" s="830"/>
      <c r="AS35" s="830"/>
      <c r="AT35" s="830"/>
      <c r="AU35" s="830" t="s">
        <v>551</v>
      </c>
      <c r="AV35" s="830"/>
      <c r="AW35" s="830"/>
      <c r="AX35" s="830"/>
      <c r="AY35" s="830"/>
      <c r="AZ35" s="831" t="s">
        <v>551</v>
      </c>
      <c r="BA35" s="831"/>
      <c r="BB35" s="831"/>
      <c r="BC35" s="831"/>
      <c r="BD35" s="831"/>
      <c r="BE35" s="832" t="s">
        <v>394</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16779</v>
      </c>
      <c r="AG63" s="844"/>
      <c r="AH63" s="844"/>
      <c r="AI63" s="844"/>
      <c r="AJ63" s="845"/>
      <c r="AK63" s="846"/>
      <c r="AL63" s="841"/>
      <c r="AM63" s="841"/>
      <c r="AN63" s="841"/>
      <c r="AO63" s="841"/>
      <c r="AP63" s="844">
        <v>7612</v>
      </c>
      <c r="AQ63" s="844"/>
      <c r="AR63" s="844"/>
      <c r="AS63" s="844"/>
      <c r="AT63" s="844"/>
      <c r="AU63" s="844">
        <v>1945</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401</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552</v>
      </c>
      <c r="C68" s="870"/>
      <c r="D68" s="870"/>
      <c r="E68" s="870"/>
      <c r="F68" s="870"/>
      <c r="G68" s="870"/>
      <c r="H68" s="870"/>
      <c r="I68" s="870"/>
      <c r="J68" s="870"/>
      <c r="K68" s="870"/>
      <c r="L68" s="870"/>
      <c r="M68" s="870"/>
      <c r="N68" s="870"/>
      <c r="O68" s="870"/>
      <c r="P68" s="871"/>
      <c r="Q68" s="872">
        <v>290</v>
      </c>
      <c r="R68" s="866"/>
      <c r="S68" s="866"/>
      <c r="T68" s="866"/>
      <c r="U68" s="866"/>
      <c r="V68" s="866">
        <v>250</v>
      </c>
      <c r="W68" s="866"/>
      <c r="X68" s="866"/>
      <c r="Y68" s="866"/>
      <c r="Z68" s="866"/>
      <c r="AA68" s="866">
        <v>40</v>
      </c>
      <c r="AB68" s="866"/>
      <c r="AC68" s="866"/>
      <c r="AD68" s="866"/>
      <c r="AE68" s="866"/>
      <c r="AF68" s="866">
        <v>40</v>
      </c>
      <c r="AG68" s="866"/>
      <c r="AH68" s="866"/>
      <c r="AI68" s="866"/>
      <c r="AJ68" s="866"/>
      <c r="AK68" s="866" t="s">
        <v>551</v>
      </c>
      <c r="AL68" s="866"/>
      <c r="AM68" s="866"/>
      <c r="AN68" s="866"/>
      <c r="AO68" s="866"/>
      <c r="AP68" s="866" t="s">
        <v>551</v>
      </c>
      <c r="AQ68" s="866"/>
      <c r="AR68" s="866"/>
      <c r="AS68" s="866"/>
      <c r="AT68" s="866"/>
      <c r="AU68" s="866" t="s">
        <v>551</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553</v>
      </c>
      <c r="C69" s="874"/>
      <c r="D69" s="874"/>
      <c r="E69" s="874"/>
      <c r="F69" s="874"/>
      <c r="G69" s="874"/>
      <c r="H69" s="874"/>
      <c r="I69" s="874"/>
      <c r="J69" s="874"/>
      <c r="K69" s="874"/>
      <c r="L69" s="874"/>
      <c r="M69" s="874"/>
      <c r="N69" s="874"/>
      <c r="O69" s="874"/>
      <c r="P69" s="875"/>
      <c r="Q69" s="876">
        <v>1428744</v>
      </c>
      <c r="R69" s="830"/>
      <c r="S69" s="830"/>
      <c r="T69" s="830"/>
      <c r="U69" s="830"/>
      <c r="V69" s="830">
        <v>1401874</v>
      </c>
      <c r="W69" s="830"/>
      <c r="X69" s="830"/>
      <c r="Y69" s="830"/>
      <c r="Z69" s="830"/>
      <c r="AA69" s="830">
        <v>26871</v>
      </c>
      <c r="AB69" s="830"/>
      <c r="AC69" s="830"/>
      <c r="AD69" s="830"/>
      <c r="AE69" s="830"/>
      <c r="AF69" s="830">
        <v>26871</v>
      </c>
      <c r="AG69" s="830"/>
      <c r="AH69" s="830"/>
      <c r="AI69" s="830"/>
      <c r="AJ69" s="830"/>
      <c r="AK69" s="830">
        <v>12578</v>
      </c>
      <c r="AL69" s="830"/>
      <c r="AM69" s="830"/>
      <c r="AN69" s="830"/>
      <c r="AO69" s="830"/>
      <c r="AP69" s="830" t="s">
        <v>551</v>
      </c>
      <c r="AQ69" s="830"/>
      <c r="AR69" s="830"/>
      <c r="AS69" s="830"/>
      <c r="AT69" s="830"/>
      <c r="AU69" s="830" t="s">
        <v>551</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554</v>
      </c>
      <c r="C70" s="874"/>
      <c r="D70" s="874"/>
      <c r="E70" s="874"/>
      <c r="F70" s="874"/>
      <c r="G70" s="874"/>
      <c r="H70" s="874"/>
      <c r="I70" s="874"/>
      <c r="J70" s="874"/>
      <c r="K70" s="874"/>
      <c r="L70" s="874"/>
      <c r="M70" s="874"/>
      <c r="N70" s="874"/>
      <c r="O70" s="874"/>
      <c r="P70" s="875"/>
      <c r="Q70" s="876">
        <v>38877</v>
      </c>
      <c r="R70" s="830"/>
      <c r="S70" s="830"/>
      <c r="T70" s="830"/>
      <c r="U70" s="830"/>
      <c r="V70" s="830">
        <v>35991</v>
      </c>
      <c r="W70" s="830"/>
      <c r="X70" s="830"/>
      <c r="Y70" s="830"/>
      <c r="Z70" s="830"/>
      <c r="AA70" s="830">
        <v>2886</v>
      </c>
      <c r="AB70" s="830"/>
      <c r="AC70" s="830"/>
      <c r="AD70" s="830"/>
      <c r="AE70" s="830"/>
      <c r="AF70" s="830">
        <v>27482</v>
      </c>
      <c r="AG70" s="830"/>
      <c r="AH70" s="830"/>
      <c r="AI70" s="830"/>
      <c r="AJ70" s="830"/>
      <c r="AK70" s="830" t="s">
        <v>551</v>
      </c>
      <c r="AL70" s="830"/>
      <c r="AM70" s="830"/>
      <c r="AN70" s="830"/>
      <c r="AO70" s="830"/>
      <c r="AP70" s="830">
        <v>96454</v>
      </c>
      <c r="AQ70" s="830"/>
      <c r="AR70" s="830"/>
      <c r="AS70" s="830"/>
      <c r="AT70" s="830"/>
      <c r="AU70" s="830" t="s">
        <v>551</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555</v>
      </c>
      <c r="C71" s="874"/>
      <c r="D71" s="874"/>
      <c r="E71" s="874"/>
      <c r="F71" s="874"/>
      <c r="G71" s="874"/>
      <c r="H71" s="874"/>
      <c r="I71" s="874"/>
      <c r="J71" s="874"/>
      <c r="K71" s="874"/>
      <c r="L71" s="874"/>
      <c r="M71" s="874"/>
      <c r="N71" s="874"/>
      <c r="O71" s="874"/>
      <c r="P71" s="875"/>
      <c r="Q71" s="876">
        <v>6104</v>
      </c>
      <c r="R71" s="830"/>
      <c r="S71" s="830"/>
      <c r="T71" s="830"/>
      <c r="U71" s="830"/>
      <c r="V71" s="830">
        <v>5983</v>
      </c>
      <c r="W71" s="830"/>
      <c r="X71" s="830"/>
      <c r="Y71" s="830"/>
      <c r="Z71" s="830"/>
      <c r="AA71" s="830">
        <v>121</v>
      </c>
      <c r="AB71" s="830"/>
      <c r="AC71" s="830"/>
      <c r="AD71" s="830"/>
      <c r="AE71" s="830"/>
      <c r="AF71" s="830">
        <v>17694</v>
      </c>
      <c r="AG71" s="830"/>
      <c r="AH71" s="830"/>
      <c r="AI71" s="830"/>
      <c r="AJ71" s="830"/>
      <c r="AK71" s="830" t="s">
        <v>551</v>
      </c>
      <c r="AL71" s="830"/>
      <c r="AM71" s="830"/>
      <c r="AN71" s="830"/>
      <c r="AO71" s="830"/>
      <c r="AP71" s="830">
        <v>24010</v>
      </c>
      <c r="AQ71" s="830"/>
      <c r="AR71" s="830"/>
      <c r="AS71" s="830"/>
      <c r="AT71" s="830"/>
      <c r="AU71" s="830" t="s">
        <v>551</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72087</v>
      </c>
      <c r="AG88" s="844"/>
      <c r="AH88" s="844"/>
      <c r="AI88" s="844"/>
      <c r="AJ88" s="844"/>
      <c r="AK88" s="841"/>
      <c r="AL88" s="841"/>
      <c r="AM88" s="841"/>
      <c r="AN88" s="841"/>
      <c r="AO88" s="841"/>
      <c r="AP88" s="844">
        <v>120464</v>
      </c>
      <c r="AQ88" s="844"/>
      <c r="AR88" s="844"/>
      <c r="AS88" s="844"/>
      <c r="AT88" s="844"/>
      <c r="AU88" s="844" t="s">
        <v>551</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3398</v>
      </c>
      <c r="CS102" s="852"/>
      <c r="CT102" s="852"/>
      <c r="CU102" s="852"/>
      <c r="CV102" s="891"/>
      <c r="CW102" s="890">
        <v>237</v>
      </c>
      <c r="CX102" s="852"/>
      <c r="CY102" s="852"/>
      <c r="CZ102" s="852"/>
      <c r="DA102" s="891"/>
      <c r="DB102" s="890">
        <v>2344</v>
      </c>
      <c r="DC102" s="852"/>
      <c r="DD102" s="852"/>
      <c r="DE102" s="852"/>
      <c r="DF102" s="891"/>
      <c r="DG102" s="890" t="s">
        <v>551</v>
      </c>
      <c r="DH102" s="852"/>
      <c r="DI102" s="852"/>
      <c r="DJ102" s="852"/>
      <c r="DK102" s="891"/>
      <c r="DL102" s="890" t="s">
        <v>551</v>
      </c>
      <c r="DM102" s="852"/>
      <c r="DN102" s="852"/>
      <c r="DO102" s="852"/>
      <c r="DP102" s="891"/>
      <c r="DQ102" s="890" t="s">
        <v>551</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18" customFormat="1" ht="26.25" customHeight="1" x14ac:dyDescent="0.2">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3433954</v>
      </c>
      <c r="AB110" s="900"/>
      <c r="AC110" s="900"/>
      <c r="AD110" s="900"/>
      <c r="AE110" s="901"/>
      <c r="AF110" s="902">
        <v>3453920</v>
      </c>
      <c r="AG110" s="900"/>
      <c r="AH110" s="900"/>
      <c r="AI110" s="900"/>
      <c r="AJ110" s="901"/>
      <c r="AK110" s="902">
        <v>3589647</v>
      </c>
      <c r="AL110" s="900"/>
      <c r="AM110" s="900"/>
      <c r="AN110" s="900"/>
      <c r="AO110" s="901"/>
      <c r="AP110" s="903">
        <v>12.4</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52303828</v>
      </c>
      <c r="BR110" s="931"/>
      <c r="BS110" s="931"/>
      <c r="BT110" s="931"/>
      <c r="BU110" s="931"/>
      <c r="BV110" s="931">
        <v>50028456</v>
      </c>
      <c r="BW110" s="931"/>
      <c r="BX110" s="931"/>
      <c r="BY110" s="931"/>
      <c r="BZ110" s="931"/>
      <c r="CA110" s="931">
        <v>48056324</v>
      </c>
      <c r="CB110" s="931"/>
      <c r="CC110" s="931"/>
      <c r="CD110" s="931"/>
      <c r="CE110" s="931"/>
      <c r="CF110" s="944">
        <v>165.6</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1393390</v>
      </c>
      <c r="DH110" s="931"/>
      <c r="DI110" s="931"/>
      <c r="DJ110" s="931"/>
      <c r="DK110" s="931"/>
      <c r="DL110" s="931">
        <v>1247037</v>
      </c>
      <c r="DM110" s="931"/>
      <c r="DN110" s="931"/>
      <c r="DO110" s="931"/>
      <c r="DP110" s="931"/>
      <c r="DQ110" s="931">
        <v>1100623</v>
      </c>
      <c r="DR110" s="931"/>
      <c r="DS110" s="931"/>
      <c r="DT110" s="931"/>
      <c r="DU110" s="931"/>
      <c r="DV110" s="932">
        <v>3.8</v>
      </c>
      <c r="DW110" s="932"/>
      <c r="DX110" s="932"/>
      <c r="DY110" s="932"/>
      <c r="DZ110" s="933"/>
    </row>
    <row r="111" spans="1:131" s="218" customFormat="1" ht="26.25" customHeight="1" x14ac:dyDescent="0.2">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2825261</v>
      </c>
      <c r="BR111" s="926"/>
      <c r="BS111" s="926"/>
      <c r="BT111" s="926"/>
      <c r="BU111" s="926"/>
      <c r="BV111" s="926">
        <v>2720068</v>
      </c>
      <c r="BW111" s="926"/>
      <c r="BX111" s="926"/>
      <c r="BY111" s="926"/>
      <c r="BZ111" s="926"/>
      <c r="CA111" s="926">
        <v>2437937</v>
      </c>
      <c r="CB111" s="926"/>
      <c r="CC111" s="926"/>
      <c r="CD111" s="926"/>
      <c r="CE111" s="926"/>
      <c r="CF111" s="920">
        <v>8.4</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v>893787</v>
      </c>
      <c r="DH111" s="926"/>
      <c r="DI111" s="926"/>
      <c r="DJ111" s="926"/>
      <c r="DK111" s="926"/>
      <c r="DL111" s="926">
        <v>793849</v>
      </c>
      <c r="DM111" s="926"/>
      <c r="DN111" s="926"/>
      <c r="DO111" s="926"/>
      <c r="DP111" s="926"/>
      <c r="DQ111" s="926">
        <v>658358</v>
      </c>
      <c r="DR111" s="926"/>
      <c r="DS111" s="926"/>
      <c r="DT111" s="926"/>
      <c r="DU111" s="926"/>
      <c r="DV111" s="927">
        <v>2.2999999999999998</v>
      </c>
      <c r="DW111" s="927"/>
      <c r="DX111" s="927"/>
      <c r="DY111" s="927"/>
      <c r="DZ111" s="928"/>
    </row>
    <row r="112" spans="1:131" s="218" customFormat="1" ht="26.25" customHeight="1" x14ac:dyDescent="0.2">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1511520</v>
      </c>
      <c r="BR112" s="926"/>
      <c r="BS112" s="926"/>
      <c r="BT112" s="926"/>
      <c r="BU112" s="926"/>
      <c r="BV112" s="926">
        <v>1942915</v>
      </c>
      <c r="BW112" s="926"/>
      <c r="BX112" s="926"/>
      <c r="BY112" s="926"/>
      <c r="BZ112" s="926"/>
      <c r="CA112" s="926">
        <v>1944931</v>
      </c>
      <c r="CB112" s="926"/>
      <c r="CC112" s="926"/>
      <c r="CD112" s="926"/>
      <c r="CE112" s="926"/>
      <c r="CF112" s="920">
        <v>6.7</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188653</v>
      </c>
      <c r="AB113" s="938"/>
      <c r="AC113" s="938"/>
      <c r="AD113" s="938"/>
      <c r="AE113" s="939"/>
      <c r="AF113" s="940">
        <v>189138</v>
      </c>
      <c r="AG113" s="938"/>
      <c r="AH113" s="938"/>
      <c r="AI113" s="938"/>
      <c r="AJ113" s="939"/>
      <c r="AK113" s="940">
        <v>267751</v>
      </c>
      <c r="AL113" s="938"/>
      <c r="AM113" s="938"/>
      <c r="AN113" s="938"/>
      <c r="AO113" s="939"/>
      <c r="AP113" s="941">
        <v>0.9</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6200764</v>
      </c>
      <c r="BR114" s="926"/>
      <c r="BS114" s="926"/>
      <c r="BT114" s="926"/>
      <c r="BU114" s="926"/>
      <c r="BV114" s="926">
        <v>6257611</v>
      </c>
      <c r="BW114" s="926"/>
      <c r="BX114" s="926"/>
      <c r="BY114" s="926"/>
      <c r="BZ114" s="926"/>
      <c r="CA114" s="926">
        <v>6361771</v>
      </c>
      <c r="CB114" s="926"/>
      <c r="CC114" s="926"/>
      <c r="CD114" s="926"/>
      <c r="CE114" s="926"/>
      <c r="CF114" s="920">
        <v>21.9</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206104</v>
      </c>
      <c r="AB115" s="938"/>
      <c r="AC115" s="938"/>
      <c r="AD115" s="938"/>
      <c r="AE115" s="939"/>
      <c r="AF115" s="940">
        <v>215834</v>
      </c>
      <c r="AG115" s="938"/>
      <c r="AH115" s="938"/>
      <c r="AI115" s="938"/>
      <c r="AJ115" s="939"/>
      <c r="AK115" s="940">
        <v>215863</v>
      </c>
      <c r="AL115" s="938"/>
      <c r="AM115" s="938"/>
      <c r="AN115" s="938"/>
      <c r="AO115" s="939"/>
      <c r="AP115" s="941">
        <v>0.7</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538084</v>
      </c>
      <c r="DH115" s="959"/>
      <c r="DI115" s="959"/>
      <c r="DJ115" s="959"/>
      <c r="DK115" s="960"/>
      <c r="DL115" s="961">
        <v>679182</v>
      </c>
      <c r="DM115" s="959"/>
      <c r="DN115" s="959"/>
      <c r="DO115" s="959"/>
      <c r="DP115" s="960"/>
      <c r="DQ115" s="961">
        <v>678956</v>
      </c>
      <c r="DR115" s="959"/>
      <c r="DS115" s="959"/>
      <c r="DT115" s="959"/>
      <c r="DU115" s="960"/>
      <c r="DV115" s="962">
        <v>2.2999999999999998</v>
      </c>
      <c r="DW115" s="963"/>
      <c r="DX115" s="963"/>
      <c r="DY115" s="963"/>
      <c r="DZ115" s="964"/>
    </row>
    <row r="116" spans="1:130" s="218" customFormat="1" ht="26.25" customHeight="1" x14ac:dyDescent="0.2">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3828711</v>
      </c>
      <c r="AB117" s="979"/>
      <c r="AC117" s="979"/>
      <c r="AD117" s="979"/>
      <c r="AE117" s="980"/>
      <c r="AF117" s="981">
        <v>3858892</v>
      </c>
      <c r="AG117" s="979"/>
      <c r="AH117" s="979"/>
      <c r="AI117" s="979"/>
      <c r="AJ117" s="980"/>
      <c r="AK117" s="981">
        <v>4073261</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97931</v>
      </c>
      <c r="AB119" s="900"/>
      <c r="AC119" s="900"/>
      <c r="AD119" s="900"/>
      <c r="AE119" s="901"/>
      <c r="AF119" s="902">
        <v>97934</v>
      </c>
      <c r="AG119" s="900"/>
      <c r="AH119" s="900"/>
      <c r="AI119" s="900"/>
      <c r="AJ119" s="901"/>
      <c r="AK119" s="902">
        <v>97937</v>
      </c>
      <c r="AL119" s="900"/>
      <c r="AM119" s="900"/>
      <c r="AN119" s="900"/>
      <c r="AO119" s="901"/>
      <c r="AP119" s="903">
        <v>0.3</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444</v>
      </c>
      <c r="BP119" s="1005"/>
      <c r="BQ119" s="999">
        <v>62841373</v>
      </c>
      <c r="BR119" s="1000"/>
      <c r="BS119" s="1000"/>
      <c r="BT119" s="1000"/>
      <c r="BU119" s="1000"/>
      <c r="BV119" s="1000">
        <v>60949050</v>
      </c>
      <c r="BW119" s="1000"/>
      <c r="BX119" s="1000"/>
      <c r="BY119" s="1000"/>
      <c r="BZ119" s="1000"/>
      <c r="CA119" s="1000">
        <v>58800963</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v>29519</v>
      </c>
      <c r="AB120" s="959"/>
      <c r="AC120" s="959"/>
      <c r="AD120" s="959"/>
      <c r="AE120" s="960"/>
      <c r="AF120" s="961">
        <v>39266</v>
      </c>
      <c r="AG120" s="959"/>
      <c r="AH120" s="959"/>
      <c r="AI120" s="959"/>
      <c r="AJ120" s="960"/>
      <c r="AK120" s="961">
        <v>39266</v>
      </c>
      <c r="AL120" s="959"/>
      <c r="AM120" s="959"/>
      <c r="AN120" s="959"/>
      <c r="AO120" s="960"/>
      <c r="AP120" s="962">
        <v>0.1</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25665823</v>
      </c>
      <c r="BR120" s="931"/>
      <c r="BS120" s="931"/>
      <c r="BT120" s="931"/>
      <c r="BU120" s="931"/>
      <c r="BV120" s="931">
        <v>27302095</v>
      </c>
      <c r="BW120" s="931"/>
      <c r="BX120" s="931"/>
      <c r="BY120" s="931"/>
      <c r="BZ120" s="931"/>
      <c r="CA120" s="931">
        <v>28128885</v>
      </c>
      <c r="CB120" s="931"/>
      <c r="CC120" s="931"/>
      <c r="CD120" s="931"/>
      <c r="CE120" s="931"/>
      <c r="CF120" s="944">
        <v>96.9</v>
      </c>
      <c r="CG120" s="945"/>
      <c r="CH120" s="945"/>
      <c r="CI120" s="945"/>
      <c r="CJ120" s="945"/>
      <c r="CK120" s="1006" t="s">
        <v>448</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1442639</v>
      </c>
      <c r="DH120" s="931"/>
      <c r="DI120" s="931"/>
      <c r="DJ120" s="931"/>
      <c r="DK120" s="931"/>
      <c r="DL120" s="931">
        <v>1365599</v>
      </c>
      <c r="DM120" s="931"/>
      <c r="DN120" s="931"/>
      <c r="DO120" s="931"/>
      <c r="DP120" s="931"/>
      <c r="DQ120" s="931">
        <v>1269840</v>
      </c>
      <c r="DR120" s="931"/>
      <c r="DS120" s="931"/>
      <c r="DT120" s="931"/>
      <c r="DU120" s="931"/>
      <c r="DV120" s="932">
        <v>4.4000000000000004</v>
      </c>
      <c r="DW120" s="932"/>
      <c r="DX120" s="932"/>
      <c r="DY120" s="932"/>
      <c r="DZ120" s="933"/>
    </row>
    <row r="121" spans="1:130" s="218" customFormat="1" ht="26.25" customHeight="1" x14ac:dyDescent="0.2">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4450044</v>
      </c>
      <c r="BR121" s="926"/>
      <c r="BS121" s="926"/>
      <c r="BT121" s="926"/>
      <c r="BU121" s="926"/>
      <c r="BV121" s="926">
        <v>4331430</v>
      </c>
      <c r="BW121" s="926"/>
      <c r="BX121" s="926"/>
      <c r="BY121" s="926"/>
      <c r="BZ121" s="926"/>
      <c r="CA121" s="926">
        <v>7193636</v>
      </c>
      <c r="CB121" s="926"/>
      <c r="CC121" s="926"/>
      <c r="CD121" s="926"/>
      <c r="CE121" s="926"/>
      <c r="CF121" s="920">
        <v>24.8</v>
      </c>
      <c r="CG121" s="921"/>
      <c r="CH121" s="921"/>
      <c r="CI121" s="921"/>
      <c r="CJ121" s="921"/>
      <c r="CK121" s="1009"/>
      <c r="CL121" s="1010"/>
      <c r="CM121" s="1010"/>
      <c r="CN121" s="1010"/>
      <c r="CO121" s="1011"/>
      <c r="CP121" s="1019" t="s">
        <v>396</v>
      </c>
      <c r="CQ121" s="1020"/>
      <c r="CR121" s="1020"/>
      <c r="CS121" s="1020"/>
      <c r="CT121" s="1020"/>
      <c r="CU121" s="1020"/>
      <c r="CV121" s="1020"/>
      <c r="CW121" s="1020"/>
      <c r="CX121" s="1020"/>
      <c r="CY121" s="1020"/>
      <c r="CZ121" s="1020"/>
      <c r="DA121" s="1020"/>
      <c r="DB121" s="1020"/>
      <c r="DC121" s="1020"/>
      <c r="DD121" s="1020"/>
      <c r="DE121" s="1020"/>
      <c r="DF121" s="1021"/>
      <c r="DG121" s="925">
        <v>51380</v>
      </c>
      <c r="DH121" s="926"/>
      <c r="DI121" s="926"/>
      <c r="DJ121" s="926"/>
      <c r="DK121" s="926"/>
      <c r="DL121" s="926">
        <v>556518</v>
      </c>
      <c r="DM121" s="926"/>
      <c r="DN121" s="926"/>
      <c r="DO121" s="926"/>
      <c r="DP121" s="926"/>
      <c r="DQ121" s="926">
        <v>653409</v>
      </c>
      <c r="DR121" s="926"/>
      <c r="DS121" s="926"/>
      <c r="DT121" s="926"/>
      <c r="DU121" s="926"/>
      <c r="DV121" s="927">
        <v>2.2999999999999998</v>
      </c>
      <c r="DW121" s="927"/>
      <c r="DX121" s="927"/>
      <c r="DY121" s="927"/>
      <c r="DZ121" s="928"/>
    </row>
    <row r="122" spans="1:130" s="218" customFormat="1" ht="26.25" customHeight="1" x14ac:dyDescent="0.2">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30552782</v>
      </c>
      <c r="BR122" s="1000"/>
      <c r="BS122" s="1000"/>
      <c r="BT122" s="1000"/>
      <c r="BU122" s="1000"/>
      <c r="BV122" s="1000">
        <v>29580820</v>
      </c>
      <c r="BW122" s="1000"/>
      <c r="BX122" s="1000"/>
      <c r="BY122" s="1000"/>
      <c r="BZ122" s="1000"/>
      <c r="CA122" s="1000">
        <v>30642962</v>
      </c>
      <c r="CB122" s="1000"/>
      <c r="CC122" s="1000"/>
      <c r="CD122" s="1000"/>
      <c r="CE122" s="1000"/>
      <c r="CF122" s="1017">
        <v>105.6</v>
      </c>
      <c r="CG122" s="1018"/>
      <c r="CH122" s="1018"/>
      <c r="CI122" s="1018"/>
      <c r="CJ122" s="1018"/>
      <c r="CK122" s="1009"/>
      <c r="CL122" s="1010"/>
      <c r="CM122" s="1010"/>
      <c r="CN122" s="1010"/>
      <c r="CO122" s="1011"/>
      <c r="CP122" s="1019" t="s">
        <v>393</v>
      </c>
      <c r="CQ122" s="1020"/>
      <c r="CR122" s="1020"/>
      <c r="CS122" s="1020"/>
      <c r="CT122" s="1020"/>
      <c r="CU122" s="1020"/>
      <c r="CV122" s="1020"/>
      <c r="CW122" s="1020"/>
      <c r="CX122" s="1020"/>
      <c r="CY122" s="1020"/>
      <c r="CZ122" s="1020"/>
      <c r="DA122" s="1020"/>
      <c r="DB122" s="1020"/>
      <c r="DC122" s="1020"/>
      <c r="DD122" s="1020"/>
      <c r="DE122" s="1020"/>
      <c r="DF122" s="1021"/>
      <c r="DG122" s="925">
        <v>17501</v>
      </c>
      <c r="DH122" s="926"/>
      <c r="DI122" s="926"/>
      <c r="DJ122" s="926"/>
      <c r="DK122" s="926"/>
      <c r="DL122" s="926">
        <v>20798</v>
      </c>
      <c r="DM122" s="926"/>
      <c r="DN122" s="926"/>
      <c r="DO122" s="926"/>
      <c r="DP122" s="926"/>
      <c r="DQ122" s="926">
        <v>21682</v>
      </c>
      <c r="DR122" s="926"/>
      <c r="DS122" s="926"/>
      <c r="DT122" s="926"/>
      <c r="DU122" s="926"/>
      <c r="DV122" s="927">
        <v>0.1</v>
      </c>
      <c r="DW122" s="927"/>
      <c r="DX122" s="927"/>
      <c r="DY122" s="927"/>
      <c r="DZ122" s="928"/>
    </row>
    <row r="123" spans="1:130" s="218" customFormat="1" ht="26.25" customHeight="1" x14ac:dyDescent="0.2">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452</v>
      </c>
      <c r="BP123" s="1005"/>
      <c r="BQ123" s="1063">
        <v>60668649</v>
      </c>
      <c r="BR123" s="1064"/>
      <c r="BS123" s="1064"/>
      <c r="BT123" s="1064"/>
      <c r="BU123" s="1064"/>
      <c r="BV123" s="1064">
        <v>61214345</v>
      </c>
      <c r="BW123" s="1064"/>
      <c r="BX123" s="1064"/>
      <c r="BY123" s="1064"/>
      <c r="BZ123" s="1064"/>
      <c r="CA123" s="1064">
        <v>65965483</v>
      </c>
      <c r="CB123" s="1064"/>
      <c r="CC123" s="1064"/>
      <c r="CD123" s="1064"/>
      <c r="CE123" s="1064"/>
      <c r="CF123" s="1001"/>
      <c r="CG123" s="1002"/>
      <c r="CH123" s="1002"/>
      <c r="CI123" s="1002"/>
      <c r="CJ123" s="1003"/>
      <c r="CK123" s="1009"/>
      <c r="CL123" s="1010"/>
      <c r="CM123" s="1010"/>
      <c r="CN123" s="1010"/>
      <c r="CO123" s="1011"/>
      <c r="CP123" s="1019" t="s">
        <v>397</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8</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78654</v>
      </c>
      <c r="AB126" s="959"/>
      <c r="AC126" s="959"/>
      <c r="AD126" s="959"/>
      <c r="AE126" s="960"/>
      <c r="AF126" s="961">
        <v>78634</v>
      </c>
      <c r="AG126" s="959"/>
      <c r="AH126" s="959"/>
      <c r="AI126" s="959"/>
      <c r="AJ126" s="960"/>
      <c r="AK126" s="961">
        <v>78660</v>
      </c>
      <c r="AL126" s="959"/>
      <c r="AM126" s="959"/>
      <c r="AN126" s="959"/>
      <c r="AO126" s="960"/>
      <c r="AP126" s="962">
        <v>0.3</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459</v>
      </c>
      <c r="AY127" s="1032"/>
      <c r="AZ127" s="1032"/>
      <c r="BA127" s="1032"/>
      <c r="BB127" s="1032"/>
      <c r="BC127" s="1032"/>
      <c r="BD127" s="1032"/>
      <c r="BE127" s="1033"/>
      <c r="BF127" s="1034" t="s">
        <v>460</v>
      </c>
      <c r="BG127" s="1032"/>
      <c r="BH127" s="1032"/>
      <c r="BI127" s="1032"/>
      <c r="BJ127" s="1032"/>
      <c r="BK127" s="1032"/>
      <c r="BL127" s="1033"/>
      <c r="BM127" s="1034" t="s">
        <v>461</v>
      </c>
      <c r="BN127" s="1032"/>
      <c r="BO127" s="1032"/>
      <c r="BP127" s="1032"/>
      <c r="BQ127" s="1032"/>
      <c r="BR127" s="1032"/>
      <c r="BS127" s="1033"/>
      <c r="BT127" s="1034" t="s">
        <v>462</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465</v>
      </c>
      <c r="X128" s="1043"/>
      <c r="Y128" s="1043"/>
      <c r="Z128" s="1044"/>
      <c r="AA128" s="1045">
        <v>991315</v>
      </c>
      <c r="AB128" s="1046"/>
      <c r="AC128" s="1046"/>
      <c r="AD128" s="1046"/>
      <c r="AE128" s="1047"/>
      <c r="AF128" s="1048">
        <v>999411</v>
      </c>
      <c r="AG128" s="1046"/>
      <c r="AH128" s="1046"/>
      <c r="AI128" s="1046"/>
      <c r="AJ128" s="1047"/>
      <c r="AK128" s="1048">
        <v>652154</v>
      </c>
      <c r="AL128" s="1046"/>
      <c r="AM128" s="1046"/>
      <c r="AN128" s="1046"/>
      <c r="AO128" s="1047"/>
      <c r="AP128" s="1049"/>
      <c r="AQ128" s="1050"/>
      <c r="AR128" s="1050"/>
      <c r="AS128" s="1050"/>
      <c r="AT128" s="1051"/>
      <c r="AU128" s="220"/>
      <c r="AV128" s="220"/>
      <c r="AW128" s="220"/>
      <c r="AX128" s="896" t="s">
        <v>466</v>
      </c>
      <c r="AY128" s="897"/>
      <c r="AZ128" s="897"/>
      <c r="BA128" s="897"/>
      <c r="BB128" s="897"/>
      <c r="BC128" s="897"/>
      <c r="BD128" s="897"/>
      <c r="BE128" s="898"/>
      <c r="BF128" s="1052" t="s">
        <v>122</v>
      </c>
      <c r="BG128" s="1053"/>
      <c r="BH128" s="1053"/>
      <c r="BI128" s="1053"/>
      <c r="BJ128" s="1053"/>
      <c r="BK128" s="1053"/>
      <c r="BL128" s="1054"/>
      <c r="BM128" s="1052">
        <v>11.74</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467</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29233907</v>
      </c>
      <c r="AB129" s="959"/>
      <c r="AC129" s="959"/>
      <c r="AD129" s="959"/>
      <c r="AE129" s="960"/>
      <c r="AF129" s="961">
        <v>30146380</v>
      </c>
      <c r="AG129" s="959"/>
      <c r="AH129" s="959"/>
      <c r="AI129" s="959"/>
      <c r="AJ129" s="960"/>
      <c r="AK129" s="961">
        <v>31400508</v>
      </c>
      <c r="AL129" s="959"/>
      <c r="AM129" s="959"/>
      <c r="AN129" s="959"/>
      <c r="AO129" s="960"/>
      <c r="AP129" s="1073"/>
      <c r="AQ129" s="1074"/>
      <c r="AR129" s="1074"/>
      <c r="AS129" s="1074"/>
      <c r="AT129" s="1075"/>
      <c r="AU129" s="221"/>
      <c r="AV129" s="221"/>
      <c r="AW129" s="221"/>
      <c r="AX129" s="1065" t="s">
        <v>469</v>
      </c>
      <c r="AY129" s="923"/>
      <c r="AZ129" s="923"/>
      <c r="BA129" s="923"/>
      <c r="BB129" s="923"/>
      <c r="BC129" s="923"/>
      <c r="BD129" s="923"/>
      <c r="BE129" s="924"/>
      <c r="BF129" s="1066" t="s">
        <v>122</v>
      </c>
      <c r="BG129" s="1067"/>
      <c r="BH129" s="1067"/>
      <c r="BI129" s="1067"/>
      <c r="BJ129" s="1067"/>
      <c r="BK129" s="1067"/>
      <c r="BL129" s="1068"/>
      <c r="BM129" s="1066">
        <v>16.739999999999998</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2395102</v>
      </c>
      <c r="AB130" s="959"/>
      <c r="AC130" s="959"/>
      <c r="AD130" s="959"/>
      <c r="AE130" s="960"/>
      <c r="AF130" s="961">
        <v>2401682</v>
      </c>
      <c r="AG130" s="959"/>
      <c r="AH130" s="959"/>
      <c r="AI130" s="959"/>
      <c r="AJ130" s="960"/>
      <c r="AK130" s="961">
        <v>2384277</v>
      </c>
      <c r="AL130" s="959"/>
      <c r="AM130" s="959"/>
      <c r="AN130" s="959"/>
      <c r="AO130" s="960"/>
      <c r="AP130" s="1073"/>
      <c r="AQ130" s="1074"/>
      <c r="AR130" s="1074"/>
      <c r="AS130" s="1074"/>
      <c r="AT130" s="1075"/>
      <c r="AU130" s="221"/>
      <c r="AV130" s="221"/>
      <c r="AW130" s="221"/>
      <c r="AX130" s="1065" t="s">
        <v>472</v>
      </c>
      <c r="AY130" s="923"/>
      <c r="AZ130" s="923"/>
      <c r="BA130" s="923"/>
      <c r="BB130" s="923"/>
      <c r="BC130" s="923"/>
      <c r="BD130" s="923"/>
      <c r="BE130" s="924"/>
      <c r="BF130" s="1101">
        <v>2.2000000000000002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26838805</v>
      </c>
      <c r="AB131" s="986"/>
      <c r="AC131" s="986"/>
      <c r="AD131" s="986"/>
      <c r="AE131" s="987"/>
      <c r="AF131" s="985">
        <v>27744698</v>
      </c>
      <c r="AG131" s="986"/>
      <c r="AH131" s="986"/>
      <c r="AI131" s="986"/>
      <c r="AJ131" s="987"/>
      <c r="AK131" s="985">
        <v>29016231</v>
      </c>
      <c r="AL131" s="986"/>
      <c r="AM131" s="986"/>
      <c r="AN131" s="986"/>
      <c r="AO131" s="987"/>
      <c r="AP131" s="1110"/>
      <c r="AQ131" s="1111"/>
      <c r="AR131" s="1111"/>
      <c r="AS131" s="1111"/>
      <c r="AT131" s="1112"/>
      <c r="AU131" s="221"/>
      <c r="AV131" s="221"/>
      <c r="AW131" s="221"/>
      <c r="AX131" s="1083" t="s">
        <v>474</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1.64796458</v>
      </c>
      <c r="AB132" s="1097"/>
      <c r="AC132" s="1097"/>
      <c r="AD132" s="1097"/>
      <c r="AE132" s="1098"/>
      <c r="AF132" s="1099">
        <v>1.650041388</v>
      </c>
      <c r="AG132" s="1097"/>
      <c r="AH132" s="1097"/>
      <c r="AI132" s="1097"/>
      <c r="AJ132" s="1098"/>
      <c r="AK132" s="1099">
        <v>3.5732759359999999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2.4</v>
      </c>
      <c r="AB133" s="1080"/>
      <c r="AC133" s="1080"/>
      <c r="AD133" s="1080"/>
      <c r="AE133" s="1081"/>
      <c r="AF133" s="1079">
        <v>2.1</v>
      </c>
      <c r="AG133" s="1080"/>
      <c r="AH133" s="1080"/>
      <c r="AI133" s="1080"/>
      <c r="AJ133" s="1081"/>
      <c r="AK133" s="1079">
        <v>2.2000000000000002</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4Y/PjA+ocYaZ+1HiwwoSS7ZGJenIcMeq6oOaTjtizZXXvX9Ld9m+pss8h6H7oC0vIkRUhAQ6NQ2DwHozd/s2Sw==" saltValue="5GfMUJYon+Nd5jZYCUjLx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478</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1/e1pbpVrHKZ6CrXlTHxi3itnCdvaucTZRHGi786jCQCxfSX+g/5h0vyUmmYW4WkF+UDYAtHfekHofnI35uqbA==" saltValue="0xt4ySkTBoFDm3zOSHlzsA==" spinCount="100000" sheet="1" objects="1" scenarios="1"/>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JCmL1I+hYKVmBZxPXoGFBvDmKx3mJPRp/SqQj1mL8663yDNoXeGEEaYRZK74v5tjIhR7NNnFEeZbCnPLSyRZw==" saltValue="EWLthsc69K57Tb+3iPNkBw=="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481</v>
      </c>
      <c r="AP7" s="260"/>
      <c r="AQ7" s="261" t="s">
        <v>482</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483</v>
      </c>
      <c r="AQ8" s="267" t="s">
        <v>484</v>
      </c>
      <c r="AR8" s="268" t="s">
        <v>485</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486</v>
      </c>
      <c r="AL9" s="1117"/>
      <c r="AM9" s="1117"/>
      <c r="AN9" s="1118"/>
      <c r="AO9" s="269">
        <v>11239527</v>
      </c>
      <c r="AP9" s="269">
        <v>80554</v>
      </c>
      <c r="AQ9" s="270">
        <v>68274</v>
      </c>
      <c r="AR9" s="271">
        <v>18</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487</v>
      </c>
      <c r="AL10" s="1117"/>
      <c r="AM10" s="1117"/>
      <c r="AN10" s="1118"/>
      <c r="AO10" s="272">
        <v>264</v>
      </c>
      <c r="AP10" s="272">
        <v>2</v>
      </c>
      <c r="AQ10" s="273">
        <v>4860</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488</v>
      </c>
      <c r="AL11" s="1117"/>
      <c r="AM11" s="1117"/>
      <c r="AN11" s="1118"/>
      <c r="AO11" s="272" t="s">
        <v>489</v>
      </c>
      <c r="AP11" s="272" t="s">
        <v>489</v>
      </c>
      <c r="AQ11" s="273">
        <v>567</v>
      </c>
      <c r="AR11" s="274" t="s">
        <v>489</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t="s">
        <v>489</v>
      </c>
      <c r="AP12" s="272" t="s">
        <v>489</v>
      </c>
      <c r="AQ12" s="273">
        <v>16</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302872</v>
      </c>
      <c r="AP13" s="272">
        <v>2171</v>
      </c>
      <c r="AQ13" s="273">
        <v>2777</v>
      </c>
      <c r="AR13" s="274">
        <v>-21.8</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v>124223</v>
      </c>
      <c r="AP14" s="272">
        <v>890</v>
      </c>
      <c r="AQ14" s="273">
        <v>1330</v>
      </c>
      <c r="AR14" s="274">
        <v>-33.1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-724690</v>
      </c>
      <c r="AP15" s="272">
        <v>-5194</v>
      </c>
      <c r="AQ15" s="273">
        <v>-3833</v>
      </c>
      <c r="AR15" s="274">
        <v>35.5</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10942196</v>
      </c>
      <c r="AP16" s="272">
        <v>78424</v>
      </c>
      <c r="AQ16" s="273">
        <v>73991</v>
      </c>
      <c r="AR16" s="274">
        <v>6</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7.37</v>
      </c>
      <c r="AP21" s="286">
        <v>6.28</v>
      </c>
      <c r="AQ21" s="287">
        <v>1.0900000000000001</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94.8</v>
      </c>
      <c r="AP22" s="291">
        <v>98.7</v>
      </c>
      <c r="AQ22" s="292">
        <v>-3.9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481</v>
      </c>
      <c r="AP30" s="260"/>
      <c r="AQ30" s="261" t="s">
        <v>482</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483</v>
      </c>
      <c r="AQ31" s="267" t="s">
        <v>484</v>
      </c>
      <c r="AR31" s="268" t="s">
        <v>485</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3589647</v>
      </c>
      <c r="AP32" s="300">
        <v>25727</v>
      </c>
      <c r="AQ32" s="301">
        <v>32402</v>
      </c>
      <c r="AR32" s="302">
        <v>-20.6</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505</v>
      </c>
      <c r="AL34" s="1131"/>
      <c r="AM34" s="1131"/>
      <c r="AN34" s="1132"/>
      <c r="AO34" s="300" t="s">
        <v>489</v>
      </c>
      <c r="AP34" s="300" t="s">
        <v>489</v>
      </c>
      <c r="AQ34" s="301">
        <v>16</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506</v>
      </c>
      <c r="AL35" s="1131"/>
      <c r="AM35" s="1131"/>
      <c r="AN35" s="1132"/>
      <c r="AO35" s="300">
        <v>267751</v>
      </c>
      <c r="AP35" s="300">
        <v>1919</v>
      </c>
      <c r="AQ35" s="301">
        <v>5520</v>
      </c>
      <c r="AR35" s="302">
        <v>-65.2</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507</v>
      </c>
      <c r="AL36" s="1131"/>
      <c r="AM36" s="1131"/>
      <c r="AN36" s="1132"/>
      <c r="AO36" s="300" t="s">
        <v>489</v>
      </c>
      <c r="AP36" s="300" t="s">
        <v>489</v>
      </c>
      <c r="AQ36" s="301">
        <v>1296</v>
      </c>
      <c r="AR36" s="302" t="s">
        <v>489</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508</v>
      </c>
      <c r="AL37" s="1131"/>
      <c r="AM37" s="1131"/>
      <c r="AN37" s="1132"/>
      <c r="AO37" s="300">
        <v>215863</v>
      </c>
      <c r="AP37" s="300">
        <v>1547</v>
      </c>
      <c r="AQ37" s="301">
        <v>571</v>
      </c>
      <c r="AR37" s="302">
        <v>170.9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509</v>
      </c>
      <c r="AL38" s="1134"/>
      <c r="AM38" s="1134"/>
      <c r="AN38" s="1135"/>
      <c r="AO38" s="303" t="s">
        <v>489</v>
      </c>
      <c r="AP38" s="303" t="s">
        <v>489</v>
      </c>
      <c r="AQ38" s="304">
        <v>0</v>
      </c>
      <c r="AR38" s="292" t="s">
        <v>489</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510</v>
      </c>
      <c r="AL39" s="1134"/>
      <c r="AM39" s="1134"/>
      <c r="AN39" s="1135"/>
      <c r="AO39" s="300">
        <v>-652154</v>
      </c>
      <c r="AP39" s="300">
        <v>-4674</v>
      </c>
      <c r="AQ39" s="301">
        <v>-6093</v>
      </c>
      <c r="AR39" s="302">
        <v>-23.3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511</v>
      </c>
      <c r="AL40" s="1131"/>
      <c r="AM40" s="1131"/>
      <c r="AN40" s="1132"/>
      <c r="AO40" s="300">
        <v>-2384277</v>
      </c>
      <c r="AP40" s="300">
        <v>-17088</v>
      </c>
      <c r="AQ40" s="301">
        <v>-23816</v>
      </c>
      <c r="AR40" s="302">
        <v>-28.2</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1036830</v>
      </c>
      <c r="AP41" s="300">
        <v>7431</v>
      </c>
      <c r="AQ41" s="301">
        <v>9896</v>
      </c>
      <c r="AR41" s="302">
        <v>-24.9</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481</v>
      </c>
      <c r="AN49" s="1127" t="s">
        <v>514</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515</v>
      </c>
      <c r="AO50" s="317" t="s">
        <v>516</v>
      </c>
      <c r="AP50" s="318" t="s">
        <v>517</v>
      </c>
      <c r="AQ50" s="319" t="s">
        <v>518</v>
      </c>
      <c r="AR50" s="320" t="s">
        <v>519</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23928366</v>
      </c>
      <c r="AN51" s="322">
        <v>172283</v>
      </c>
      <c r="AO51" s="323">
        <v>18.8</v>
      </c>
      <c r="AP51" s="324">
        <v>44161</v>
      </c>
      <c r="AQ51" s="325">
        <v>3.1</v>
      </c>
      <c r="AR51" s="326">
        <v>15.7</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8411631</v>
      </c>
      <c r="AN52" s="330">
        <v>60563</v>
      </c>
      <c r="AO52" s="331">
        <v>154.6</v>
      </c>
      <c r="AP52" s="332">
        <v>23644</v>
      </c>
      <c r="AQ52" s="333">
        <v>3.1</v>
      </c>
      <c r="AR52" s="334">
        <v>151.5</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25133490</v>
      </c>
      <c r="AN53" s="322">
        <v>180653</v>
      </c>
      <c r="AO53" s="323">
        <v>4.9000000000000004</v>
      </c>
      <c r="AP53" s="324">
        <v>43955</v>
      </c>
      <c r="AQ53" s="325">
        <v>-0.5</v>
      </c>
      <c r="AR53" s="326">
        <v>5.4</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5767669</v>
      </c>
      <c r="AN54" s="330">
        <v>41456</v>
      </c>
      <c r="AO54" s="331">
        <v>-31.5</v>
      </c>
      <c r="AP54" s="332">
        <v>21318</v>
      </c>
      <c r="AQ54" s="333">
        <v>-9.8000000000000007</v>
      </c>
      <c r="AR54" s="334">
        <v>-21.7</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16444560</v>
      </c>
      <c r="AN55" s="322">
        <v>118197</v>
      </c>
      <c r="AO55" s="323">
        <v>-34.6</v>
      </c>
      <c r="AP55" s="324">
        <v>41921</v>
      </c>
      <c r="AQ55" s="325">
        <v>-4.5999999999999996</v>
      </c>
      <c r="AR55" s="326">
        <v>-30</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2744516</v>
      </c>
      <c r="AN56" s="330">
        <v>19727</v>
      </c>
      <c r="AO56" s="331">
        <v>-52.4</v>
      </c>
      <c r="AP56" s="332">
        <v>21655</v>
      </c>
      <c r="AQ56" s="333">
        <v>1.6</v>
      </c>
      <c r="AR56" s="334">
        <v>-54</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17826852</v>
      </c>
      <c r="AN57" s="322">
        <v>127958</v>
      </c>
      <c r="AO57" s="323">
        <v>8.3000000000000007</v>
      </c>
      <c r="AP57" s="324">
        <v>44585</v>
      </c>
      <c r="AQ57" s="325">
        <v>6.4</v>
      </c>
      <c r="AR57" s="326">
        <v>1.9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3604042</v>
      </c>
      <c r="AN58" s="330">
        <v>25869</v>
      </c>
      <c r="AO58" s="331">
        <v>31.1</v>
      </c>
      <c r="AP58" s="332">
        <v>23077</v>
      </c>
      <c r="AQ58" s="333">
        <v>6.6</v>
      </c>
      <c r="AR58" s="334">
        <v>24.5</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10797534</v>
      </c>
      <c r="AN59" s="322">
        <v>77387</v>
      </c>
      <c r="AO59" s="323">
        <v>-39.5</v>
      </c>
      <c r="AP59" s="324">
        <v>49779</v>
      </c>
      <c r="AQ59" s="325">
        <v>11.6</v>
      </c>
      <c r="AR59" s="326">
        <v>-51.1</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6019201</v>
      </c>
      <c r="AN60" s="330">
        <v>43140</v>
      </c>
      <c r="AO60" s="331">
        <v>66.8</v>
      </c>
      <c r="AP60" s="332">
        <v>28921</v>
      </c>
      <c r="AQ60" s="333">
        <v>25.3</v>
      </c>
      <c r="AR60" s="334">
        <v>41.5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18826160</v>
      </c>
      <c r="AN61" s="337">
        <v>135296</v>
      </c>
      <c r="AO61" s="338">
        <v>-8.4</v>
      </c>
      <c r="AP61" s="339">
        <v>44880</v>
      </c>
      <c r="AQ61" s="340">
        <v>3.2</v>
      </c>
      <c r="AR61" s="326">
        <v>-11.6</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5309412</v>
      </c>
      <c r="AN62" s="330">
        <v>38151</v>
      </c>
      <c r="AO62" s="331">
        <v>33.700000000000003</v>
      </c>
      <c r="AP62" s="332">
        <v>23723</v>
      </c>
      <c r="AQ62" s="333">
        <v>5.4</v>
      </c>
      <c r="AR62" s="334">
        <v>28.3</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ClEbkVqaxe/AkzpyhgZfpZyOzk4x5aNptVSagcY+fF/kFtbUQyV6rCC8S3vcCgPqUgR+yb68O20WS7iHf9PdwQ==" saltValue="BXdpaO3cmi8dNxLnWLLd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478</v>
      </c>
    </row>
    <row r="121" spans="125:125" ht="13.5" hidden="1" customHeight="1" x14ac:dyDescent="0.2">
      <c r="DU121" s="247"/>
    </row>
  </sheetData>
  <sheetProtection algorithmName="SHA-512" hashValue="IvX6qRKfPfvtbTAT4DZgSks4lBYvI3cL4HDsc5wYtx759Rv6PDAJMf6cnM3d4Cizpmv/6sVLcTRIh6y9iSHzSA==" saltValue="QpzC+d83tUbO7HgXgBOFw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478</v>
      </c>
    </row>
  </sheetData>
  <sheetProtection algorithmName="SHA-512" hashValue="5WesLVAv6SHHFeXJuigwLsKIUYL0coaSL3TZyThi0L2zSBpkOQirbK+lIjyRqHyoyu9DoC5OCO93pSL5oFq7Jw==" saltValue="WGQs4rU0P5YY0Mx0Ra2iI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39" t="s">
        <v>3</v>
      </c>
      <c r="D47" s="1139"/>
      <c r="E47" s="1140"/>
      <c r="F47" s="11">
        <v>15.09</v>
      </c>
      <c r="G47" s="12">
        <v>17.559999999999999</v>
      </c>
      <c r="H47" s="12">
        <v>17.37</v>
      </c>
      <c r="I47" s="12">
        <v>17.89</v>
      </c>
      <c r="J47" s="13">
        <v>17.600000000000001</v>
      </c>
    </row>
    <row r="48" spans="2:10" ht="57.75" customHeight="1" x14ac:dyDescent="0.2">
      <c r="B48" s="14"/>
      <c r="C48" s="1141" t="s">
        <v>4</v>
      </c>
      <c r="D48" s="1141"/>
      <c r="E48" s="1142"/>
      <c r="F48" s="15">
        <v>8.5399999999999991</v>
      </c>
      <c r="G48" s="16">
        <v>4.93</v>
      </c>
      <c r="H48" s="16">
        <v>5.35</v>
      </c>
      <c r="I48" s="16">
        <v>5.45</v>
      </c>
      <c r="J48" s="17">
        <v>4.95</v>
      </c>
    </row>
    <row r="49" spans="2:10" ht="57.75" customHeight="1" thickBot="1" x14ac:dyDescent="0.25">
      <c r="B49" s="18"/>
      <c r="C49" s="1143" t="s">
        <v>5</v>
      </c>
      <c r="D49" s="1143"/>
      <c r="E49" s="1144"/>
      <c r="F49" s="19" t="s">
        <v>533</v>
      </c>
      <c r="G49" s="20" t="s">
        <v>534</v>
      </c>
      <c r="H49" s="20">
        <v>14.82</v>
      </c>
      <c r="I49" s="20">
        <v>13.56</v>
      </c>
      <c r="J49" s="21" t="s">
        <v>535</v>
      </c>
    </row>
    <row r="50" spans="2:10" ht="13.2" x14ac:dyDescent="0.2"/>
  </sheetData>
  <sheetProtection algorithmName="SHA-512" hashValue="5Ov0PQ9Tuolh3AHk7npmrVHwQBTELxbWkzNMSO2yG1oRsn+209cmwwEYJ/PRu4m96LK702M1AxAJKmFo+2/BaA==" saltValue="dOiDLRnz0/2ZZH62S54pb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数田　優</cp:lastModifiedBy>
  <cp:lastPrinted>2026-03-19T01:26:29Z</cp:lastPrinted>
  <dcterms:modified xsi:type="dcterms:W3CDTF">2026-03-19T01:26:44Z</dcterms:modified>
</cp:coreProperties>
</file>