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E60FD937-CD10-49D0-ACDA-BA6B80EE2E68}"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CO34" i="10"/>
  <c r="BW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alcChain>
</file>

<file path=xl/sharedStrings.xml><?xml version="1.0" encoding="utf-8"?>
<sst xmlns="http://schemas.openxmlformats.org/spreadsheetml/2006/main" count="1117" uniqueCount="565">
  <si>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</si>
  <si>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</si>
  <si>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</si>
  <si>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</si>
  <si>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</si>
  <si>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</si>
  <si>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</si>
  <si>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</si>
  <si>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</si>
  <si>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</si>
  <si>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</si>
  <si>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</si>
  <si>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</si>
  <si>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</si>
  <si>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</si>
  <si>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</si>
  <si>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</si>
  <si>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</si>
  <si>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</si>
  <si>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</si>
  <si>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</si>
  <si>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</si>
  <si>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</si>
  <si>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</si>
  <si>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</si>
  <si>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</si>
  <si>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</si>
  <si>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</si>
  <si>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</si>
  <si>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</si>
  <si>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</si>
  <si>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</si>
  <si>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</si>
  <si>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</si>
  <si>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</si>
  <si>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</si>
  <si>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</si>
  <si>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</si>
  <si>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</si>
  <si>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</si>
  <si>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</si>
  <si>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</si>
  <si>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</si>
  <si>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</si>
  <si>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</si>
  <si>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</si>
  <si>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</si>
  <si>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</si>
  <si>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</si>
  <si>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</si>
  <si>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</si>
  <si>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</si>
  <si>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</si>
  <si>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</si>
  <si>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</si>
  <si>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</si>
  <si>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</si>
  <si>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</si>
  <si>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</si>
  <si>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</si>
  <si>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</si>
  <si>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</si>
  <si>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</si>
  <si>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</si>
  <si>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</si>
  <si>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</si>
  <si>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</si>
  <si>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</si>
  <si>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</si>
  <si>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</si>
  <si>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</si>
  <si>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</si>
  <si>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</si>
  <si>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</si>
  <si>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</si>
  <si>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</si>
  <si>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</si>
  <si>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</si>
  <si>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</si>
  <si>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</si>
  <si>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</si>
  <si>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</si>
  <si>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</si>
  <si>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</si>
  <si>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</si>
  <si>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</si>
  <si>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</si>
  <si>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</si>
  <si>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</si>
  <si>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</si>
  <si>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</si>
  <si>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</si>
  <si>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</si>
  <si>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</si>
  <si>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河内長野市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</si>
  <si>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</si>
  <si>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</si>
  <si>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</si>
  <si>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</si>
  <si>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</si>
  <si>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</si>
  <si>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</si>
  <si>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</si>
  <si>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</si>
  <si>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</si>
  <si>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</si>
  <si>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</si>
  <si>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</si>
  <si>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</si>
  <si>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</si>
  <si>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</si>
  <si>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</si>
  <si>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</si>
  <si>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</si>
  <si>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</si>
  <si>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</si>
  <si>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</si>
  <si>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</si>
  <si>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</si>
  <si>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</si>
  <si>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</si>
  <si>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</si>
  <si>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</si>
  <si>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</si>
  <si>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</si>
  <si>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</si>
  <si>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</si>
  <si>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</si>
  <si>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</si>
  <si>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</si>
  <si>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</si>
  <si>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</si>
  <si>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</si>
  <si>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</si>
  <si>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</si>
  <si>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</si>
  <si>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</si>
  <si>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</si>
  <si>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</si>
  <si>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</si>
  <si>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</si>
  <si>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</si>
  <si>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</si>
  <si>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</si>
  <si>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</si>
  <si>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</si>
  <si>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</si>
  <si>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</si>
  <si>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</si>
  <si>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</si>
  <si>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</si>
  <si>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</si>
  <si>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</si>
  <si>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</si>
  <si>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</si>
  <si>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</si>
  <si>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</si>
  <si>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</si>
  <si>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</si>
  <si>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</si>
  <si>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</si>
  <si>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</si>
  <si>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</si>
  <si>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</si>
  <si>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</si>
  <si>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</si>
  <si>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</si>
  <si>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</si>
  <si>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</si>
  <si>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</si>
  <si>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</si>
  <si>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</si>
  <si>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</si>
  <si>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</si>
  <si>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</si>
  <si>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</si>
  <si>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</si>
  <si>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</si>
  <si>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</si>
  <si>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</si>
  <si>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</si>
  <si>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</si>
  <si>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</si>
  <si>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</si>
  <si>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</si>
  <si>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</si>
  <si>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</si>
  <si>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</si>
  <si>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</si>
  <si>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</si>
  <si>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</si>
  <si>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</si>
  <si>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</si>
  <si>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</si>
  <si>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</si>
  <si>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</si>
  <si>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</si>
  <si>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</si>
  <si>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</si>
  <si>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</si>
  <si>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</si>
  <si>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</si>
  <si>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</si>
  <si>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大阪府河内長野市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</si>
  <si>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</si>
  <si>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</si>
  <si>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</si>
  <si>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</si>
  <si>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</si>
  <si>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</si>
  <si>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</si>
  <si>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</si>
  <si>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</si>
  <si>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</si>
  <si>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</si>
  <si>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</si>
  <si>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</si>
  <si>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</si>
  <si>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</si>
  <si>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</si>
  <si>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</si>
  <si>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</si>
  <si>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</si>
  <si>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</si>
  <si>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</si>
  <si>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</si>
  <si>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</si>
  <si>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</si>
  <si>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</si>
  <si>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</si>
  <si>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</si>
  <si>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</si>
  <si>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</si>
  <si>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</si>
  <si>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</si>
  <si>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</si>
  <si>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</si>
  <si>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</si>
  <si>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</si>
  <si>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</si>
  <si>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</si>
  <si>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</si>
  <si>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</si>
  <si>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</si>
  <si>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</si>
  <si>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</si>
  <si>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</si>
  <si>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</si>
  <si>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</si>
  <si>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</si>
  <si>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</si>
  <si>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</si>
  <si>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</si>
  <si>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</si>
  <si>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</si>
  <si>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</si>
  <si>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</si>
  <si>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</si>
  <si>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</si>
  <si>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</si>
  <si>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</si>
  <si>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</si>
  <si>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</si>
  <si>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</si>
  <si>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</si>
  <si>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</si>
  <si>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</si>
  <si>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</si>
  <si>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</si>
  <si>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</si>
  <si>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</si>
  <si>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</si>
  <si>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</si>
  <si>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</si>
  <si>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</si>
  <si>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</si>
  <si>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</si>
  <si>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</si>
  <si>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</si>
  <si>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</si>
  <si>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</si>
  <si>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</si>
  <si>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</si>
  <si>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</si>
  <si>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</si>
  <si>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</si>
  <si>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</si>
  <si>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</si>
  <si>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</si>
  <si>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</si>
  <si>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</si>
  <si>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</si>
  <si>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</si>
  <si>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</si>
  <si>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</si>
  <si>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</si>
  <si>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</si>
  <si>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</si>
  <si>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</si>
  <si>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</si>
  <si>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</si>
  <si>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</si>
  <si>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</si>
  <si>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</si>
  <si>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</si>
  <si>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</si>
  <si>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</si>
  <si>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</si>
  <si>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</si>
  <si>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</si>
  <si>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</si>
  <si>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</si>
  <si>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</si>
  <si>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</si>
  <si>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</si>
  <si>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</si>
  <si>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</si>
  <si>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</si>
  <si>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</si>
  <si>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</si>
  <si>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</si>
  <si>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</si>
  <si>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</si>
  <si>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</si>
  <si>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</si>
  <si>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</si>
  <si>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</si>
  <si>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</si>
  <si>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</si>
  <si>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</si>
  <si>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</si>
  <si>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</si>
  <si>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</si>
  <si>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</si>
  <si>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</si>
  <si>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</si>
  <si>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</si>
  <si>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</si>
  <si>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</si>
  <si>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</si>
  <si>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</si>
  <si>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</si>
  <si>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</si>
  <si>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</si>
  <si>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</si>
  <si>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</si>
  <si>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</si>
  <si>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</si>
  <si>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</si>
  <si>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</si>
  <si>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</si>
  <si>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</si>
  <si>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</si>
  <si>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</si>
  <si>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大阪府河内長野市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</si>
  <si>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</si>
  <si>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</si>
  <si>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</si>
  <si>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</si>
  <si>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</si>
  <si>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</si>
  <si>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</si>
  <si>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</si>
  <si>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</si>
  <si>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</si>
  <si>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</si>
  <si>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</si>
  <si>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</si>
  <si>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</si>
  <si>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</si>
  <si>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</si>
  <si>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</si>
  <si>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</si>
  <si>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</si>
  <si>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</si>
  <si>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</si>
  <si>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</si>
  <si>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</si>
  <si>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</si>
  <si>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</si>
  <si>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</si>
  <si>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</si>
  <si>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</si>
  <si>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</si>
  <si>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</si>
  <si>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</si>
  <si>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</si>
  <si>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</si>
  <si>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</si>
  <si>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</si>
  <si>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</si>
  <si>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</si>
  <si>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</si>
  <si>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</si>
  <si>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</si>
  <si>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産業用地整備事業特別会計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</si>
  <si>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</si>
  <si>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</si>
  <si>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</si>
  <si>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</si>
  <si>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</si>
  <si>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</si>
  <si>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</si>
  <si>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</si>
  <si>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</si>
  <si>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</si>
  <si>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</si>
  <si>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</si>
  <si>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</si>
  <si>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</si>
  <si>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</si>
  <si>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</si>
  <si>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</si>
  <si>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</si>
  <si>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</si>
  <si>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</si>
  <si>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</si>
  <si>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</si>
  <si>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</si>
  <si>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</si>
  <si>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</si>
  <si>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</si>
  <si>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</si>
  <si>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</si>
  <si>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</si>
  <si>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</si>
  <si>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</si>
  <si>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</si>
  <si>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</si>
  <si>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</si>
  <si>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</si>
  <si>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</si>
  <si>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</si>
  <si>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</si>
  <si>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</si>
  <si>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</si>
  <si>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</si>
  <si>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</si>
  <si>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</si>
  <si>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</si>
  <si>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</si>
  <si>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</si>
  <si>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</si>
  <si>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</si>
  <si>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</si>
  <si>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</si>
  <si>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</si>
  <si>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</si>
  <si>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</si>
  <si>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</si>
  <si>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</si>
  <si>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</si>
  <si>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</si>
  <si>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</si>
  <si>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</si>
  <si>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</si>
  <si>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</si>
  <si>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</si>
  <si>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</si>
  <si>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</si>
  <si>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</si>
  <si>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</si>
  <si>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</si>
  <si>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</si>
  <si>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</si>
  <si>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</si>
  <si>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</si>
  <si>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</si>
  <si>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</si>
  <si>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</si>
  <si>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</si>
  <si>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</si>
  <si>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</si>
  <si>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</si>
  <si>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</si>
  <si>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</si>
  <si>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</si>
  <si>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</si>
  <si>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</si>
  <si>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</si>
  <si>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</si>
  <si>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</si>
  <si>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</si>
  <si>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</si>
  <si>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</si>
  <si>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</si>
  <si>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</si>
  <si>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</si>
  <si>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</si>
  <si>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</si>
  <si>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</si>
  <si>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</si>
  <si>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</si>
  <si>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</si>
  <si>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</si>
  <si>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</si>
  <si>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</si>
  <si>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</si>
  <si>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</si>
  <si>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</si>
  <si>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</si>
  <si>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</si>
  <si>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</si>
  <si>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</si>
  <si>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</si>
  <si>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</si>
  <si>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</si>
  <si>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</si>
  <si>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</si>
  <si>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</si>
  <si>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</si>
  <si>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</si>
  <si>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</si>
  <si>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</si>
  <si>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</si>
  <si>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</si>
  <si>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</si>
  <si>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</si>
  <si>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</si>
  <si>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</si>
  <si>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</si>
  <si>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</si>
  <si>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</si>
  <si>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</si>
  <si>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</si>
  <si>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</si>
  <si>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</si>
  <si>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</si>
  <si>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</si>
  <si>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</si>
  <si>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</si>
  <si>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</si>
  <si>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</si>
  <si>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産業用地整備事業特別会計</t>
  </si>
  <si>
    <t>一般会計</t>
  </si>
  <si>
    <t>下水道事業会計</t>
  </si>
  <si>
    <t>後期高齢者医療特別会計</t>
  </si>
  <si>
    <t>介護保険特別会計</t>
  </si>
  <si>
    <t>国民健康保険事業勘定特別会計</t>
  </si>
  <si>
    <t>土地取得特別会計</t>
  </si>
  <si>
    <t>その他会計（赤字）</t>
  </si>
  <si>
    <t>その他会計（黒字）</t>
  </si>
  <si>
    <t>R02</t>
    <phoneticPr fontId="5"/>
  </si>
  <si>
    <t>R03</t>
    <phoneticPr fontId="5"/>
  </si>
  <si>
    <t>R04</t>
    <phoneticPr fontId="5"/>
  </si>
  <si>
    <t>R05</t>
    <phoneticPr fontId="5"/>
  </si>
  <si>
    <t>R06</t>
    <phoneticPr fontId="5"/>
  </si>
  <si>
    <t>-</t>
    <phoneticPr fontId="2"/>
  </si>
  <si>
    <t>南河内環境事業組合（一般会計）</t>
    <rPh sb="0" eb="1">
      <t>ミナミ</t>
    </rPh>
    <rPh sb="1" eb="3">
      <t>カワチ</t>
    </rPh>
    <rPh sb="3" eb="5">
      <t>カンキョウ</t>
    </rPh>
    <rPh sb="5" eb="7">
      <t>ジギョウ</t>
    </rPh>
    <rPh sb="7" eb="9">
      <t>クミアイ</t>
    </rPh>
    <rPh sb="10" eb="12">
      <t>イッパン</t>
    </rPh>
    <rPh sb="12" eb="14">
      <t>カイケイ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</si>
  <si>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</si>
  <si>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</si>
  <si>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大阪府広域水道企業団水道事業会計（水道用水供給事業）</t>
    <rPh sb="0" eb="3">
      <t>オオサカフ</t>
    </rPh>
    <rPh sb="3" eb="5">
      <t>コウイキ</t>
    </rPh>
    <rPh sb="5" eb="7">
      <t>スイドウ</t>
    </rPh>
    <rPh sb="7" eb="9">
      <t>キギョウ</t>
    </rPh>
    <rPh sb="9" eb="10">
      <t>ダン</t>
    </rPh>
    <rPh sb="10" eb="12">
      <t>スイドウ</t>
    </rPh>
    <rPh sb="12" eb="14">
      <t>ジギョウ</t>
    </rPh>
    <rPh sb="14" eb="16">
      <t>カイケイ</t>
    </rPh>
    <rPh sb="17" eb="19">
      <t>スイドウ</t>
    </rPh>
    <rPh sb="19" eb="21">
      <t>ヨウスイ</t>
    </rPh>
    <rPh sb="21" eb="23">
      <t>キョウキュウ</t>
    </rPh>
    <rPh sb="23" eb="25">
      <t>ジギョウ</t>
    </rPh>
    <phoneticPr fontId="2"/>
  </si>
  <si>
    <t>大阪広域水道企業団（工業用水供給事業）</t>
    <rPh sb="0" eb="2">
      <t>オオサカ</t>
    </rPh>
    <rPh sb="2" eb="4">
      <t>コウイキ</t>
    </rPh>
    <rPh sb="4" eb="6">
      <t>スイドウ</t>
    </rPh>
    <rPh sb="6" eb="8">
      <t>キギョウ</t>
    </rPh>
    <rPh sb="8" eb="9">
      <t>ダン</t>
    </rPh>
    <rPh sb="10" eb="12">
      <t>コウギョウ</t>
    </rPh>
    <rPh sb="12" eb="14">
      <t>ヨウスイ</t>
    </rPh>
    <rPh sb="14" eb="16">
      <t>キョウキュウ</t>
    </rPh>
    <rPh sb="16" eb="18">
      <t>ジギョウ</t>
    </rPh>
    <phoneticPr fontId="2"/>
  </si>
  <si>
    <t>大阪南消防組合</t>
    <rPh sb="0" eb="2">
      <t>オオサカ</t>
    </rPh>
    <rPh sb="2" eb="3">
      <t>ミナミ</t>
    </rPh>
    <rPh sb="3" eb="5">
      <t>ショウボウ</t>
    </rPh>
    <rPh sb="5" eb="7">
      <t>クミアイ</t>
    </rPh>
    <phoneticPr fontId="2"/>
  </si>
  <si>
    <t>河内長野市公園緑化協会</t>
    <rPh sb="0" eb="5">
      <t>カワチナガノシ</t>
    </rPh>
    <rPh sb="5" eb="7">
      <t>コウエン</t>
    </rPh>
    <rPh sb="7" eb="9">
      <t>リョッカ</t>
    </rPh>
    <rPh sb="9" eb="11">
      <t>キョウカイ</t>
    </rPh>
    <phoneticPr fontId="2"/>
  </si>
  <si>
    <t>河内長野市勤労者福祉サービスセンター</t>
    <rPh sb="0" eb="5">
      <t>カワチナガノシ</t>
    </rPh>
    <rPh sb="5" eb="8">
      <t>キンロウシャ</t>
    </rPh>
    <rPh sb="8" eb="10">
      <t>フクシ</t>
    </rPh>
    <phoneticPr fontId="2"/>
  </si>
  <si>
    <t>河内長野市文化振興財団</t>
    <rPh sb="0" eb="5">
      <t>カワチナガノシ</t>
    </rPh>
    <rPh sb="5" eb="7">
      <t>ブンカ</t>
    </rPh>
    <rPh sb="7" eb="9">
      <t>シンコウ</t>
    </rPh>
    <rPh sb="9" eb="11">
      <t>ザイダン</t>
    </rPh>
    <phoneticPr fontId="2"/>
  </si>
  <si>
    <t>河内長野都市開発</t>
    <rPh sb="0" eb="4">
      <t>カワチナガノ</t>
    </rPh>
    <rPh sb="4" eb="6">
      <t>トシ</t>
    </rPh>
    <rPh sb="6" eb="8">
      <t>カイハツ</t>
    </rPh>
    <phoneticPr fontId="2"/>
  </si>
  <si>
    <t>三日市都市開発</t>
    <rPh sb="0" eb="3">
      <t>ミッカイチ</t>
    </rPh>
    <rPh sb="3" eb="5">
      <t>トシ</t>
    </rPh>
    <rPh sb="5" eb="7">
      <t>カイハツ</t>
    </rPh>
    <phoneticPr fontId="2"/>
  </si>
  <si>
    <t>三日市町駅整備</t>
    <rPh sb="0" eb="3">
      <t>ミッカイチ</t>
    </rPh>
    <rPh sb="3" eb="4">
      <t>マチ</t>
    </rPh>
    <rPh sb="4" eb="5">
      <t>エキ</t>
    </rPh>
    <rPh sb="5" eb="7">
      <t>セイビ</t>
    </rPh>
    <phoneticPr fontId="2"/>
  </si>
  <si>
    <t>公共施設維持改修基金</t>
    <rPh sb="0" eb="2">
      <t>コウキョウ</t>
    </rPh>
    <rPh sb="2" eb="4">
      <t>シセツ</t>
    </rPh>
    <rPh sb="4" eb="6">
      <t>イジ</t>
    </rPh>
    <rPh sb="6" eb="8">
      <t>カイシュウ</t>
    </rPh>
    <rPh sb="8" eb="10">
      <t>キキン</t>
    </rPh>
    <phoneticPr fontId="5"/>
  </si>
  <si>
    <t>普通建設事業基金</t>
    <rPh sb="0" eb="2">
      <t>フツウ</t>
    </rPh>
    <rPh sb="2" eb="4">
      <t>ケンセツ</t>
    </rPh>
    <rPh sb="4" eb="6">
      <t>ジギョウ</t>
    </rPh>
    <rPh sb="6" eb="8">
      <t>キキン</t>
    </rPh>
    <phoneticPr fontId="5"/>
  </si>
  <si>
    <t>長寿ふれあい基金</t>
    <rPh sb="0" eb="2">
      <t>チョウジュ</t>
    </rPh>
    <rPh sb="6" eb="8">
      <t>キキン</t>
    </rPh>
    <phoneticPr fontId="5"/>
  </si>
  <si>
    <t>ふるさとづくり基金</t>
    <rPh sb="7" eb="9">
      <t>キキン</t>
    </rPh>
    <phoneticPr fontId="5"/>
  </si>
  <si>
    <t>日野地区環境整備基金</t>
    <rPh sb="0" eb="2">
      <t>ヒノ</t>
    </rPh>
    <rPh sb="2" eb="4">
      <t>チク</t>
    </rPh>
    <rPh sb="4" eb="6">
      <t>カンキョウ</t>
    </rPh>
    <rPh sb="6" eb="8">
      <t>セイビ</t>
    </rPh>
    <rPh sb="8" eb="10">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</si>
</sst>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09DB-49DB-A180-1BFA4202D08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19984</c:v>
                </c:pt>
                <c:pt idx="1">
                  <c:v>18389</c:v>
                </c:pt>
                <c:pt idx="2">
                  <c:v>20306</c:v>
                </c:pt>
                <c:pt idx="3">
                  <c:v>37825</c:v>
                </c:pt>
                <c:pt idx="4">
                  <c:v>27827</c:v>
                </c:pt>
              </c:numCache>
            </c:numRef>
          </c:val>
          <c:smooth val="0"/>
          <c:extLst>
            <c:ext xmlns:c16="http://schemas.microsoft.com/office/drawing/2014/chart" uri="{C3380CC4-5D6E-409C-BE32-E72D297353CC}">
              <c16:uniqueId val="{00000001-09DB-49DB-A180-1BFA4202D08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0.08</c:v>
                </c:pt>
                <c:pt idx="1">
                  <c:v>0.09</c:v>
                </c:pt>
                <c:pt idx="2">
                  <c:v>0.09</c:v>
                </c:pt>
                <c:pt idx="3">
                  <c:v>1.08</c:v>
                </c:pt>
                <c:pt idx="4">
                  <c:v>0.9</c:v>
                </c:pt>
              </c:numCache>
            </c:numRef>
          </c:val>
          <c:extLst>
            <c:ext xmlns:c16="http://schemas.microsoft.com/office/drawing/2014/chart" uri="{C3380CC4-5D6E-409C-BE32-E72D297353CC}">
              <c16:uniqueId val="{00000000-FA61-48C8-A216-540A8A58DB7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11.43</c:v>
                </c:pt>
                <c:pt idx="1">
                  <c:v>11.09</c:v>
                </c:pt>
                <c:pt idx="2">
                  <c:v>11.47</c:v>
                </c:pt>
                <c:pt idx="3">
                  <c:v>11.94</c:v>
                </c:pt>
                <c:pt idx="4">
                  <c:v>12.93</c:v>
                </c:pt>
              </c:numCache>
            </c:numRef>
          </c:val>
          <c:extLst>
            <c:ext xmlns:c16="http://schemas.microsoft.com/office/drawing/2014/chart" uri="{C3380CC4-5D6E-409C-BE32-E72D297353CC}">
              <c16:uniqueId val="{00000001-FA61-48C8-A216-540A8A58DB7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0.12</c:v>
                </c:pt>
                <c:pt idx="1">
                  <c:v>0.12</c:v>
                </c:pt>
                <c:pt idx="2">
                  <c:v>0.11</c:v>
                </c:pt>
                <c:pt idx="3">
                  <c:v>1.71</c:v>
                </c:pt>
                <c:pt idx="4">
                  <c:v>1.02</c:v>
                </c:pt>
              </c:numCache>
            </c:numRef>
          </c:val>
          <c:smooth val="0"/>
          <c:extLst>
            <c:ext xmlns:c16="http://schemas.microsoft.com/office/drawing/2014/chart" uri="{C3380CC4-5D6E-409C-BE32-E72D297353CC}">
              <c16:uniqueId val="{00000002-FA61-48C8-A216-540A8A58DB7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60A-418A-98F2-9D1D599E460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60A-418A-98F2-9D1D599E4602}"/>
            </c:ext>
          </c:extLst>
        </c:ser>
        <c:ser>
          <c:idx val="2"/>
          <c:order val="2"/>
          <c:tx>
            <c:strRef>
              <c:f>データシート!$A$29</c:f>
              <c:strCache>
                <c:ptCount val="1"/>
                <c:pt idx="0">
                  <c:v>土地取得特別会計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60A-418A-98F2-9D1D599E4602}"/>
            </c:ext>
          </c:extLst>
        </c:ser>
        <c:ser>
          <c:idx val="3"/>
          <c:order val="3"/>
          <c:tx>
            <c:strRef>
              <c:f>データシート!$A$30</c:f>
              <c:strCache>
                <c:ptCount val="1"/>
                <c:pt idx="0">
                  <c:v>国民健康保険事業勘定特別会計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7.0000000000000007E-2</c:v>
                </c:pt>
                <c:pt idx="2">
                  <c:v>#N/A</c:v>
                </c:pt>
                <c:pt idx="3">
                  <c:v>0.13</c:v>
                </c:pt>
                <c:pt idx="4">
                  <c:v>#N/A</c:v>
                </c:pt>
                <c:pt idx="5">
                  <c:v>0</c:v>
                </c:pt>
                <c:pt idx="6">
                  <c:v>#N/A</c:v>
                </c:pt>
                <c:pt idx="7">
                  <c:v>0</c:v>
                </c:pt>
                <c:pt idx="8">
                  <c:v>#N/A</c:v>
                </c:pt>
                <c:pt idx="9">
                  <c:v>0</c:v>
                </c:pt>
              </c:numCache>
            </c:numRef>
          </c:val>
          <c:extLst>
            <c:ext xmlns:c16="http://schemas.microsoft.com/office/drawing/2014/chart" uri="{C3380CC4-5D6E-409C-BE32-E72D297353CC}">
              <c16:uniqueId val="{00000003-960A-418A-98F2-9D1D599E4602}"/>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0.97</c:v>
                </c:pt>
                <c:pt idx="2">
                  <c:v>#N/A</c:v>
                </c:pt>
                <c:pt idx="3">
                  <c:v>1</c:v>
                </c:pt>
                <c:pt idx="4">
                  <c:v>#N/A</c:v>
                </c:pt>
                <c:pt idx="5">
                  <c:v>0.6</c:v>
                </c:pt>
                <c:pt idx="6">
                  <c:v>#N/A</c:v>
                </c:pt>
                <c:pt idx="7">
                  <c:v>0.01</c:v>
                </c:pt>
                <c:pt idx="8">
                  <c:v>#N/A</c:v>
                </c:pt>
                <c:pt idx="9">
                  <c:v>0</c:v>
                </c:pt>
              </c:numCache>
            </c:numRef>
          </c:val>
          <c:extLst>
            <c:ext xmlns:c16="http://schemas.microsoft.com/office/drawing/2014/chart" uri="{C3380CC4-5D6E-409C-BE32-E72D297353CC}">
              <c16:uniqueId val="{00000004-960A-418A-98F2-9D1D599E460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0.28000000000000003</c:v>
                </c:pt>
                <c:pt idx="2">
                  <c:v>#N/A</c:v>
                </c:pt>
                <c:pt idx="3">
                  <c:v>0.28000000000000003</c:v>
                </c:pt>
                <c:pt idx="4">
                  <c:v>#N/A</c:v>
                </c:pt>
                <c:pt idx="5">
                  <c:v>0.34</c:v>
                </c:pt>
                <c:pt idx="6">
                  <c:v>#N/A</c:v>
                </c:pt>
                <c:pt idx="7">
                  <c:v>0.34</c:v>
                </c:pt>
                <c:pt idx="8">
                  <c:v>#N/A</c:v>
                </c:pt>
                <c:pt idx="9">
                  <c:v>0.41</c:v>
                </c:pt>
              </c:numCache>
            </c:numRef>
          </c:val>
          <c:extLst>
            <c:ext xmlns:c16="http://schemas.microsoft.com/office/drawing/2014/chart" uri="{C3380CC4-5D6E-409C-BE32-E72D297353CC}">
              <c16:uniqueId val="{00000005-960A-418A-98F2-9D1D599E4602}"/>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1.1200000000000001</c:v>
                </c:pt>
                <c:pt idx="2">
                  <c:v>#N/A</c:v>
                </c:pt>
                <c:pt idx="3">
                  <c:v>0.88</c:v>
                </c:pt>
                <c:pt idx="4">
                  <c:v>#N/A</c:v>
                </c:pt>
                <c:pt idx="5">
                  <c:v>0.69</c:v>
                </c:pt>
                <c:pt idx="6">
                  <c:v>#N/A</c:v>
                </c:pt>
                <c:pt idx="7">
                  <c:v>0.56000000000000005</c:v>
                </c:pt>
                <c:pt idx="8">
                  <c:v>#N/A</c:v>
                </c:pt>
                <c:pt idx="9">
                  <c:v>0.68</c:v>
                </c:pt>
              </c:numCache>
            </c:numRef>
          </c:val>
          <c:extLst>
            <c:ext xmlns:c16="http://schemas.microsoft.com/office/drawing/2014/chart" uri="{C3380CC4-5D6E-409C-BE32-E72D297353CC}">
              <c16:uniqueId val="{00000006-960A-418A-98F2-9D1D599E460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7.0000000000000007E-2</c:v>
                </c:pt>
                <c:pt idx="2">
                  <c:v>#N/A</c:v>
                </c:pt>
                <c:pt idx="3">
                  <c:v>0.08</c:v>
                </c:pt>
                <c:pt idx="4">
                  <c:v>#N/A</c:v>
                </c:pt>
                <c:pt idx="5">
                  <c:v>0.08</c:v>
                </c:pt>
                <c:pt idx="6">
                  <c:v>#N/A</c:v>
                </c:pt>
                <c:pt idx="7">
                  <c:v>1.08</c:v>
                </c:pt>
                <c:pt idx="8">
                  <c:v>#N/A</c:v>
                </c:pt>
                <c:pt idx="9">
                  <c:v>0.9</c:v>
                </c:pt>
              </c:numCache>
            </c:numRef>
          </c:val>
          <c:extLst>
            <c:ext xmlns:c16="http://schemas.microsoft.com/office/drawing/2014/chart" uri="{C3380CC4-5D6E-409C-BE32-E72D297353CC}">
              <c16:uniqueId val="{00000007-960A-418A-98F2-9D1D599E4602}"/>
            </c:ext>
          </c:extLst>
        </c:ser>
        <c:ser>
          <c:idx val="8"/>
          <c:order val="8"/>
          <c:tx>
            <c:strRef>
              <c:f>データシート!$A$35</c:f>
              <c:strCache>
                <c:ptCount val="1"/>
                <c:pt idx="0">
                  <c:v>産業用地整備事業特別会計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4.6399999999999997</c:v>
                </c:pt>
              </c:numCache>
            </c:numRef>
          </c:val>
          <c:extLst>
            <c:ext xmlns:c16="http://schemas.microsoft.com/office/drawing/2014/chart" uri="{C3380CC4-5D6E-409C-BE32-E72D297353CC}">
              <c16:uniqueId val="{00000008-960A-418A-98F2-9D1D599E460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14.54</c:v>
                </c:pt>
                <c:pt idx="2">
                  <c:v>#N/A</c:v>
                </c:pt>
                <c:pt idx="3">
                  <c:v>13.88</c:v>
                </c:pt>
                <c:pt idx="4">
                  <c:v>#N/A</c:v>
                </c:pt>
                <c:pt idx="5">
                  <c:v>13.75</c:v>
                </c:pt>
                <c:pt idx="6">
                  <c:v>#N/A</c:v>
                </c:pt>
                <c:pt idx="7">
                  <c:v>12.15</c:v>
                </c:pt>
                <c:pt idx="8">
                  <c:v>#N/A</c:v>
                </c:pt>
                <c:pt idx="9">
                  <c:v>11.99</c:v>
                </c:pt>
              </c:numCache>
            </c:numRef>
          </c:val>
          <c:extLst>
            <c:ext xmlns:c16="http://schemas.microsoft.com/office/drawing/2014/chart" uri="{C3380CC4-5D6E-409C-BE32-E72D297353CC}">
              <c16:uniqueId val="{00000009-960A-418A-98F2-9D1D599E460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3772</c:v>
                </c:pt>
                <c:pt idx="5">
                  <c:v>3754</c:v>
                </c:pt>
                <c:pt idx="8">
                  <c:v>3712</c:v>
                </c:pt>
                <c:pt idx="11">
                  <c:v>3661</c:v>
                </c:pt>
                <c:pt idx="14">
                  <c:v>3634</c:v>
                </c:pt>
              </c:numCache>
            </c:numRef>
          </c:val>
          <c:extLst>
            <c:ext xmlns:c16="http://schemas.microsoft.com/office/drawing/2014/chart" uri="{C3380CC4-5D6E-409C-BE32-E72D297353CC}">
              <c16:uniqueId val="{00000000-414F-42FB-9B5E-6CB5AB5E307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14F-42FB-9B5E-6CB5AB5E307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14F-42FB-9B5E-6CB5AB5E307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c:v>
                </c:pt>
                <c:pt idx="3">
                  <c:v>3</c:v>
                </c:pt>
                <c:pt idx="6">
                  <c:v>26</c:v>
                </c:pt>
                <c:pt idx="9">
                  <c:v>54</c:v>
                </c:pt>
                <c:pt idx="12">
                  <c:v>192</c:v>
                </c:pt>
              </c:numCache>
            </c:numRef>
          </c:val>
          <c:extLst>
            <c:ext xmlns:c16="http://schemas.microsoft.com/office/drawing/2014/chart" uri="{C3380CC4-5D6E-409C-BE32-E72D297353CC}">
              <c16:uniqueId val="{00000003-414F-42FB-9B5E-6CB5AB5E307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1050</c:v>
                </c:pt>
                <c:pt idx="3">
                  <c:v>1049</c:v>
                </c:pt>
                <c:pt idx="6">
                  <c:v>1054</c:v>
                </c:pt>
                <c:pt idx="9">
                  <c:v>1038</c:v>
                </c:pt>
                <c:pt idx="12">
                  <c:v>1013</c:v>
                </c:pt>
              </c:numCache>
            </c:numRef>
          </c:val>
          <c:extLst>
            <c:ext xmlns:c16="http://schemas.microsoft.com/office/drawing/2014/chart" uri="{C3380CC4-5D6E-409C-BE32-E72D297353CC}">
              <c16:uniqueId val="{00000004-414F-42FB-9B5E-6CB5AB5E307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14F-42FB-9B5E-6CB5AB5E307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14F-42FB-9B5E-6CB5AB5E307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3134</c:v>
                </c:pt>
                <c:pt idx="3">
                  <c:v>3080</c:v>
                </c:pt>
                <c:pt idx="6">
                  <c:v>3106</c:v>
                </c:pt>
                <c:pt idx="9">
                  <c:v>3056</c:v>
                </c:pt>
                <c:pt idx="12">
                  <c:v>2856</c:v>
                </c:pt>
              </c:numCache>
            </c:numRef>
          </c:val>
          <c:extLst>
            <c:ext xmlns:c16="http://schemas.microsoft.com/office/drawing/2014/chart" uri="{C3380CC4-5D6E-409C-BE32-E72D297353CC}">
              <c16:uniqueId val="{00000007-414F-42FB-9B5E-6CB5AB5E307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414</c:v>
                </c:pt>
                <c:pt idx="2">
                  <c:v>#N/A</c:v>
                </c:pt>
                <c:pt idx="3">
                  <c:v>#N/A</c:v>
                </c:pt>
                <c:pt idx="4">
                  <c:v>378</c:v>
                </c:pt>
                <c:pt idx="5">
                  <c:v>#N/A</c:v>
                </c:pt>
                <c:pt idx="6">
                  <c:v>#N/A</c:v>
                </c:pt>
                <c:pt idx="7">
                  <c:v>474</c:v>
                </c:pt>
                <c:pt idx="8">
                  <c:v>#N/A</c:v>
                </c:pt>
                <c:pt idx="9">
                  <c:v>#N/A</c:v>
                </c:pt>
                <c:pt idx="10">
                  <c:v>487</c:v>
                </c:pt>
                <c:pt idx="11">
                  <c:v>#N/A</c:v>
                </c:pt>
                <c:pt idx="12">
                  <c:v>#N/A</c:v>
                </c:pt>
                <c:pt idx="13">
                  <c:v>427</c:v>
                </c:pt>
                <c:pt idx="14">
                  <c:v>#N/A</c:v>
                </c:pt>
              </c:numCache>
            </c:numRef>
          </c:val>
          <c:smooth val="0"/>
          <c:extLst>
            <c:ext xmlns:c16="http://schemas.microsoft.com/office/drawing/2014/chart" uri="{C3380CC4-5D6E-409C-BE32-E72D297353CC}">
              <c16:uniqueId val="{00000008-414F-42FB-9B5E-6CB5AB5E307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34192</c:v>
                </c:pt>
                <c:pt idx="5">
                  <c:v>33531</c:v>
                </c:pt>
                <c:pt idx="8">
                  <c:v>32167</c:v>
                </c:pt>
                <c:pt idx="11">
                  <c:v>31540</c:v>
                </c:pt>
                <c:pt idx="14">
                  <c:v>30012</c:v>
                </c:pt>
              </c:numCache>
            </c:numRef>
          </c:val>
          <c:extLst>
            <c:ext xmlns:c16="http://schemas.microsoft.com/office/drawing/2014/chart" uri="{C3380CC4-5D6E-409C-BE32-E72D297353CC}">
              <c16:uniqueId val="{00000000-A8D1-44ED-98CF-3FB7FFF248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10560</c:v>
                </c:pt>
                <c:pt idx="5">
                  <c:v>10334</c:v>
                </c:pt>
                <c:pt idx="8">
                  <c:v>10062</c:v>
                </c:pt>
                <c:pt idx="11">
                  <c:v>9584</c:v>
                </c:pt>
                <c:pt idx="14">
                  <c:v>9857</c:v>
                </c:pt>
              </c:numCache>
            </c:numRef>
          </c:val>
          <c:extLst>
            <c:ext xmlns:c16="http://schemas.microsoft.com/office/drawing/2014/chart" uri="{C3380CC4-5D6E-409C-BE32-E72D297353CC}">
              <c16:uniqueId val="{00000001-A8D1-44ED-98CF-3FB7FFF248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11009</c:v>
                </c:pt>
                <c:pt idx="5">
                  <c:v>13437</c:v>
                </c:pt>
                <c:pt idx="8">
                  <c:v>15055</c:v>
                </c:pt>
                <c:pt idx="11">
                  <c:v>15610</c:v>
                </c:pt>
                <c:pt idx="14">
                  <c:v>15677</c:v>
                </c:pt>
              </c:numCache>
            </c:numRef>
          </c:val>
          <c:extLst>
            <c:ext xmlns:c16="http://schemas.microsoft.com/office/drawing/2014/chart" uri="{C3380CC4-5D6E-409C-BE32-E72D297353CC}">
              <c16:uniqueId val="{00000002-A8D1-44ED-98CF-3FB7FFF248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D1-44ED-98CF-3FB7FFF248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D1-44ED-98CF-3FB7FFF248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D1-44ED-98CF-3FB7FFF248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3968</c:v>
                </c:pt>
                <c:pt idx="3">
                  <c:v>3874</c:v>
                </c:pt>
                <c:pt idx="6">
                  <c:v>3892</c:v>
                </c:pt>
                <c:pt idx="9">
                  <c:v>3424</c:v>
                </c:pt>
                <c:pt idx="12">
                  <c:v>3215</c:v>
                </c:pt>
              </c:numCache>
            </c:numRef>
          </c:val>
          <c:extLst>
            <c:ext xmlns:c16="http://schemas.microsoft.com/office/drawing/2014/chart" uri="{C3380CC4-5D6E-409C-BE32-E72D297353CC}">
              <c16:uniqueId val="{00000006-A8D1-44ED-98CF-3FB7FFF248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309</c:v>
                </c:pt>
                <c:pt idx="3">
                  <c:v>516</c:v>
                </c:pt>
                <c:pt idx="6">
                  <c:v>503</c:v>
                </c:pt>
                <c:pt idx="9">
                  <c:v>494</c:v>
                </c:pt>
                <c:pt idx="12">
                  <c:v>1972</c:v>
                </c:pt>
              </c:numCache>
            </c:numRef>
          </c:val>
          <c:extLst>
            <c:ext xmlns:c16="http://schemas.microsoft.com/office/drawing/2014/chart" uri="{C3380CC4-5D6E-409C-BE32-E72D297353CC}">
              <c16:uniqueId val="{00000007-A8D1-44ED-98CF-3FB7FFF248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14278</c:v>
                </c:pt>
                <c:pt idx="3">
                  <c:v>13380</c:v>
                </c:pt>
                <c:pt idx="6">
                  <c:v>12795</c:v>
                </c:pt>
                <c:pt idx="9">
                  <c:v>12120</c:v>
                </c:pt>
                <c:pt idx="12">
                  <c:v>11469</c:v>
                </c:pt>
              </c:numCache>
            </c:numRef>
          </c:val>
          <c:extLst>
            <c:ext xmlns:c16="http://schemas.microsoft.com/office/drawing/2014/chart" uri="{C3380CC4-5D6E-409C-BE32-E72D297353CC}">
              <c16:uniqueId val="{00000008-A8D1-44ED-98CF-3FB7FFF248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8D1-44ED-98CF-3FB7FFF248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29760</c:v>
                </c:pt>
                <c:pt idx="3">
                  <c:v>29063</c:v>
                </c:pt>
                <c:pt idx="6">
                  <c:v>27504</c:v>
                </c:pt>
                <c:pt idx="9">
                  <c:v>26560</c:v>
                </c:pt>
                <c:pt idx="12">
                  <c:v>25524</c:v>
                </c:pt>
              </c:numCache>
            </c:numRef>
          </c:val>
          <c:extLst>
            <c:ext xmlns:c16="http://schemas.microsoft.com/office/drawing/2014/chart" uri="{C3380CC4-5D6E-409C-BE32-E72D297353CC}">
              <c16:uniqueId val="{0000000A-A8D1-44ED-98CF-3FB7FFF2485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8D1-44ED-98CF-3FB7FFF2485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2520</c:v>
                </c:pt>
                <c:pt idx="1">
                  <c:v>2680</c:v>
                </c:pt>
                <c:pt idx="2">
                  <c:v>2948</c:v>
                </c:pt>
              </c:numCache>
            </c:numRef>
          </c:val>
          <c:extLst>
            <c:ext xmlns:c16="http://schemas.microsoft.com/office/drawing/2014/chart" uri="{C3380CC4-5D6E-409C-BE32-E72D297353CC}">
              <c16:uniqueId val="{00000000-C55A-4649-AA7D-F59BA403AE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3294</c:v>
                </c:pt>
                <c:pt idx="1">
                  <c:v>3467</c:v>
                </c:pt>
                <c:pt idx="2">
                  <c:v>3669</c:v>
                </c:pt>
              </c:numCache>
            </c:numRef>
          </c:val>
          <c:extLst>
            <c:ext xmlns:c16="http://schemas.microsoft.com/office/drawing/2014/chart" uri="{C3380CC4-5D6E-409C-BE32-E72D297353CC}">
              <c16:uniqueId val="{00000001-C55A-4649-AA7D-F59BA403AE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6988</c:v>
                </c:pt>
                <c:pt idx="1">
                  <c:v>7380</c:v>
                </c:pt>
                <c:pt idx="2">
                  <c:v>7100</c:v>
                </c:pt>
              </c:numCache>
            </c:numRef>
          </c:val>
          <c:extLst>
            <c:ext xmlns:c16="http://schemas.microsoft.com/office/drawing/2014/chart" uri="{C3380CC4-5D6E-409C-BE32-E72D297353CC}">
              <c16:uniqueId val="{00000002-C55A-4649-AA7D-F59BA403AE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年度において、借換債の発行を抑制したうえで、市債の償還を行ったため、元利償還金は平成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年度以降低い水準で推移している。建設事業についても、事業年度の延伸や規模の縮小を行い、さらに事業の優先度を明確にし、事業費の平準化を行うことで、地方債の新規発行の抑制に努める。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繰上償還の実施や、臨時財政対策債の発行抑制により地方債残高の圧縮に努めてきたことや、財政調整基金の取崩しを行わない財政運営などにより、充当可能財源等が将来負担額を上回り、将来負担が算定されない状態を維持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普通建設事業について、事業年度の延伸や規模の縮小を行い、さらに事業の優先度を明確にするなど、事業費の平準化を図ることで地方債の発行を抑制していく。また、普通交付税の算入のある地方債を活用することで、将来世代への負担を軽減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大阪府河内長野市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年度末基金残高は、普通会計で約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13,718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百万円となっており、前年度末から約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年度の決算見込みをふまえて、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その他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特定目的基金の取崩しを一部抑制したほか、財政調整基金及び減債基金を取崩さなかったこと、また、公共施設維持改修基金の計画的な積立て、ふるさと納税の基金積立てを行ったことが要因である。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財政調整基金などにおいて、目標額を確保できるよう長期的な見通しのもとで財政運営を行う。</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一方で、ふるさと納税制度により近年は寄附金が増加しているため、積極的に活用していく。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・公共施設維持改修基金：公共施設の維持改修に要する資金に充てるため。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・普通建設事業基金：普通建設事業を円滑かつ効率的に行うため。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・長寿ふれあい基金：在宅福祉の向上、健康づくり、地域福祉に係る人材の確保、育成等の高齢者福祉の増進に資するため。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・日野地区環境整備基金：日野地区の発展と活性化を図ることを盲的として、同地区が取り組む環境整備及び地域活動事業に要する資金に充てるため。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・ふるさとづくり基金：ふるさとづくり事業の施行に要する基金に充てるため。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・滝畑地区環境整備基金：滝畑地区の発展と活性化を図ることを目的として、同地区が取り組む環境整備及び地域活動事業に要する資金に充てるため。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・緑化基金：緑化の推進に必要な資金に充当するため。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・生涯学習及び国際交流基金：文化及び芸術の振興、図書館の充実、文化財の保護及び活用、青少年の健全育成、国際化及び多文化共生の推進等</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スポーツの振興を除く。</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に要する資金に充てるため。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・子ども教育支援振興基金：未来の河内長野市を担う子どもの教育保障に必要な資金に充てるため。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・豊かな森林づくり基金：森林が有する様々な公益的機能の維持増進を図り、将来にわたって豊かな森林を守り育てていくために必要な資金に充てる。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・奨学基金：奨学基金に関する事務を円滑かつ効率的に行うため。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・市民公益活動事業</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基金</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：市民公益活動を支援するために必要な資金に充てるため。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・スポーツ振興基金：スポーツの振興に要する資金に充てるため。</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公共施設維持改修基金について、公共施設再配置計画に基づく所要額に対応できるよう、毎年度計画的に積立てを行っていることから増加した。</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一方で重点プロジェクト事業を多数行ったことなどから、ふるさとづくり基金などの取崩しが増加し、その他特定目的基金全体として減少している。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公共施設維持改修基金については、公共施設再配置計画に基づき、各年度で実施する改修に充てていく。</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また、寄附をいただいたそれぞれの目的に迅速に対応できるよう、今まで以上に積極的な活用を図っていく。</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年度末の基金残高は、約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2,948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百万円であり、前年度末から約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年度決算において、取崩しを行うことなく黒字を確保したことや、基金の債券運用により生じた収益金約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百万円のほか、普通交付税の再算定分や決算剰余金等の積立てを行ったことが要因である。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経済事情の著しい変動や災害等に対応できるよう、財政調整基金の残高は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億円（標準財政規模の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％程度）を目標とする。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年度末の基金残高は、約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百万円であり、前年度末から約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年度決算においては取崩しを行うことはなく、約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百万円の積立てを行ったこと等が要因である。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の債券運用により生じた収益の積立てを行っているため、積極的に公債費に充当していく。そのことにより、公債費に係る一般財源が削減されるため、その財源を特定目的基金を持たない施策についても、本市の活性化に資する事業や、課題解決に向けた新規事業などに幅広く活用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97,912
96,824
109.63
43,390,443
42,606,159
206,273
22,803,109
25,524,029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本市の財政力指数は、令和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令和５年度から横ばいの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0.57</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であった</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。これは、３ヶ年平均の数値であり、単年度の比較では令和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0.57</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に対して令和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0.56</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他市に比べ法人関係の税収が少ないこともあり、依然として類似団体内平均値を下回っている。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今後も歳入に見合った歳出で予算編成を行うよう、事業の見直しを実施するとともに、税収の徴収率向上対策を中心とする歳入確保に努める。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9978</xdr:rowOff>
    </xdr:from>
    <xdr:to>
      <xdr:col>23</xdr:col>
      <xdr:colOff>133350</xdr:colOff>
      <xdr:row>44</xdr:row>
      <xdr:rowOff>9978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537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44</xdr:row>
      <xdr:rowOff>9978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193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146957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848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78015</xdr:rowOff>
    </xdr:from>
    <xdr:to>
      <xdr:col>11</xdr:col>
      <xdr:colOff>31750</xdr:colOff>
      <xdr:row>43</xdr:row>
      <xdr:rowOff>112485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503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130628</xdr:rowOff>
    </xdr:from>
    <xdr:to>
      <xdr:col>23</xdr:col>
      <xdr:colOff>184150</xdr:colOff>
      <xdr:row>44</xdr:row>
      <xdr:rowOff>60778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102705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7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130628</xdr:rowOff>
    </xdr:from>
    <xdr:to>
      <xdr:col>19</xdr:col>
      <xdr:colOff>184150</xdr:colOff>
      <xdr:row>44</xdr:row>
      <xdr:rowOff>60778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45555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89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27215</xdr:rowOff>
    </xdr:from>
    <xdr:to>
      <xdr:col>7</xdr:col>
      <xdr:colOff>31750</xdr:colOff>
      <xdr:row>43</xdr:row>
      <xdr:rowOff>128815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113592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件費と物件費は、過去から業務委託を推進してきたことで、一般の職員数は少ないものの、会計年度任用職員に係る費用が大きくなっており、人件費、物件費ともに比率が高くなっている。また繰出金は、高齢化に伴う後期高齢者医療や介護保険に係る繰出金が増加し、比率が高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では、歳入面で、地方交付税が増加したものの、歳出面では、障がい者介護・訓練等給付費の増などにより扶助費が、後期高齢者医療や介護保険に係る繰出金の増などにより繰出金が増加したことから、経常収支比率は前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95.9</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％となった。今後も引き続き、財政構造の弾力化に努める。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17780</xdr:rowOff>
    </xdr:from>
    <xdr:to>
      <xdr:col>23</xdr:col>
      <xdr:colOff>133350</xdr:colOff>
      <xdr:row>63</xdr:row>
      <xdr:rowOff>66040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81913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60537</xdr:rowOff>
    </xdr:from>
    <xdr:to>
      <xdr:col>19</xdr:col>
      <xdr:colOff>133350</xdr:colOff>
      <xdr:row>63</xdr:row>
      <xdr:rowOff>17780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690437"/>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135467</xdr:rowOff>
    </xdr:from>
    <xdr:to>
      <xdr:col>15</xdr:col>
      <xdr:colOff>82550</xdr:colOff>
      <xdr:row>62</xdr:row>
      <xdr:rowOff>60537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59391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135467</xdr:rowOff>
    </xdr:from>
    <xdr:to>
      <xdr:col>11</xdr:col>
      <xdr:colOff>31750</xdr:colOff>
      <xdr:row>64</xdr:row>
      <xdr:rowOff>111760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593917"/>
          <a:ext cx="889000" cy="49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158767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8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138430</xdr:rowOff>
    </xdr:from>
    <xdr:to>
      <xdr:col>19</xdr:col>
      <xdr:colOff>184150</xdr:colOff>
      <xdr:row>63</xdr:row>
      <xdr:rowOff>68580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53357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85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9737</xdr:rowOff>
    </xdr:from>
    <xdr:to>
      <xdr:col>15</xdr:col>
      <xdr:colOff>133350</xdr:colOff>
      <xdr:row>62</xdr:row>
      <xdr:rowOff>111337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84667</xdr:rowOff>
    </xdr:from>
    <xdr:to>
      <xdr:col>11</xdr:col>
      <xdr:colOff>82550</xdr:colOff>
      <xdr:row>62</xdr:row>
      <xdr:rowOff>14817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171044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2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60960</xdr:rowOff>
    </xdr:from>
    <xdr:to>
      <xdr:col>7</xdr:col>
      <xdr:colOff>31750</xdr:colOff>
      <xdr:row>64</xdr:row>
      <xdr:rowOff>162560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147337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[117,125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年度については、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人件費が消防広域化の影響により減少した一方で、物件費は予防接種事業に係る費用等が増加したことから、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人あたりの人件費・物件費等の決算額は令和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628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過去からごみ収集業務や窓口業務に関して、積極的に民間へアウトソーシングを進めることにより人件費を抑制している。また、平成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の予算編成から包括予算制度を導入し、人件費を含めたトータルコストの見直しを行っている。そのため、類似団体内平均値と比較して低くなっている。今後も、事務事業の見直しを行い経費の削減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96974</xdr:rowOff>
    </xdr:from>
    <xdr:to>
      <xdr:col>23</xdr:col>
      <xdr:colOff>133350</xdr:colOff>
      <xdr:row>82</xdr:row>
      <xdr:rowOff>105392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55874"/>
          <a:ext cx="838200" cy="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96974</xdr:rowOff>
    </xdr:from>
    <xdr:to>
      <xdr:col>19</xdr:col>
      <xdr:colOff>133350</xdr:colOff>
      <xdr:row>82</xdr:row>
      <xdr:rowOff>142325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55874"/>
          <a:ext cx="889000" cy="4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66061</xdr:rowOff>
    </xdr:from>
    <xdr:to>
      <xdr:col>15</xdr:col>
      <xdr:colOff>82550</xdr:colOff>
      <xdr:row>82</xdr:row>
      <xdr:rowOff>142325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24961"/>
          <a:ext cx="889000" cy="7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144436</xdr:rowOff>
    </xdr:from>
    <xdr:to>
      <xdr:col>11</xdr:col>
      <xdr:colOff>31750</xdr:colOff>
      <xdr:row>82</xdr:row>
      <xdr:rowOff>66061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31886"/>
          <a:ext cx="889000" cy="93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54592</xdr:rowOff>
    </xdr:from>
    <xdr:to>
      <xdr:col>23</xdr:col>
      <xdr:colOff>184150</xdr:colOff>
      <xdr:row>82</xdr:row>
      <xdr:rowOff>156192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1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71119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5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46174</xdr:rowOff>
    </xdr:from>
    <xdr:to>
      <xdr:col>19</xdr:col>
      <xdr:colOff>184150</xdr:colOff>
      <xdr:row>82</xdr:row>
      <xdr:rowOff>147774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0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157951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73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91525</xdr:rowOff>
    </xdr:from>
    <xdr:to>
      <xdr:col>15</xdr:col>
      <xdr:colOff>133350</xdr:colOff>
      <xdr:row>83</xdr:row>
      <xdr:rowOff>21675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31852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19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15261</xdr:rowOff>
    </xdr:from>
    <xdr:to>
      <xdr:col>11</xdr:col>
      <xdr:colOff>82550</xdr:colOff>
      <xdr:row>82</xdr:row>
      <xdr:rowOff>116861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7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127038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43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93636</xdr:rowOff>
    </xdr:from>
    <xdr:to>
      <xdr:col>7</xdr:col>
      <xdr:colOff>31750</xdr:colOff>
      <xdr:row>82</xdr:row>
      <xdr:rowOff>23786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8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33963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本市は平成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年度まで、平均</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％の職員等の給料の減額を行ってきたため、給与水準は類似団体内平均値を大きく下回っていた。平成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年４月１日より、職員の意識やモチベーションの向上のため、給料の減額を終了したことで、ラスパイレス指数は</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99.5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となり、それ以降、類似団体内平均値と近い数値で推移していた。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しかし近年、氷河期世代の採用を推進したことにより、令和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年４月１日時点のラスパイレス指数は</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95.2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となり、類似団体内平均値を</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ポイント下回る水準となっている。今後は民間や国・他市の状況を考慮しながら、給与や各種手当について適正な給与水準の維持に努める。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154516</xdr:rowOff>
    </xdr:from>
    <xdr:to>
      <xdr:col>81</xdr:col>
      <xdr:colOff>44450</xdr:colOff>
      <xdr:row>82</xdr:row>
      <xdr:rowOff>43391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041966"/>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43391</xdr:rowOff>
    </xdr:from>
    <xdr:to>
      <xdr:col>77</xdr:col>
      <xdr:colOff>44450</xdr:colOff>
      <xdr:row>83</xdr:row>
      <xdr:rowOff>52916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102291"/>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52916</xdr:rowOff>
    </xdr:from>
    <xdr:to>
      <xdr:col>72</xdr:col>
      <xdr:colOff>203200</xdr:colOff>
      <xdr:row>84</xdr:row>
      <xdr:rowOff>102659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283266"/>
          <a:ext cx="889000" cy="22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86</xdr:row>
      <xdr:rowOff>101600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04459"/>
          <a:ext cx="889000" cy="34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103716</xdr:rowOff>
    </xdr:from>
    <xdr:to>
      <xdr:col>81</xdr:col>
      <xdr:colOff>95250</xdr:colOff>
      <xdr:row>82</xdr:row>
      <xdr:rowOff>33866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120243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83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164041</xdr:rowOff>
    </xdr:from>
    <xdr:to>
      <xdr:col>77</xdr:col>
      <xdr:colOff>95250</xdr:colOff>
      <xdr:row>82</xdr:row>
      <xdr:rowOff>94191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05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104368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820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2116</xdr:rowOff>
    </xdr:from>
    <xdr:to>
      <xdr:col>73</xdr:col>
      <xdr:colOff>44450</xdr:colOff>
      <xdr:row>83</xdr:row>
      <xdr:rowOff>103716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113893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民間活力を活用して、少ない職員数で行政サービスの提供を行ってきた結果、類似団体内平均値を下回っている。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今後も厳しい財政状況に柔軟に対応していくため、職員数の見直しなど様々な方策により、職員数の抑制に努める。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65088</xdr:rowOff>
    </xdr:from>
    <xdr:to>
      <xdr:col>81</xdr:col>
      <xdr:colOff>44450</xdr:colOff>
      <xdr:row>62</xdr:row>
      <xdr:rowOff>104775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523538"/>
          <a:ext cx="838200" cy="21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48471</xdr:rowOff>
    </xdr:from>
    <xdr:to>
      <xdr:col>77</xdr:col>
      <xdr:colOff>44450</xdr:colOff>
      <xdr:row>62</xdr:row>
      <xdr:rowOff>104775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78371"/>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6244</xdr:rowOff>
    </xdr:from>
    <xdr:to>
      <xdr:col>72</xdr:col>
      <xdr:colOff>203200</xdr:colOff>
      <xdr:row>62</xdr:row>
      <xdr:rowOff>48471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36144"/>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163619</xdr:rowOff>
    </xdr:from>
    <xdr:to>
      <xdr:col>68</xdr:col>
      <xdr:colOff>152400</xdr:colOff>
      <xdr:row>62</xdr:row>
      <xdr:rowOff>6244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22069"/>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14288</xdr:rowOff>
    </xdr:from>
    <xdr:to>
      <xdr:col>81</xdr:col>
      <xdr:colOff>95250</xdr:colOff>
      <xdr:row>61</xdr:row>
      <xdr:rowOff>115888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30815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17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53975</xdr:rowOff>
    </xdr:from>
    <xdr:to>
      <xdr:col>77</xdr:col>
      <xdr:colOff>95250</xdr:colOff>
      <xdr:row>62</xdr:row>
      <xdr:rowOff>155575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165752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45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169121</xdr:rowOff>
    </xdr:from>
    <xdr:to>
      <xdr:col>73</xdr:col>
      <xdr:colOff>44450</xdr:colOff>
      <xdr:row>62</xdr:row>
      <xdr:rowOff>99271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2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109448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9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126894</xdr:rowOff>
    </xdr:from>
    <xdr:to>
      <xdr:col>68</xdr:col>
      <xdr:colOff>203200</xdr:colOff>
      <xdr:row>62</xdr:row>
      <xdr:rowOff>57044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67221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5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112819</xdr:rowOff>
    </xdr:from>
    <xdr:to>
      <xdr:col>64</xdr:col>
      <xdr:colOff>152400</xdr:colOff>
      <xdr:row>62</xdr:row>
      <xdr:rowOff>42969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53146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建設事業の見直しなどにより、地方債残高の圧縮を行ってきたことから、類似団体内平均値を下回っている。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３ヶ年平均の数値では、令和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％となり令和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ポイント悪化している。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単年度の比較では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令和６年度は</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％であり、</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令和４年度と令和５年度</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％と比較すると</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要因として、臨時財政対策債発行可能額</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したものの、</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標準税収入額等や普通交付税</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したことなどが挙げられる。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今後も継続して建設事業の見直しを行っていく。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34169</xdr:rowOff>
    </xdr:from>
    <xdr:to>
      <xdr:col>81</xdr:col>
      <xdr:colOff>44450</xdr:colOff>
      <xdr:row>39</xdr:row>
      <xdr:rowOff>45659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20719"/>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34169</xdr:rowOff>
    </xdr:from>
    <xdr:to>
      <xdr:col>77</xdr:col>
      <xdr:colOff>44450</xdr:colOff>
      <xdr:row>39</xdr:row>
      <xdr:rowOff>34169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7207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22678</xdr:rowOff>
    </xdr:from>
    <xdr:to>
      <xdr:col>72</xdr:col>
      <xdr:colOff>203200</xdr:colOff>
      <xdr:row>39</xdr:row>
      <xdr:rowOff>34169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709228"/>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22678</xdr:rowOff>
    </xdr:from>
    <xdr:to>
      <xdr:col>68</xdr:col>
      <xdr:colOff>152400</xdr:colOff>
      <xdr:row>39</xdr:row>
      <xdr:rowOff>45659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7092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166309</xdr:rowOff>
    </xdr:from>
    <xdr:to>
      <xdr:col>81</xdr:col>
      <xdr:colOff>95250</xdr:colOff>
      <xdr:row>39</xdr:row>
      <xdr:rowOff>96459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11386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2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154819</xdr:rowOff>
    </xdr:from>
    <xdr:to>
      <xdr:col>77</xdr:col>
      <xdr:colOff>95250</xdr:colOff>
      <xdr:row>39</xdr:row>
      <xdr:rowOff>84969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95146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3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154819</xdr:rowOff>
    </xdr:from>
    <xdr:to>
      <xdr:col>73</xdr:col>
      <xdr:colOff>44450</xdr:colOff>
      <xdr:row>39</xdr:row>
      <xdr:rowOff>84969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95146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3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143328</xdr:rowOff>
    </xdr:from>
    <xdr:to>
      <xdr:col>68</xdr:col>
      <xdr:colOff>203200</xdr:colOff>
      <xdr:row>39</xdr:row>
      <xdr:rowOff>73478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83655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166309</xdr:rowOff>
    </xdr:from>
    <xdr:to>
      <xdr:col>64</xdr:col>
      <xdr:colOff>152400</xdr:colOff>
      <xdr:row>39</xdr:row>
      <xdr:rowOff>96459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106636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建設事業による地方債の発行や基金の取崩しがあったものの、令和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年度に引き続き、将来負担比率は算出されていない。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の建設事業については、事業年度の延伸や規模の縮小を行い、さらに事業の優先度を明確にするなど、事業費の平準化を図ることで地方債の発行を抑制していく。また、普通交付税の算入のある地方債を活用することで、将来世代への負担を軽減で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97,912
96,824
109.63
43,390,443
42,606,159
206,273
22,803,109
25,524,029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人件費にかかる経常収支比率は、包括予算制度の導入や、窓口アウトソーシングの推進により減少傾向となっており、令和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年度決算では、給与改定の影響など歳出の増加要因はあったものの、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消防広域化の影響による減少要因が大きかったため、</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経常収支比率は令和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ポイント改善</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となった。令和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年度決算では類似団体平均値を</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ポイント下回ったが、引き続き、新規採用の抑制など行政改革への取組を推進することにより、人件費の削減に努める。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123190</xdr:rowOff>
    </xdr:from>
    <xdr:to>
      <xdr:col>24</xdr:col>
      <xdr:colOff>25400</xdr:colOff>
      <xdr:row>36</xdr:row>
      <xdr:rowOff>142240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2394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142240</xdr:rowOff>
    </xdr:from>
    <xdr:to>
      <xdr:col>19</xdr:col>
      <xdr:colOff>187325</xdr:colOff>
      <xdr:row>36</xdr:row>
      <xdr:rowOff>142240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14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36</xdr:row>
      <xdr:rowOff>142240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06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134620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068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72390</xdr:rowOff>
    </xdr:from>
    <xdr:to>
      <xdr:col>24</xdr:col>
      <xdr:colOff>76200</xdr:colOff>
      <xdr:row>36</xdr:row>
      <xdr:rowOff>2540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88917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91440</xdr:rowOff>
    </xdr:from>
    <xdr:to>
      <xdr:col>20</xdr:col>
      <xdr:colOff>38100</xdr:colOff>
      <xdr:row>37</xdr:row>
      <xdr:rowOff>21590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91440</xdr:rowOff>
    </xdr:from>
    <xdr:to>
      <xdr:col>15</xdr:col>
      <xdr:colOff>149225</xdr:colOff>
      <xdr:row>37</xdr:row>
      <xdr:rowOff>21590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170197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過去から、積極的に民間へ業務委託を行っているため、物件費にかかる経常収支比率は類似団体内平均値よりも高い水準で推移してきたが、令和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年度は類似団体内平均値</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ポイント下回った</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今後も事務関係経費について見直しを行っていき、物件費の抑制に努める。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159004</xdr:rowOff>
    </xdr:from>
    <xdr:to>
      <xdr:col>82</xdr:col>
      <xdr:colOff>107950</xdr:colOff>
      <xdr:row>17</xdr:row>
      <xdr:rowOff>42418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0220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42418</xdr:rowOff>
    </xdr:from>
    <xdr:to>
      <xdr:col>78</xdr:col>
      <xdr:colOff>69850</xdr:colOff>
      <xdr:row>17</xdr:row>
      <xdr:rowOff>60706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570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168148</xdr:rowOff>
    </xdr:from>
    <xdr:to>
      <xdr:col>73</xdr:col>
      <xdr:colOff>180975</xdr:colOff>
      <xdr:row>17</xdr:row>
      <xdr:rowOff>60706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113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168148</xdr:rowOff>
    </xdr:from>
    <xdr:to>
      <xdr:col>69</xdr:col>
      <xdr:colOff>92075</xdr:colOff>
      <xdr:row>17</xdr:row>
      <xdr:rowOff>143002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9113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108204</xdr:rowOff>
    </xdr:from>
    <xdr:to>
      <xdr:col>82</xdr:col>
      <xdr:colOff>158750</xdr:colOff>
      <xdr:row>17</xdr:row>
      <xdr:rowOff>38354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124731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9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163068</xdr:rowOff>
    </xdr:from>
    <xdr:to>
      <xdr:col>78</xdr:col>
      <xdr:colOff>120650</xdr:colOff>
      <xdr:row>17</xdr:row>
      <xdr:rowOff>93218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9906</xdr:rowOff>
    </xdr:from>
    <xdr:to>
      <xdr:col>74</xdr:col>
      <xdr:colOff>31750</xdr:colOff>
      <xdr:row>17</xdr:row>
      <xdr:rowOff>111506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96283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117348</xdr:rowOff>
    </xdr:from>
    <xdr:to>
      <xdr:col>69</xdr:col>
      <xdr:colOff>142875</xdr:colOff>
      <xdr:row>17</xdr:row>
      <xdr:rowOff>47498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32275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92202</xdr:rowOff>
    </xdr:from>
    <xdr:to>
      <xdr:col>65</xdr:col>
      <xdr:colOff>53975</xdr:colOff>
      <xdr:row>18</xdr:row>
      <xdr:rowOff>22352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7129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扶助費にかかる経常収支比率は、類似団体内平均値を下回っているものの、令和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年度では、障がい者介護・訓練等給付事業費の増加などにより、令和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高齢化率の高い本市においては、今後も障がい者介護・訓練等給付事業費の増加が見込まれる。審査等の適正化や、市単独扶助費について積極的に見直しを行うことで、扶助費の抑制に努める。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134620</xdr:rowOff>
    </xdr:from>
    <xdr:to>
      <xdr:col>24</xdr:col>
      <xdr:colOff>25400</xdr:colOff>
      <xdr:row>56</xdr:row>
      <xdr:rowOff>157480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7358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66040</xdr:rowOff>
    </xdr:from>
    <xdr:to>
      <xdr:col>19</xdr:col>
      <xdr:colOff>187325</xdr:colOff>
      <xdr:row>56</xdr:row>
      <xdr:rowOff>134620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67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66040</xdr:rowOff>
    </xdr:from>
    <xdr:to>
      <xdr:col>15</xdr:col>
      <xdr:colOff>98425</xdr:colOff>
      <xdr:row>56</xdr:row>
      <xdr:rowOff>104140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667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104140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690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106680</xdr:rowOff>
    </xdr:from>
    <xdr:to>
      <xdr:col>24</xdr:col>
      <xdr:colOff>76200</xdr:colOff>
      <xdr:row>57</xdr:row>
      <xdr:rowOff>36830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123207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83820</xdr:rowOff>
    </xdr:from>
    <xdr:to>
      <xdr:col>20</xdr:col>
      <xdr:colOff>38100</xdr:colOff>
      <xdr:row>57</xdr:row>
      <xdr:rowOff>13970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24147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5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xdr:rowOff>
    </xdr:from>
    <xdr:to>
      <xdr:col>15</xdr:col>
      <xdr:colOff>149225</xdr:colOff>
      <xdr:row>56</xdr:row>
      <xdr:rowOff>116840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127017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53340</xdr:rowOff>
    </xdr:from>
    <xdr:to>
      <xdr:col>11</xdr:col>
      <xdr:colOff>60325</xdr:colOff>
      <xdr:row>56</xdr:row>
      <xdr:rowOff>154940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165117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類似団体内平均値と比較すると</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ポイント上回っており、要因として、高齢者人口が類似団体と比べ大きく、後期高齢者医療や介護保険にかかる繰出金が多いことなどが挙げられる。令和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年度は、歳出において上記繰出金が増加した</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が、施設管理等の維持補修費が減少したことに</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より、前年度から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今後は、病気の予防や健康増進を推進することで、給付費等の抑制を図る。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107950</xdr:rowOff>
    </xdr:from>
    <xdr:to>
      <xdr:col>82</xdr:col>
      <xdr:colOff>107950</xdr:colOff>
      <xdr:row>59</xdr:row>
      <xdr:rowOff>129722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2235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42635</xdr:rowOff>
    </xdr:from>
    <xdr:to>
      <xdr:col>78</xdr:col>
      <xdr:colOff>69850</xdr:colOff>
      <xdr:row>59</xdr:row>
      <xdr:rowOff>129722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581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20865</xdr:rowOff>
    </xdr:from>
    <xdr:to>
      <xdr:col>73</xdr:col>
      <xdr:colOff>180975</xdr:colOff>
      <xdr:row>59</xdr:row>
      <xdr:rowOff>42635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364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20865</xdr:rowOff>
    </xdr:from>
    <xdr:to>
      <xdr:col>69</xdr:col>
      <xdr:colOff>92075</xdr:colOff>
      <xdr:row>59</xdr:row>
      <xdr:rowOff>118835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364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78922</xdr:rowOff>
    </xdr:from>
    <xdr:to>
      <xdr:col>78</xdr:col>
      <xdr:colOff>120650</xdr:colOff>
      <xdr:row>60</xdr:row>
      <xdr:rowOff>9072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165299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8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163285</xdr:rowOff>
    </xdr:from>
    <xdr:to>
      <xdr:col>74</xdr:col>
      <xdr:colOff>31750</xdr:colOff>
      <xdr:row>59</xdr:row>
      <xdr:rowOff>93435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78212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141515</xdr:rowOff>
    </xdr:from>
    <xdr:to>
      <xdr:col>69</xdr:col>
      <xdr:colOff>142875</xdr:colOff>
      <xdr:row>59</xdr:row>
      <xdr:rowOff>71665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56442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補助費等にかかる経常収支比率は、令和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年度については、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令和６年度４月より運営を開始した大阪南消防組合への負担金による増加等により、</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各種団体へ継続的に交付している補助金などについて、団体の活動内容などを精査し、本市の補助制度が効果的なものになるように見直しを進めていく。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40132</xdr:rowOff>
    </xdr:from>
    <xdr:to>
      <xdr:col>82</xdr:col>
      <xdr:colOff>107950</xdr:colOff>
      <xdr:row>39</xdr:row>
      <xdr:rowOff>1270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212332"/>
          <a:ext cx="838200" cy="47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165862</xdr:rowOff>
    </xdr:from>
    <xdr:to>
      <xdr:col>78</xdr:col>
      <xdr:colOff>69850</xdr:colOff>
      <xdr:row>36</xdr:row>
      <xdr:rowOff>40132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1666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147574</xdr:rowOff>
    </xdr:from>
    <xdr:to>
      <xdr:col>73</xdr:col>
      <xdr:colOff>180975</xdr:colOff>
      <xdr:row>35</xdr:row>
      <xdr:rowOff>165862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1483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147574</xdr:rowOff>
    </xdr:from>
    <xdr:to>
      <xdr:col>69</xdr:col>
      <xdr:colOff>92075</xdr:colOff>
      <xdr:row>36</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14832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121920</xdr:rowOff>
    </xdr:from>
    <xdr:to>
      <xdr:col>82</xdr:col>
      <xdr:colOff>158750</xdr:colOff>
      <xdr:row>39</xdr:row>
      <xdr:rowOff>52070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93997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160782</xdr:rowOff>
    </xdr:from>
    <xdr:to>
      <xdr:col>78</xdr:col>
      <xdr:colOff>120650</xdr:colOff>
      <xdr:row>36</xdr:row>
      <xdr:rowOff>90932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115062</xdr:rowOff>
    </xdr:from>
    <xdr:to>
      <xdr:col>74</xdr:col>
      <xdr:colOff>31750</xdr:colOff>
      <xdr:row>36</xdr:row>
      <xdr:rowOff>45212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96774</xdr:rowOff>
    </xdr:from>
    <xdr:to>
      <xdr:col>69</xdr:col>
      <xdr:colOff>142875</xdr:colOff>
      <xdr:row>36</xdr:row>
      <xdr:rowOff>26924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37101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公債費にかかる経常収支比率は類似団体内平均値より高く推移してきたため、平成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年度及び平成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年度において借換債を抑制したうえで市債の償還を行った。その結果、平成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からは、数値が低くなっていた。近年は施設の整備事業が集中したことにより類似団体内平均値を上回っていたが、令和３年度以降は類似団体内平均値を下回っている。建設事業の事業年度の延伸や規模の縮小を行い、可能な限り地方債を圧縮することで、財政構造の弾力化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168148</xdr:rowOff>
    </xdr:from>
    <xdr:to>
      <xdr:col>24</xdr:col>
      <xdr:colOff>25400</xdr:colOff>
      <xdr:row>77</xdr:row>
      <xdr:rowOff>143002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98348"/>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143002</xdr:rowOff>
    </xdr:from>
    <xdr:to>
      <xdr:col>19</xdr:col>
      <xdr:colOff>187325</xdr:colOff>
      <xdr:row>78</xdr:row>
      <xdr:rowOff>8128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446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133858</xdr:rowOff>
    </xdr:from>
    <xdr:to>
      <xdr:col>15</xdr:col>
      <xdr:colOff>98425</xdr:colOff>
      <xdr:row>78</xdr:row>
      <xdr:rowOff>8128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355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133858</xdr:rowOff>
    </xdr:from>
    <xdr:to>
      <xdr:col>11</xdr:col>
      <xdr:colOff>9525</xdr:colOff>
      <xdr:row>78</xdr:row>
      <xdr:rowOff>81280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3550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123969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117348</xdr:rowOff>
    </xdr:from>
    <xdr:to>
      <xdr:col>24</xdr:col>
      <xdr:colOff>76200</xdr:colOff>
      <xdr:row>77</xdr:row>
      <xdr:rowOff>47498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133875</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9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92202</xdr:rowOff>
    </xdr:from>
    <xdr:to>
      <xdr:col>20</xdr:col>
      <xdr:colOff>38100</xdr:colOff>
      <xdr:row>78</xdr:row>
      <xdr:rowOff>22352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32529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062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128778</xdr:rowOff>
    </xdr:from>
    <xdr:to>
      <xdr:col>15</xdr:col>
      <xdr:colOff>149225</xdr:colOff>
      <xdr:row>78</xdr:row>
      <xdr:rowOff>58928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69105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83058</xdr:rowOff>
    </xdr:from>
    <xdr:to>
      <xdr:col>11</xdr:col>
      <xdr:colOff>60325</xdr:colOff>
      <xdr:row>78</xdr:row>
      <xdr:rowOff>13208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23385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公債費を除く経常収支比率については、繰出金にかかる経常収支比率が高く、類似団体内平均値を上回っている。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も人口減少及び高齢化、公共施設の老朽化などにより厳しい財政状況が続くが、効率的・効果的な行政運営に努めるとともに、既存事業を見直し、新たな住民ニーズに対応した事業に組み換えていくことで、本市の発展に向けたまちづくりを展開す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50800</xdr:rowOff>
    </xdr:from>
    <xdr:to>
      <xdr:col>82</xdr:col>
      <xdr:colOff>107950</xdr:colOff>
      <xdr:row>79</xdr:row>
      <xdr:rowOff>46989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423900"/>
          <a:ext cx="838200" cy="16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78</xdr:row>
      <xdr:rowOff>50800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271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77</xdr:row>
      <xdr:rowOff>69850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181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16511</xdr:rowOff>
    </xdr:from>
    <xdr:to>
      <xdr:col>69</xdr:col>
      <xdr:colOff>92075</xdr:colOff>
      <xdr:row>79</xdr:row>
      <xdr:rowOff>39370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18161"/>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167639</xdr:rowOff>
    </xdr:from>
    <xdr:to>
      <xdr:col>82</xdr:col>
      <xdr:colOff>158750</xdr:colOff>
      <xdr:row>79</xdr:row>
      <xdr:rowOff>97789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139716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0</xdr:rowOff>
    </xdr:from>
    <xdr:to>
      <xdr:col>78</xdr:col>
      <xdr:colOff>120650</xdr:colOff>
      <xdr:row>78</xdr:row>
      <xdr:rowOff>101600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86377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19050</xdr:rowOff>
    </xdr:from>
    <xdr:to>
      <xdr:col>74</xdr:col>
      <xdr:colOff>31750</xdr:colOff>
      <xdr:row>77</xdr:row>
      <xdr:rowOff>120650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137161</xdr:rowOff>
    </xdr:from>
    <xdr:to>
      <xdr:col>69</xdr:col>
      <xdr:colOff>142875</xdr:colOff>
      <xdr:row>77</xdr:row>
      <xdr:rowOff>67311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52088</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160020</xdr:rowOff>
    </xdr:from>
    <xdr:to>
      <xdr:col>65</xdr:col>
      <xdr:colOff>53975</xdr:colOff>
      <xdr:row>79</xdr:row>
      <xdr:rowOff>90170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74947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148222</xdr:rowOff>
    </xdr:from>
    <xdr:to>
      <xdr:col>29</xdr:col>
      <xdr:colOff>127000</xdr:colOff>
      <xdr:row>17</xdr:row>
      <xdr:rowOff>125190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39047"/>
          <a:ext cx="647700" cy="1484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125190</xdr:rowOff>
    </xdr:from>
    <xdr:to>
      <xdr:col>26</xdr:col>
      <xdr:colOff>50800</xdr:colOff>
      <xdr:row>18</xdr:row>
      <xdr:rowOff>22663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87465"/>
          <a:ext cx="698500" cy="68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22663</xdr:rowOff>
    </xdr:from>
    <xdr:to>
      <xdr:col>22</xdr:col>
      <xdr:colOff>114300</xdr:colOff>
      <xdr:row>18</xdr:row>
      <xdr:rowOff>52153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56388"/>
          <a:ext cx="698500" cy="294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52153</xdr:rowOff>
    </xdr:from>
    <xdr:to>
      <xdr:col>18</xdr:col>
      <xdr:colOff>177800</xdr:colOff>
      <xdr:row>18</xdr:row>
      <xdr:rowOff>72727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85878"/>
          <a:ext cx="698500" cy="20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97422</xdr:rowOff>
    </xdr:from>
    <xdr:to>
      <xdr:col>29</xdr:col>
      <xdr:colOff>177800</xdr:colOff>
      <xdr:row>17</xdr:row>
      <xdr:rowOff>27572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88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69499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60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74390</xdr:rowOff>
    </xdr:from>
    <xdr:to>
      <xdr:col>26</xdr:col>
      <xdr:colOff>101600</xdr:colOff>
      <xdr:row>18</xdr:row>
      <xdr:rowOff>4540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36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160767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230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143313</xdr:rowOff>
    </xdr:from>
    <xdr:to>
      <xdr:col>22</xdr:col>
      <xdr:colOff>165100</xdr:colOff>
      <xdr:row>18</xdr:row>
      <xdr:rowOff>73463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05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58240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9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1353</xdr:rowOff>
    </xdr:from>
    <xdr:to>
      <xdr:col>19</xdr:col>
      <xdr:colOff>38100</xdr:colOff>
      <xdr:row>18</xdr:row>
      <xdr:rowOff>102953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35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87730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21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21927</xdr:rowOff>
    </xdr:from>
    <xdr:to>
      <xdr:col>15</xdr:col>
      <xdr:colOff>101600</xdr:colOff>
      <xdr:row>18</xdr:row>
      <xdr:rowOff>123527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55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108304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4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35065</xdr:rowOff>
    </xdr:from>
    <xdr:to>
      <xdr:col>29</xdr:col>
      <xdr:colOff>127000</xdr:colOff>
      <xdr:row>36</xdr:row>
      <xdr:rowOff>56172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88315"/>
          <a:ext cx="647700" cy="21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35065</xdr:rowOff>
    </xdr:from>
    <xdr:to>
      <xdr:col>26</xdr:col>
      <xdr:colOff>50800</xdr:colOff>
      <xdr:row>36</xdr:row>
      <xdr:rowOff>42570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88315"/>
          <a:ext cx="698500" cy="7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42570</xdr:rowOff>
    </xdr:from>
    <xdr:to>
      <xdr:col>22</xdr:col>
      <xdr:colOff>114300</xdr:colOff>
      <xdr:row>36</xdr:row>
      <xdr:rowOff>80785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95820"/>
          <a:ext cx="698500" cy="38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69241</xdr:rowOff>
    </xdr:from>
    <xdr:to>
      <xdr:col>18</xdr:col>
      <xdr:colOff>177800</xdr:colOff>
      <xdr:row>36</xdr:row>
      <xdr:rowOff>80785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22491"/>
          <a:ext cx="698500" cy="11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5372</xdr:rowOff>
    </xdr:from>
    <xdr:to>
      <xdr:col>29</xdr:col>
      <xdr:colOff>177800</xdr:colOff>
      <xdr:row>36</xdr:row>
      <xdr:rowOff>106972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58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320349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30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327165</xdr:rowOff>
    </xdr:from>
    <xdr:to>
      <xdr:col>26</xdr:col>
      <xdr:colOff>101600</xdr:colOff>
      <xdr:row>36</xdr:row>
      <xdr:rowOff>85865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37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70642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23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334670</xdr:rowOff>
    </xdr:from>
    <xdr:to>
      <xdr:col>22</xdr:col>
      <xdr:colOff>165100</xdr:colOff>
      <xdr:row>36</xdr:row>
      <xdr:rowOff>93370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5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78147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3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29985</xdr:rowOff>
    </xdr:from>
    <xdr:to>
      <xdr:col>19</xdr:col>
      <xdr:colOff>38100</xdr:colOff>
      <xdr:row>36</xdr:row>
      <xdr:rowOff>131585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83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116362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69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18441</xdr:rowOff>
    </xdr:from>
    <xdr:to>
      <xdr:col>15</xdr:col>
      <xdr:colOff>101600</xdr:colOff>
      <xdr:row>36</xdr:row>
      <xdr:rowOff>120041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71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104818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58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97,912
96,824
109.63
43,390,443
42,606,159
206,273
22,803,109
25,524,029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155222</xdr:rowOff>
    </xdr:from>
    <xdr:to>
      <xdr:col>24</xdr:col>
      <xdr:colOff>63500</xdr:colOff>
      <xdr:row>36</xdr:row>
      <xdr:rowOff>27320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155972"/>
          <a:ext cx="838200" cy="4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155222</xdr:rowOff>
    </xdr:from>
    <xdr:to>
      <xdr:col>19</xdr:col>
      <xdr:colOff>177800</xdr:colOff>
      <xdr:row>36</xdr:row>
      <xdr:rowOff>26223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55972"/>
          <a:ext cx="889000" cy="4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21697</xdr:rowOff>
    </xdr:from>
    <xdr:to>
      <xdr:col>15</xdr:col>
      <xdr:colOff>50800</xdr:colOff>
      <xdr:row>36</xdr:row>
      <xdr:rowOff>26223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193897"/>
          <a:ext cx="889000" cy="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21697</xdr:rowOff>
    </xdr:from>
    <xdr:to>
      <xdr:col>10</xdr:col>
      <xdr:colOff>114300</xdr:colOff>
      <xdr:row>36</xdr:row>
      <xdr:rowOff>45631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193897"/>
          <a:ext cx="889000" cy="2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147970</xdr:rowOff>
    </xdr:from>
    <xdr:to>
      <xdr:col>24</xdr:col>
      <xdr:colOff>114300</xdr:colOff>
      <xdr:row>36</xdr:row>
      <xdr:rowOff>78120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4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126397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2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104422</xdr:rowOff>
    </xdr:from>
    <xdr:to>
      <xdr:col>20</xdr:col>
      <xdr:colOff>38100</xdr:colOff>
      <xdr:row>36</xdr:row>
      <xdr:rowOff>34572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0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25699</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19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146873</xdr:rowOff>
    </xdr:from>
    <xdr:to>
      <xdr:col>15</xdr:col>
      <xdr:colOff>101600</xdr:colOff>
      <xdr:row>36</xdr:row>
      <xdr:rowOff>77023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4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68150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4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142347</xdr:rowOff>
    </xdr:from>
    <xdr:to>
      <xdr:col>10</xdr:col>
      <xdr:colOff>165100</xdr:colOff>
      <xdr:row>36</xdr:row>
      <xdr:rowOff>72497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4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63624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3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166281</xdr:rowOff>
    </xdr:from>
    <xdr:to>
      <xdr:col>6</xdr:col>
      <xdr:colOff>38100</xdr:colOff>
      <xdr:row>36</xdr:row>
      <xdr:rowOff>96431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87558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25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137038</xdr:rowOff>
    </xdr:from>
    <xdr:to>
      <xdr:col>24</xdr:col>
      <xdr:colOff>63500</xdr:colOff>
      <xdr:row>58</xdr:row>
      <xdr:rowOff>32356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09688"/>
          <a:ext cx="838200" cy="66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94927</xdr:rowOff>
    </xdr:from>
    <xdr:to>
      <xdr:col>19</xdr:col>
      <xdr:colOff>177800</xdr:colOff>
      <xdr:row>58</xdr:row>
      <xdr:rowOff>32356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67577"/>
          <a:ext cx="889000" cy="108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94927</xdr:rowOff>
    </xdr:from>
    <xdr:to>
      <xdr:col>15</xdr:col>
      <xdr:colOff>50800</xdr:colOff>
      <xdr:row>58</xdr:row>
      <xdr:rowOff>2638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67577"/>
          <a:ext cx="889000" cy="79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2638</xdr:rowOff>
    </xdr:from>
    <xdr:to>
      <xdr:col>10</xdr:col>
      <xdr:colOff>114300</xdr:colOff>
      <xdr:row>58</xdr:row>
      <xdr:rowOff>74059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46738"/>
          <a:ext cx="889000" cy="7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86238</xdr:rowOff>
    </xdr:from>
    <xdr:to>
      <xdr:col>24</xdr:col>
      <xdr:colOff>114300</xdr:colOff>
      <xdr:row>58</xdr:row>
      <xdr:rowOff>16388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64665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3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153006</xdr:rowOff>
    </xdr:from>
    <xdr:to>
      <xdr:col>20</xdr:col>
      <xdr:colOff>38100</xdr:colOff>
      <xdr:row>58</xdr:row>
      <xdr:rowOff>83156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2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74283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1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44127</xdr:rowOff>
    </xdr:from>
    <xdr:to>
      <xdr:col>15</xdr:col>
      <xdr:colOff>101600</xdr:colOff>
      <xdr:row>57</xdr:row>
      <xdr:rowOff>145727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1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136854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0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123288</xdr:rowOff>
    </xdr:from>
    <xdr:to>
      <xdr:col>10</xdr:col>
      <xdr:colOff>165100</xdr:colOff>
      <xdr:row>58</xdr:row>
      <xdr:rowOff>53438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9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44565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8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23259</xdr:rowOff>
    </xdr:from>
    <xdr:to>
      <xdr:col>6</xdr:col>
      <xdr:colOff>38100</xdr:colOff>
      <xdr:row>58</xdr:row>
      <xdr:rowOff>124859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6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115986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6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114782</xdr:rowOff>
    </xdr:from>
    <xdr:to>
      <xdr:col>24</xdr:col>
      <xdr:colOff>63500</xdr:colOff>
      <xdr:row>77</xdr:row>
      <xdr:rowOff>121069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16432"/>
          <a:ext cx="8382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104839</xdr:rowOff>
    </xdr:from>
    <xdr:to>
      <xdr:col>19</xdr:col>
      <xdr:colOff>177800</xdr:colOff>
      <xdr:row>77</xdr:row>
      <xdr:rowOff>114782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06489"/>
          <a:ext cx="889000" cy="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70549</xdr:rowOff>
    </xdr:from>
    <xdr:to>
      <xdr:col>15</xdr:col>
      <xdr:colOff>50800</xdr:colOff>
      <xdr:row>77</xdr:row>
      <xdr:rowOff>104839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7219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70549</xdr:rowOff>
    </xdr:from>
    <xdr:to>
      <xdr:col>10</xdr:col>
      <xdr:colOff>114300</xdr:colOff>
      <xdr:row>77</xdr:row>
      <xdr:rowOff>132556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72199"/>
          <a:ext cx="889000" cy="6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70269</xdr:rowOff>
    </xdr:from>
    <xdr:to>
      <xdr:col>24</xdr:col>
      <xdr:colOff>114300</xdr:colOff>
      <xdr:row>78</xdr:row>
      <xdr:rowOff>419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7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156646</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86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63982</xdr:rowOff>
    </xdr:from>
    <xdr:to>
      <xdr:col>20</xdr:col>
      <xdr:colOff>38100</xdr:colOff>
      <xdr:row>77</xdr:row>
      <xdr:rowOff>165582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156709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5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54039</xdr:rowOff>
    </xdr:from>
    <xdr:to>
      <xdr:col>15</xdr:col>
      <xdr:colOff>101600</xdr:colOff>
      <xdr:row>77</xdr:row>
      <xdr:rowOff>155639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5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146766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4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19749</xdr:rowOff>
    </xdr:from>
    <xdr:to>
      <xdr:col>10</xdr:col>
      <xdr:colOff>165100</xdr:colOff>
      <xdr:row>77</xdr:row>
      <xdr:rowOff>121349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21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112476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14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81756</xdr:rowOff>
    </xdr:from>
    <xdr:to>
      <xdr:col>6</xdr:col>
      <xdr:colOff>38100</xdr:colOff>
      <xdr:row>78</xdr:row>
      <xdr:rowOff>11906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3033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110248</xdr:rowOff>
    </xdr:from>
    <xdr:to>
      <xdr:col>24</xdr:col>
      <xdr:colOff>63500</xdr:colOff>
      <xdr:row>97</xdr:row>
      <xdr:rowOff>60430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569448"/>
          <a:ext cx="838200" cy="12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60430</xdr:rowOff>
    </xdr:from>
    <xdr:to>
      <xdr:col>19</xdr:col>
      <xdr:colOff>177800</xdr:colOff>
      <xdr:row>97</xdr:row>
      <xdr:rowOff>116236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691080"/>
          <a:ext cx="889000" cy="5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78079</xdr:rowOff>
    </xdr:from>
    <xdr:to>
      <xdr:col>15</xdr:col>
      <xdr:colOff>50800</xdr:colOff>
      <xdr:row>97</xdr:row>
      <xdr:rowOff>116236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708729"/>
          <a:ext cx="889000" cy="3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78079</xdr:rowOff>
    </xdr:from>
    <xdr:to>
      <xdr:col>10</xdr:col>
      <xdr:colOff>114300</xdr:colOff>
      <xdr:row>98</xdr:row>
      <xdr:rowOff>88430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708729"/>
          <a:ext cx="889000" cy="18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59448</xdr:rowOff>
    </xdr:from>
    <xdr:to>
      <xdr:col>24</xdr:col>
      <xdr:colOff>114300</xdr:colOff>
      <xdr:row>96</xdr:row>
      <xdr:rowOff>161048</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51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37875</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497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9630</xdr:rowOff>
    </xdr:from>
    <xdr:to>
      <xdr:col>20</xdr:col>
      <xdr:colOff>38100</xdr:colOff>
      <xdr:row>97</xdr:row>
      <xdr:rowOff>111230</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6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102357</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733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65436</xdr:rowOff>
    </xdr:from>
    <xdr:to>
      <xdr:col>15</xdr:col>
      <xdr:colOff>101600</xdr:colOff>
      <xdr:row>97</xdr:row>
      <xdr:rowOff>167036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9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158163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788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27279</xdr:rowOff>
    </xdr:from>
    <xdr:to>
      <xdr:col>10</xdr:col>
      <xdr:colOff>165100</xdr:colOff>
      <xdr:row>97</xdr:row>
      <xdr:rowOff>128879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65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120006</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750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37630</xdr:rowOff>
    </xdr:from>
    <xdr:to>
      <xdr:col>6</xdr:col>
      <xdr:colOff>38100</xdr:colOff>
      <xdr:row>98</xdr:row>
      <xdr:rowOff>139230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83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130357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932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46061</xdr:rowOff>
    </xdr:from>
    <xdr:to>
      <xdr:col>55</xdr:col>
      <xdr:colOff>0</xdr:colOff>
      <xdr:row>37</xdr:row>
      <xdr:rowOff>7362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218261"/>
          <a:ext cx="838200" cy="13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136892</xdr:rowOff>
    </xdr:from>
    <xdr:to>
      <xdr:col>50</xdr:col>
      <xdr:colOff>114300</xdr:colOff>
      <xdr:row>37</xdr:row>
      <xdr:rowOff>7362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309092"/>
          <a:ext cx="889000" cy="4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136892</xdr:rowOff>
    </xdr:from>
    <xdr:to>
      <xdr:col>45</xdr:col>
      <xdr:colOff>177800</xdr:colOff>
      <xdr:row>37</xdr:row>
      <xdr:rowOff>59494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309092"/>
          <a:ext cx="889000" cy="9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89049</xdr:rowOff>
    </xdr:from>
    <xdr:to>
      <xdr:col>41</xdr:col>
      <xdr:colOff>50800</xdr:colOff>
      <xdr:row>37</xdr:row>
      <xdr:rowOff>59494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32549"/>
          <a:ext cx="889000" cy="117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166711</xdr:rowOff>
    </xdr:from>
    <xdr:to>
      <xdr:col>55</xdr:col>
      <xdr:colOff>50800</xdr:colOff>
      <xdr:row>36</xdr:row>
      <xdr:rowOff>96861</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1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18138</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01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128012</xdr:rowOff>
    </xdr:from>
    <xdr:to>
      <xdr:col>50</xdr:col>
      <xdr:colOff>165100</xdr:colOff>
      <xdr:row>37</xdr:row>
      <xdr:rowOff>58162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30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49289</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39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86092</xdr:rowOff>
    </xdr:from>
    <xdr:to>
      <xdr:col>46</xdr:col>
      <xdr:colOff>38100</xdr:colOff>
      <xdr:row>37</xdr:row>
      <xdr:rowOff>16242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5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7369</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5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8694</xdr:rowOff>
    </xdr:from>
    <xdr:to>
      <xdr:col>41</xdr:col>
      <xdr:colOff>101600</xdr:colOff>
      <xdr:row>37</xdr:row>
      <xdr:rowOff>110294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3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101421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44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38249</xdr:rowOff>
    </xdr:from>
    <xdr:to>
      <xdr:col>36</xdr:col>
      <xdr:colOff>165100</xdr:colOff>
      <xdr:row>30</xdr:row>
      <xdr:rowOff>139849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18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130976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274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30026</xdr:rowOff>
    </xdr:from>
    <xdr:to>
      <xdr:col>55</xdr:col>
      <xdr:colOff>0</xdr:colOff>
      <xdr:row>57</xdr:row>
      <xdr:rowOff>138862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02676"/>
          <a:ext cx="838200" cy="108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30026</xdr:rowOff>
    </xdr:from>
    <xdr:to>
      <xdr:col>50</xdr:col>
      <xdr:colOff>114300</xdr:colOff>
      <xdr:row>58</xdr:row>
      <xdr:rowOff>49283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02676"/>
          <a:ext cx="889000" cy="19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49283</xdr:rowOff>
    </xdr:from>
    <xdr:to>
      <xdr:col>45</xdr:col>
      <xdr:colOff>177800</xdr:colOff>
      <xdr:row>58</xdr:row>
      <xdr:rowOff>70152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993383"/>
          <a:ext cx="889000" cy="2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52788</xdr:rowOff>
    </xdr:from>
    <xdr:to>
      <xdr:col>41</xdr:col>
      <xdr:colOff>50800</xdr:colOff>
      <xdr:row>58</xdr:row>
      <xdr:rowOff>70152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996888"/>
          <a:ext cx="889000" cy="17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88062</xdr:rowOff>
    </xdr:from>
    <xdr:to>
      <xdr:col>55</xdr:col>
      <xdr:colOff>50800</xdr:colOff>
      <xdr:row>58</xdr:row>
      <xdr:rowOff>18212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66489</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3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150676</xdr:rowOff>
    </xdr:from>
    <xdr:to>
      <xdr:col>50</xdr:col>
      <xdr:colOff>165100</xdr:colOff>
      <xdr:row>57</xdr:row>
      <xdr:rowOff>80826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5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71953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44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169933</xdr:rowOff>
    </xdr:from>
    <xdr:to>
      <xdr:col>46</xdr:col>
      <xdr:colOff>38100</xdr:colOff>
      <xdr:row>58</xdr:row>
      <xdr:rowOff>100083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91210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3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19352</xdr:rowOff>
    </xdr:from>
    <xdr:to>
      <xdr:col>41</xdr:col>
      <xdr:colOff>101600</xdr:colOff>
      <xdr:row>58</xdr:row>
      <xdr:rowOff>120952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6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112079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5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1988</xdr:rowOff>
    </xdr:from>
    <xdr:to>
      <xdr:col>36</xdr:col>
      <xdr:colOff>165100</xdr:colOff>
      <xdr:row>58</xdr:row>
      <xdr:rowOff>103588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4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94715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3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149369</xdr:rowOff>
    </xdr:from>
    <xdr:to>
      <xdr:col>55</xdr:col>
      <xdr:colOff>0</xdr:colOff>
      <xdr:row>78</xdr:row>
      <xdr:rowOff>94368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179569"/>
          <a:ext cx="838200" cy="28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149369</xdr:rowOff>
    </xdr:from>
    <xdr:to>
      <xdr:col>50</xdr:col>
      <xdr:colOff>114300</xdr:colOff>
      <xdr:row>78</xdr:row>
      <xdr:rowOff>120886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179569"/>
          <a:ext cx="889000" cy="3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104701</xdr:rowOff>
    </xdr:from>
    <xdr:to>
      <xdr:col>45</xdr:col>
      <xdr:colOff>177800</xdr:colOff>
      <xdr:row>78</xdr:row>
      <xdr:rowOff>120886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477801"/>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104701</xdr:rowOff>
    </xdr:from>
    <xdr:to>
      <xdr:col>41</xdr:col>
      <xdr:colOff>50800</xdr:colOff>
      <xdr:row>78</xdr:row>
      <xdr:rowOff>137002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477801"/>
          <a:ext cx="889000" cy="3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43568</xdr:rowOff>
    </xdr:from>
    <xdr:to>
      <xdr:col>55</xdr:col>
      <xdr:colOff>50800</xdr:colOff>
      <xdr:row>78</xdr:row>
      <xdr:rowOff>145168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129945</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31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98569</xdr:rowOff>
    </xdr:from>
    <xdr:to>
      <xdr:col>50</xdr:col>
      <xdr:colOff>165100</xdr:colOff>
      <xdr:row>77</xdr:row>
      <xdr:rowOff>28719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12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45247</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90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70086</xdr:rowOff>
    </xdr:from>
    <xdr:to>
      <xdr:col>46</xdr:col>
      <xdr:colOff>38100</xdr:colOff>
      <xdr:row>79</xdr:row>
      <xdr:rowOff>236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4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162813</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61017" y="13535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53901</xdr:rowOff>
    </xdr:from>
    <xdr:to>
      <xdr:col>41</xdr:col>
      <xdr:colOff>101600</xdr:colOff>
      <xdr:row>78</xdr:row>
      <xdr:rowOff>155501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2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146628</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1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86202</xdr:rowOff>
    </xdr:from>
    <xdr:to>
      <xdr:col>36</xdr:col>
      <xdr:colOff>165100</xdr:colOff>
      <xdr:row>79</xdr:row>
      <xdr:rowOff>16352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5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7479</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3017" y="13552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145621</xdr:rowOff>
    </xdr:from>
    <xdr:to>
      <xdr:col>55</xdr:col>
      <xdr:colOff>0</xdr:colOff>
      <xdr:row>97</xdr:row>
      <xdr:rowOff>29355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433371"/>
          <a:ext cx="838200" cy="22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138306</xdr:rowOff>
    </xdr:from>
    <xdr:to>
      <xdr:col>50</xdr:col>
      <xdr:colOff>114300</xdr:colOff>
      <xdr:row>97</xdr:row>
      <xdr:rowOff>29355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597506"/>
          <a:ext cx="889000" cy="6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138306</xdr:rowOff>
    </xdr:from>
    <xdr:to>
      <xdr:col>45</xdr:col>
      <xdr:colOff>177800</xdr:colOff>
      <xdr:row>97</xdr:row>
      <xdr:rowOff>2288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597506"/>
          <a:ext cx="889000" cy="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61061</xdr:rowOff>
    </xdr:from>
    <xdr:to>
      <xdr:col>41</xdr:col>
      <xdr:colOff>50800</xdr:colOff>
      <xdr:row>97</xdr:row>
      <xdr:rowOff>2288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520261"/>
          <a:ext cx="889000" cy="11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94821</xdr:rowOff>
    </xdr:from>
    <xdr:to>
      <xdr:col>55</xdr:col>
      <xdr:colOff>50800</xdr:colOff>
      <xdr:row>96</xdr:row>
      <xdr:rowOff>24971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38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73248</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360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150005</xdr:rowOff>
    </xdr:from>
    <xdr:to>
      <xdr:col>50</xdr:col>
      <xdr:colOff>165100</xdr:colOff>
      <xdr:row>97</xdr:row>
      <xdr:rowOff>80155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60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71282</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701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87506</xdr:rowOff>
    </xdr:from>
    <xdr:to>
      <xdr:col>46</xdr:col>
      <xdr:colOff>38100</xdr:colOff>
      <xdr:row>97</xdr:row>
      <xdr:rowOff>17656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54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8783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63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122938</xdr:rowOff>
    </xdr:from>
    <xdr:to>
      <xdr:col>41</xdr:col>
      <xdr:colOff>101600</xdr:colOff>
      <xdr:row>97</xdr:row>
      <xdr:rowOff>53088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58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44215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67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10261</xdr:rowOff>
    </xdr:from>
    <xdr:to>
      <xdr:col>36</xdr:col>
      <xdr:colOff>165100</xdr:colOff>
      <xdr:row>96</xdr:row>
      <xdr:rowOff>111861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4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102988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6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76092</xdr:rowOff>
    </xdr:from>
    <xdr:to>
      <xdr:col>85</xdr:col>
      <xdr:colOff>127000</xdr:colOff>
      <xdr:row>37</xdr:row>
      <xdr:rowOff>121183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419742"/>
          <a:ext cx="838200" cy="4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73899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417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121183</xdr:rowOff>
    </xdr:from>
    <xdr:to>
      <xdr:col>81</xdr:col>
      <xdr:colOff>50800</xdr:colOff>
      <xdr:row>38</xdr:row>
      <xdr:rowOff>21914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464833"/>
          <a:ext cx="889000" cy="7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23607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53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17228</xdr:rowOff>
    </xdr:from>
    <xdr:to>
      <xdr:col>76</xdr:col>
      <xdr:colOff>114300</xdr:colOff>
      <xdr:row>38</xdr:row>
      <xdr:rowOff>21914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32328"/>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147244</xdr:rowOff>
    </xdr:from>
    <xdr:to>
      <xdr:col>71</xdr:col>
      <xdr:colOff>177800</xdr:colOff>
      <xdr:row>38</xdr:row>
      <xdr:rowOff>17228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490894"/>
          <a:ext cx="889000" cy="4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25292</xdr:rowOff>
    </xdr:from>
    <xdr:to>
      <xdr:col>85</xdr:col>
      <xdr:colOff>177800</xdr:colOff>
      <xdr:row>37</xdr:row>
      <xdr:rowOff>126892</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36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156119</xdr:rowOff>
    </xdr:from>
    <xdr:ext cx="469744"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156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70383</xdr:rowOff>
    </xdr:from>
    <xdr:to>
      <xdr:col>81</xdr:col>
      <xdr:colOff>101600</xdr:colOff>
      <xdr:row>38</xdr:row>
      <xdr:rowOff>533</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1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17060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189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142564</xdr:rowOff>
    </xdr:from>
    <xdr:to>
      <xdr:col>76</xdr:col>
      <xdr:colOff>165100</xdr:colOff>
      <xdr:row>38</xdr:row>
      <xdr:rowOff>72713</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62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63841</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35333" y="6578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137878</xdr:rowOff>
    </xdr:from>
    <xdr:to>
      <xdr:col>72</xdr:col>
      <xdr:colOff>38100</xdr:colOff>
      <xdr:row>38</xdr:row>
      <xdr:rowOff>68028</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59155</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574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96444</xdr:rowOff>
    </xdr:from>
    <xdr:to>
      <xdr:col>67</xdr:col>
      <xdr:colOff>101600</xdr:colOff>
      <xdr:row>38</xdr:row>
      <xdr:rowOff>26594</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4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17721</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32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143434</xdr:rowOff>
    </xdr:from>
    <xdr:to>
      <xdr:col>85</xdr:col>
      <xdr:colOff>127000</xdr:colOff>
      <xdr:row>76</xdr:row>
      <xdr:rowOff>2787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002184"/>
          <a:ext cx="838200" cy="3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141377</xdr:rowOff>
    </xdr:from>
    <xdr:to>
      <xdr:col>81</xdr:col>
      <xdr:colOff>50800</xdr:colOff>
      <xdr:row>75</xdr:row>
      <xdr:rowOff>143434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3000127"/>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141377</xdr:rowOff>
    </xdr:from>
    <xdr:to>
      <xdr:col>76</xdr:col>
      <xdr:colOff>114300</xdr:colOff>
      <xdr:row>75</xdr:row>
      <xdr:rowOff>154082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000127"/>
          <a:ext cx="889000" cy="1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152425</xdr:rowOff>
    </xdr:from>
    <xdr:to>
      <xdr:col>71</xdr:col>
      <xdr:colOff>177800</xdr:colOff>
      <xdr:row>75</xdr:row>
      <xdr:rowOff>154082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011175"/>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123437</xdr:rowOff>
    </xdr:from>
    <xdr:to>
      <xdr:col>85</xdr:col>
      <xdr:colOff>177800</xdr:colOff>
      <xdr:row>76</xdr:row>
      <xdr:rowOff>53587</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982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101864</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96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92634</xdr:rowOff>
    </xdr:from>
    <xdr:to>
      <xdr:col>81</xdr:col>
      <xdr:colOff>101600</xdr:colOff>
      <xdr:row>76</xdr:row>
      <xdr:rowOff>22783</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951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13910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4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90577</xdr:rowOff>
    </xdr:from>
    <xdr:to>
      <xdr:col>76</xdr:col>
      <xdr:colOff>165100</xdr:colOff>
      <xdr:row>76</xdr:row>
      <xdr:rowOff>20727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4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11853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04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103283</xdr:rowOff>
    </xdr:from>
    <xdr:to>
      <xdr:col>72</xdr:col>
      <xdr:colOff>38100</xdr:colOff>
      <xdr:row>76</xdr:row>
      <xdr:rowOff>33434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96203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24559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05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101626</xdr:rowOff>
    </xdr:from>
    <xdr:to>
      <xdr:col>67</xdr:col>
      <xdr:colOff>101600</xdr:colOff>
      <xdr:row>76</xdr:row>
      <xdr:rowOff>31775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96037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22902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05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83345</xdr:rowOff>
    </xdr:from>
    <xdr:to>
      <xdr:col>85</xdr:col>
      <xdr:colOff>127000</xdr:colOff>
      <xdr:row>98</xdr:row>
      <xdr:rowOff>92188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85445"/>
          <a:ext cx="838200" cy="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57010</xdr:rowOff>
    </xdr:from>
    <xdr:to>
      <xdr:col>81</xdr:col>
      <xdr:colOff>50800</xdr:colOff>
      <xdr:row>98</xdr:row>
      <xdr:rowOff>92188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59110"/>
          <a:ext cx="889000" cy="3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32139</xdr:rowOff>
    </xdr:from>
    <xdr:to>
      <xdr:col>76</xdr:col>
      <xdr:colOff>114300</xdr:colOff>
      <xdr:row>98</xdr:row>
      <xdr:rowOff>57010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34239"/>
          <a:ext cx="889000" cy="2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32139</xdr:rowOff>
    </xdr:from>
    <xdr:to>
      <xdr:col>71</xdr:col>
      <xdr:colOff>177800</xdr:colOff>
      <xdr:row>98</xdr:row>
      <xdr:rowOff>108770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34239"/>
          <a:ext cx="889000" cy="7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32545</xdr:rowOff>
    </xdr:from>
    <xdr:to>
      <xdr:col>85</xdr:col>
      <xdr:colOff>177800</xdr:colOff>
      <xdr:row>98</xdr:row>
      <xdr:rowOff>134145</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3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142700</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41388</xdr:rowOff>
    </xdr:from>
    <xdr:to>
      <xdr:col>81</xdr:col>
      <xdr:colOff>101600</xdr:colOff>
      <xdr:row>98</xdr:row>
      <xdr:rowOff>142988</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4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134115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3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6210</xdr:rowOff>
    </xdr:from>
    <xdr:to>
      <xdr:col>76</xdr:col>
      <xdr:colOff>165100</xdr:colOff>
      <xdr:row>98</xdr:row>
      <xdr:rowOff>107810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98937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0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152789</xdr:rowOff>
    </xdr:from>
    <xdr:to>
      <xdr:col>72</xdr:col>
      <xdr:colOff>38100</xdr:colOff>
      <xdr:row>98</xdr:row>
      <xdr:rowOff>82939</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8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99466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5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57970</xdr:rowOff>
    </xdr:from>
    <xdr:to>
      <xdr:col>67</xdr:col>
      <xdr:colOff>101600</xdr:colOff>
      <xdr:row>98</xdr:row>
      <xdr:rowOff>159570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6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150697</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95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39650</xdr:rowOff>
    </xdr:from>
    <xdr:to>
      <xdr:col>116</xdr:col>
      <xdr:colOff>63500</xdr:colOff>
      <xdr:row>59</xdr:row>
      <xdr:rowOff>43288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10155200"/>
          <a:ext cx="838200" cy="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40240</xdr:rowOff>
    </xdr:from>
    <xdr:to>
      <xdr:col>111</xdr:col>
      <xdr:colOff>177800</xdr:colOff>
      <xdr:row>59</xdr:row>
      <xdr:rowOff>43288</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55790"/>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37935</xdr:rowOff>
    </xdr:from>
    <xdr:to>
      <xdr:col>107</xdr:col>
      <xdr:colOff>50800</xdr:colOff>
      <xdr:row>59</xdr:row>
      <xdr:rowOff>40240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53485"/>
          <a:ext cx="889000" cy="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35630</xdr:rowOff>
    </xdr:from>
    <xdr:to>
      <xdr:col>102</xdr:col>
      <xdr:colOff>114300</xdr:colOff>
      <xdr:row>59</xdr:row>
      <xdr:rowOff>37935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51180"/>
          <a:ext cx="889000" cy="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160300</xdr:rowOff>
    </xdr:from>
    <xdr:to>
      <xdr:col>116</xdr:col>
      <xdr:colOff>114300</xdr:colOff>
      <xdr:row>59</xdr:row>
      <xdr:rowOff>90450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75227</xdr:rowOff>
    </xdr:from>
    <xdr:ext cx="378565"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19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163938</xdr:rowOff>
    </xdr:from>
    <xdr:to>
      <xdr:col>112</xdr:col>
      <xdr:colOff>38100</xdr:colOff>
      <xdr:row>59</xdr:row>
      <xdr:rowOff>94088</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85215</xdr:rowOff>
    </xdr:from>
    <xdr:ext cx="313932"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66333" y="102007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160890</xdr:rowOff>
    </xdr:from>
    <xdr:to>
      <xdr:col>107</xdr:col>
      <xdr:colOff>101600</xdr:colOff>
      <xdr:row>59</xdr:row>
      <xdr:rowOff>91040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82167</xdr:rowOff>
    </xdr:from>
    <xdr:ext cx="378565"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5017" y="10197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158585</xdr:rowOff>
    </xdr:from>
    <xdr:to>
      <xdr:col>102</xdr:col>
      <xdr:colOff>165100</xdr:colOff>
      <xdr:row>59</xdr:row>
      <xdr:rowOff>88735</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79862</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6017" y="10195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156280</xdr:rowOff>
    </xdr:from>
    <xdr:to>
      <xdr:col>98</xdr:col>
      <xdr:colOff>38100</xdr:colOff>
      <xdr:row>59</xdr:row>
      <xdr:rowOff>86430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77557</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7017" y="10193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124482</xdr:rowOff>
    </xdr:from>
    <xdr:to>
      <xdr:col>116</xdr:col>
      <xdr:colOff>63500</xdr:colOff>
      <xdr:row>74</xdr:row>
      <xdr:rowOff>3356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640332"/>
          <a:ext cx="838200" cy="5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3356</xdr:rowOff>
    </xdr:from>
    <xdr:to>
      <xdr:col>111</xdr:col>
      <xdr:colOff>177800</xdr:colOff>
      <xdr:row>74</xdr:row>
      <xdr:rowOff>110929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690656"/>
          <a:ext cx="889000" cy="10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110929</xdr:rowOff>
    </xdr:from>
    <xdr:to>
      <xdr:col>107</xdr:col>
      <xdr:colOff>50800</xdr:colOff>
      <xdr:row>74</xdr:row>
      <xdr:rowOff>134377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798229"/>
          <a:ext cx="889000" cy="2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134377</xdr:rowOff>
    </xdr:from>
    <xdr:to>
      <xdr:col>102</xdr:col>
      <xdr:colOff>114300</xdr:colOff>
      <xdr:row>75</xdr:row>
      <xdr:rowOff>14362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821677"/>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73682</xdr:rowOff>
    </xdr:from>
    <xdr:to>
      <xdr:col>116</xdr:col>
      <xdr:colOff>114300</xdr:colOff>
      <xdr:row>74</xdr:row>
      <xdr:rowOff>3832</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58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96559</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44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124006</xdr:rowOff>
    </xdr:from>
    <xdr:to>
      <xdr:col>112</xdr:col>
      <xdr:colOff>38100</xdr:colOff>
      <xdr:row>74</xdr:row>
      <xdr:rowOff>54156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63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70683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41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60129</xdr:rowOff>
    </xdr:from>
    <xdr:to>
      <xdr:col>107</xdr:col>
      <xdr:colOff>101600</xdr:colOff>
      <xdr:row>74</xdr:row>
      <xdr:rowOff>161729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74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6806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52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83577</xdr:rowOff>
    </xdr:from>
    <xdr:to>
      <xdr:col>102</xdr:col>
      <xdr:colOff>165100</xdr:colOff>
      <xdr:row>75</xdr:row>
      <xdr:rowOff>13727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7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30254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54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135012</xdr:rowOff>
    </xdr:from>
    <xdr:to>
      <xdr:col>98</xdr:col>
      <xdr:colOff>38100</xdr:colOff>
      <xdr:row>75</xdr:row>
      <xdr:rowOff>65162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82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81689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59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345,242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円となっており、主な構成項目としては、扶助費（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140,721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円）、人件費（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59,916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円）、物件費（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58,663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52,102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50,716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扶助費については障がい福祉サービス給付費の増などにより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、物件費については予防接種事業に係る費用の増などにより、補助費等については消防広域化の影響などにより、それぞれ前年度より増加している。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繰出金については、後期高齢者医療や介護保険に係る繰出金が、高齢化に伴い今後も増加していく見込みであるため、今後は病気の予防や健康増進を推進することで、給付費等の抑制をめざす。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人件費については消防広域化の影響などにより、前年度より減少している。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大阪府河内長野市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97,912
96,824
109.63
43,390,443
42,606,159
206,273
22,803,109
25,524,029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78549</xdr:rowOff>
    </xdr:from>
    <xdr:to>
      <xdr:col>24</xdr:col>
      <xdr:colOff>63500</xdr:colOff>
      <xdr:row>35</xdr:row>
      <xdr:rowOff>80835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6079299"/>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67691</xdr:rowOff>
    </xdr:from>
    <xdr:to>
      <xdr:col>19</xdr:col>
      <xdr:colOff>177800</xdr:colOff>
      <xdr:row>35</xdr:row>
      <xdr:rowOff>78549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2908300" y="6068441"/>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33972</xdr:rowOff>
    </xdr:from>
    <xdr:to>
      <xdr:col>15</xdr:col>
      <xdr:colOff>50800</xdr:colOff>
      <xdr:row>35</xdr:row>
      <xdr:rowOff>67691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034722"/>
          <a:ext cx="889000" cy="3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33972</xdr:rowOff>
    </xdr:from>
    <xdr:to>
      <xdr:col>10</xdr:col>
      <xdr:colOff>114300</xdr:colOff>
      <xdr:row>35</xdr:row>
      <xdr:rowOff>88265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034722"/>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30035</xdr:rowOff>
    </xdr:from>
    <xdr:to>
      <xdr:col>24</xdr:col>
      <xdr:colOff>114300</xdr:colOff>
      <xdr:row>35</xdr:row>
      <xdr:rowOff>131635</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0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52912</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882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27749</xdr:rowOff>
    </xdr:from>
    <xdr:to>
      <xdr:col>20</xdr:col>
      <xdr:colOff>38100</xdr:colOff>
      <xdr:row>35</xdr:row>
      <xdr:rowOff>129349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02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145876</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803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16891</xdr:rowOff>
    </xdr:from>
    <xdr:to>
      <xdr:col>15</xdr:col>
      <xdr:colOff>101600</xdr:colOff>
      <xdr:row>35</xdr:row>
      <xdr:rowOff>118491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1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135018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792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154622</xdr:rowOff>
    </xdr:from>
    <xdr:to>
      <xdr:col>10</xdr:col>
      <xdr:colOff>165100</xdr:colOff>
      <xdr:row>35</xdr:row>
      <xdr:rowOff>84772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8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101299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759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37465</xdr:rowOff>
    </xdr:from>
    <xdr:to>
      <xdr:col>6</xdr:col>
      <xdr:colOff>38100</xdr:colOff>
      <xdr:row>35</xdr:row>
      <xdr:rowOff>139065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155592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813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7516</xdr:rowOff>
    </xdr:from>
    <xdr:to>
      <xdr:col>24</xdr:col>
      <xdr:colOff>63500</xdr:colOff>
      <xdr:row>58</xdr:row>
      <xdr:rowOff>21396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51616"/>
          <a:ext cx="838200" cy="1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139795</xdr:rowOff>
    </xdr:from>
    <xdr:to>
      <xdr:col>19</xdr:col>
      <xdr:colOff>177800</xdr:colOff>
      <xdr:row>58</xdr:row>
      <xdr:rowOff>7516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12445"/>
          <a:ext cx="889000" cy="3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139795</xdr:rowOff>
    </xdr:from>
    <xdr:to>
      <xdr:col>15</xdr:col>
      <xdr:colOff>50800</xdr:colOff>
      <xdr:row>57</xdr:row>
      <xdr:rowOff>162975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12445"/>
          <a:ext cx="889000" cy="2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96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6514</xdr:rowOff>
    </xdr:from>
    <xdr:to>
      <xdr:col>10</xdr:col>
      <xdr:colOff>114300</xdr:colOff>
      <xdr:row>57</xdr:row>
      <xdr:rowOff>162975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07714"/>
          <a:ext cx="889000" cy="32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142046</xdr:rowOff>
    </xdr:from>
    <xdr:to>
      <xdr:col>24</xdr:col>
      <xdr:colOff>114300</xdr:colOff>
      <xdr:row>58</xdr:row>
      <xdr:rowOff>72196</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1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128166</xdr:rowOff>
    </xdr:from>
    <xdr:to>
      <xdr:col>20</xdr:col>
      <xdr:colOff>38100</xdr:colOff>
      <xdr:row>58</xdr:row>
      <xdr:rowOff>58316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0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49443</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99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88995</xdr:rowOff>
    </xdr:from>
    <xdr:to>
      <xdr:col>15</xdr:col>
      <xdr:colOff>101600</xdr:colOff>
      <xdr:row>58</xdr:row>
      <xdr:rowOff>19145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6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35672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6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112175</xdr:rowOff>
    </xdr:from>
    <xdr:to>
      <xdr:col>10</xdr:col>
      <xdr:colOff>165100</xdr:colOff>
      <xdr:row>58</xdr:row>
      <xdr:rowOff>42325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33452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7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127164</xdr:rowOff>
    </xdr:from>
    <xdr:to>
      <xdr:col>6</xdr:col>
      <xdr:colOff>38100</xdr:colOff>
      <xdr:row>56</xdr:row>
      <xdr:rowOff>57314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5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48441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4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57587</xdr:rowOff>
    </xdr:from>
    <xdr:to>
      <xdr:col>24</xdr:col>
      <xdr:colOff>63500</xdr:colOff>
      <xdr:row>77</xdr:row>
      <xdr:rowOff>57617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087787"/>
          <a:ext cx="838200" cy="17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57617</xdr:rowOff>
    </xdr:from>
    <xdr:to>
      <xdr:col>19</xdr:col>
      <xdr:colOff>177800</xdr:colOff>
      <xdr:row>77</xdr:row>
      <xdr:rowOff>108649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259267"/>
          <a:ext cx="889000" cy="5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108649</xdr:rowOff>
    </xdr:from>
    <xdr:to>
      <xdr:col>15</xdr:col>
      <xdr:colOff>50800</xdr:colOff>
      <xdr:row>77</xdr:row>
      <xdr:rowOff>113342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310299"/>
          <a:ext cx="889000" cy="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113342</xdr:rowOff>
    </xdr:from>
    <xdr:to>
      <xdr:col>10</xdr:col>
      <xdr:colOff>114300</xdr:colOff>
      <xdr:row>78</xdr:row>
      <xdr:rowOff>137109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314992"/>
          <a:ext cx="889000" cy="19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144513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6787</xdr:rowOff>
    </xdr:from>
    <xdr:to>
      <xdr:col>24</xdr:col>
      <xdr:colOff>114300</xdr:colOff>
      <xdr:row>76</xdr:row>
      <xdr:rowOff>108387</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03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29664</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888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6817</xdr:rowOff>
    </xdr:from>
    <xdr:to>
      <xdr:col>20</xdr:col>
      <xdr:colOff>38100</xdr:colOff>
      <xdr:row>77</xdr:row>
      <xdr:rowOff>108417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20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99544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30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57849</xdr:rowOff>
    </xdr:from>
    <xdr:to>
      <xdr:col>15</xdr:col>
      <xdr:colOff>101600</xdr:colOff>
      <xdr:row>77</xdr:row>
      <xdr:rowOff>159449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25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150576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352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62542</xdr:rowOff>
    </xdr:from>
    <xdr:to>
      <xdr:col>10</xdr:col>
      <xdr:colOff>165100</xdr:colOff>
      <xdr:row>77</xdr:row>
      <xdr:rowOff>164142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2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155269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356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86309</xdr:rowOff>
    </xdr:from>
    <xdr:to>
      <xdr:col>6</xdr:col>
      <xdr:colOff>38100</xdr:colOff>
      <xdr:row>79</xdr:row>
      <xdr:rowOff>16459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45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7586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552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108705</xdr:rowOff>
    </xdr:from>
    <xdr:to>
      <xdr:col>24</xdr:col>
      <xdr:colOff>63500</xdr:colOff>
      <xdr:row>97</xdr:row>
      <xdr:rowOff>115621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739355"/>
          <a:ext cx="8382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37554</xdr:rowOff>
    </xdr:from>
    <xdr:to>
      <xdr:col>19</xdr:col>
      <xdr:colOff>177800</xdr:colOff>
      <xdr:row>97</xdr:row>
      <xdr:rowOff>115621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668204"/>
          <a:ext cx="889000" cy="7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37554</xdr:rowOff>
    </xdr:from>
    <xdr:to>
      <xdr:col>15</xdr:col>
      <xdr:colOff>50800</xdr:colOff>
      <xdr:row>97</xdr:row>
      <xdr:rowOff>45822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68204"/>
          <a:ext cx="889000" cy="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45822</xdr:rowOff>
    </xdr:from>
    <xdr:to>
      <xdr:col>10</xdr:col>
      <xdr:colOff>114300</xdr:colOff>
      <xdr:row>97</xdr:row>
      <xdr:rowOff>83598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676472"/>
          <a:ext cx="889000" cy="37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57905</xdr:rowOff>
    </xdr:from>
    <xdr:to>
      <xdr:col>24</xdr:col>
      <xdr:colOff>114300</xdr:colOff>
      <xdr:row>97</xdr:row>
      <xdr:rowOff>159505</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68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36332</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6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64821</xdr:rowOff>
    </xdr:from>
    <xdr:to>
      <xdr:col>20</xdr:col>
      <xdr:colOff>38100</xdr:colOff>
      <xdr:row>97</xdr:row>
      <xdr:rowOff>166421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69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157548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78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158204</xdr:rowOff>
    </xdr:from>
    <xdr:to>
      <xdr:col>15</xdr:col>
      <xdr:colOff>101600</xdr:colOff>
      <xdr:row>97</xdr:row>
      <xdr:rowOff>88354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61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79481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71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166472</xdr:rowOff>
    </xdr:from>
    <xdr:to>
      <xdr:col>10</xdr:col>
      <xdr:colOff>165100</xdr:colOff>
      <xdr:row>97</xdr:row>
      <xdr:rowOff>96622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62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87749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71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32798</xdr:rowOff>
    </xdr:from>
    <xdr:to>
      <xdr:col>6</xdr:col>
      <xdr:colOff>38100</xdr:colOff>
      <xdr:row>97</xdr:row>
      <xdr:rowOff>134398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66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150925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43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34925</xdr:rowOff>
    </xdr:from>
    <xdr:to>
      <xdr:col>55</xdr:col>
      <xdr:colOff>0</xdr:colOff>
      <xdr:row>38</xdr:row>
      <xdr:rowOff>43307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550025"/>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42164</xdr:rowOff>
    </xdr:from>
    <xdr:to>
      <xdr:col>50</xdr:col>
      <xdr:colOff>114300</xdr:colOff>
      <xdr:row>38</xdr:row>
      <xdr:rowOff>43307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55726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42164</xdr:rowOff>
    </xdr:from>
    <xdr:to>
      <xdr:col>45</xdr:col>
      <xdr:colOff>177800</xdr:colOff>
      <xdr:row>38</xdr:row>
      <xdr:rowOff>44831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557264"/>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44831</xdr:rowOff>
    </xdr:from>
    <xdr:to>
      <xdr:col>41</xdr:col>
      <xdr:colOff>50800</xdr:colOff>
      <xdr:row>38</xdr:row>
      <xdr:rowOff>50927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55993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155575</xdr:rowOff>
    </xdr:from>
    <xdr:to>
      <xdr:col>55</xdr:col>
      <xdr:colOff>50800</xdr:colOff>
      <xdr:row>38</xdr:row>
      <xdr:rowOff>85725</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9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134002</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776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163957</xdr:rowOff>
    </xdr:from>
    <xdr:to>
      <xdr:col>50</xdr:col>
      <xdr:colOff>165100</xdr:colOff>
      <xdr:row>38</xdr:row>
      <xdr:rowOff>94107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0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85234</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00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162814</xdr:rowOff>
    </xdr:from>
    <xdr:to>
      <xdr:col>46</xdr:col>
      <xdr:colOff>38100</xdr:colOff>
      <xdr:row>38</xdr:row>
      <xdr:rowOff>92964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0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84091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165481</xdr:rowOff>
    </xdr:from>
    <xdr:to>
      <xdr:col>41</xdr:col>
      <xdr:colOff>101600</xdr:colOff>
      <xdr:row>38</xdr:row>
      <xdr:rowOff>95631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0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86758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01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127</xdr:rowOff>
    </xdr:from>
    <xdr:to>
      <xdr:col>36</xdr:col>
      <xdr:colOff>165100</xdr:colOff>
      <xdr:row>38</xdr:row>
      <xdr:rowOff>101727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1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92854</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07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141940</xdr:rowOff>
    </xdr:from>
    <xdr:to>
      <xdr:col>55</xdr:col>
      <xdr:colOff>0</xdr:colOff>
      <xdr:row>57</xdr:row>
      <xdr:rowOff>150444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9914590"/>
          <a:ext cx="838200" cy="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142260</xdr:rowOff>
    </xdr:from>
    <xdr:to>
      <xdr:col>50</xdr:col>
      <xdr:colOff>114300</xdr:colOff>
      <xdr:row>57</xdr:row>
      <xdr:rowOff>150444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9914910"/>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142260</xdr:rowOff>
    </xdr:from>
    <xdr:to>
      <xdr:col>45</xdr:col>
      <xdr:colOff>177800</xdr:colOff>
      <xdr:row>57</xdr:row>
      <xdr:rowOff>158079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9914910"/>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157851</xdr:rowOff>
    </xdr:from>
    <xdr:to>
      <xdr:col>41</xdr:col>
      <xdr:colOff>50800</xdr:colOff>
      <xdr:row>57</xdr:row>
      <xdr:rowOff>158079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993050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91140</xdr:rowOff>
    </xdr:from>
    <xdr:to>
      <xdr:col>55</xdr:col>
      <xdr:colOff>50800</xdr:colOff>
      <xdr:row>58</xdr:row>
      <xdr:rowOff>21290</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86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69567</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842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99644</xdr:rowOff>
    </xdr:from>
    <xdr:to>
      <xdr:col>50</xdr:col>
      <xdr:colOff>165100</xdr:colOff>
      <xdr:row>58</xdr:row>
      <xdr:rowOff>29794</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87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20921</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996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91460</xdr:rowOff>
    </xdr:from>
    <xdr:to>
      <xdr:col>46</xdr:col>
      <xdr:colOff>38100</xdr:colOff>
      <xdr:row>58</xdr:row>
      <xdr:rowOff>21610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8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12737</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995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107279</xdr:rowOff>
    </xdr:from>
    <xdr:to>
      <xdr:col>41</xdr:col>
      <xdr:colOff>101600</xdr:colOff>
      <xdr:row>58</xdr:row>
      <xdr:rowOff>37429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8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28556</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997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107051</xdr:rowOff>
    </xdr:from>
    <xdr:to>
      <xdr:col>36</xdr:col>
      <xdr:colOff>165100</xdr:colOff>
      <xdr:row>58</xdr:row>
      <xdr:rowOff>37201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87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28328</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997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137280</xdr:rowOff>
    </xdr:from>
    <xdr:to>
      <xdr:col>55</xdr:col>
      <xdr:colOff>0</xdr:colOff>
      <xdr:row>78</xdr:row>
      <xdr:rowOff>153225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10380"/>
          <a:ext cx="838200" cy="1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115602</xdr:rowOff>
    </xdr:from>
    <xdr:to>
      <xdr:col>50</xdr:col>
      <xdr:colOff>114300</xdr:colOff>
      <xdr:row>78</xdr:row>
      <xdr:rowOff>137280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88702"/>
          <a:ext cx="889000" cy="2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115602</xdr:rowOff>
    </xdr:from>
    <xdr:to>
      <xdr:col>45</xdr:col>
      <xdr:colOff>177800</xdr:colOff>
      <xdr:row>78</xdr:row>
      <xdr:rowOff>133508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88702"/>
          <a:ext cx="889000" cy="1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148006</xdr:rowOff>
    </xdr:from>
    <xdr:to>
      <xdr:col>41</xdr:col>
      <xdr:colOff>50800</xdr:colOff>
      <xdr:row>78</xdr:row>
      <xdr:rowOff>133508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349656"/>
          <a:ext cx="889000" cy="15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102425</xdr:rowOff>
    </xdr:from>
    <xdr:to>
      <xdr:col>55</xdr:col>
      <xdr:colOff>50800</xdr:colOff>
      <xdr:row>79</xdr:row>
      <xdr:rowOff>32575</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7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17352</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9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86480</xdr:rowOff>
    </xdr:from>
    <xdr:to>
      <xdr:col>50</xdr:col>
      <xdr:colOff>165100</xdr:colOff>
      <xdr:row>79</xdr:row>
      <xdr:rowOff>16630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5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7757</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64802</xdr:rowOff>
    </xdr:from>
    <xdr:to>
      <xdr:col>46</xdr:col>
      <xdr:colOff>38100</xdr:colOff>
      <xdr:row>78</xdr:row>
      <xdr:rowOff>166402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157529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3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82708</xdr:rowOff>
    </xdr:from>
    <xdr:to>
      <xdr:col>41</xdr:col>
      <xdr:colOff>101600</xdr:colOff>
      <xdr:row>79</xdr:row>
      <xdr:rowOff>12858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5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3985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4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97206</xdr:rowOff>
    </xdr:from>
    <xdr:to>
      <xdr:col>36</xdr:col>
      <xdr:colOff>165100</xdr:colOff>
      <xdr:row>78</xdr:row>
      <xdr:rowOff>27356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29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18483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05111" y="1339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166903</xdr:rowOff>
    </xdr:from>
    <xdr:to>
      <xdr:col>55</xdr:col>
      <xdr:colOff>0</xdr:colOff>
      <xdr:row>98</xdr:row>
      <xdr:rowOff>11798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797553"/>
          <a:ext cx="8382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11798</xdr:rowOff>
    </xdr:from>
    <xdr:to>
      <xdr:col>50</xdr:col>
      <xdr:colOff>114300</xdr:colOff>
      <xdr:row>98</xdr:row>
      <xdr:rowOff>89827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813898"/>
          <a:ext cx="889000" cy="7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89827</xdr:rowOff>
    </xdr:from>
    <xdr:to>
      <xdr:col>45</xdr:col>
      <xdr:colOff>177800</xdr:colOff>
      <xdr:row>98</xdr:row>
      <xdr:rowOff>96532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891927"/>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96532</xdr:rowOff>
    </xdr:from>
    <xdr:to>
      <xdr:col>41</xdr:col>
      <xdr:colOff>50800</xdr:colOff>
      <xdr:row>98</xdr:row>
      <xdr:rowOff>132462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898632"/>
          <a:ext cx="889000" cy="3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116103</xdr:rowOff>
    </xdr:from>
    <xdr:to>
      <xdr:col>55</xdr:col>
      <xdr:colOff>50800</xdr:colOff>
      <xdr:row>98</xdr:row>
      <xdr:rowOff>46253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94530</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725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132448</xdr:rowOff>
    </xdr:from>
    <xdr:to>
      <xdr:col>50</xdr:col>
      <xdr:colOff>165100</xdr:colOff>
      <xdr:row>98</xdr:row>
      <xdr:rowOff>62598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6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53725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5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39027</xdr:rowOff>
    </xdr:from>
    <xdr:to>
      <xdr:col>46</xdr:col>
      <xdr:colOff>38100</xdr:colOff>
      <xdr:row>98</xdr:row>
      <xdr:rowOff>140627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4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131754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3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45732</xdr:rowOff>
    </xdr:from>
    <xdr:to>
      <xdr:col>41</xdr:col>
      <xdr:colOff>101600</xdr:colOff>
      <xdr:row>98</xdr:row>
      <xdr:rowOff>147332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138459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4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81662</xdr:rowOff>
    </xdr:from>
    <xdr:to>
      <xdr:col>36</xdr:col>
      <xdr:colOff>165100</xdr:colOff>
      <xdr:row>99</xdr:row>
      <xdr:rowOff>11812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8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2939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97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161554</xdr:rowOff>
    </xdr:from>
    <xdr:to>
      <xdr:col>85</xdr:col>
      <xdr:colOff>127000</xdr:colOff>
      <xdr:row>37</xdr:row>
      <xdr:rowOff>45791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162304"/>
          <a:ext cx="838200" cy="227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23571</xdr:rowOff>
    </xdr:from>
    <xdr:to>
      <xdr:col>81</xdr:col>
      <xdr:colOff>50800</xdr:colOff>
      <xdr:row>37</xdr:row>
      <xdr:rowOff>45791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367221"/>
          <a:ext cx="889000" cy="2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23571</xdr:rowOff>
    </xdr:from>
    <xdr:to>
      <xdr:col>76</xdr:col>
      <xdr:colOff>114300</xdr:colOff>
      <xdr:row>37</xdr:row>
      <xdr:rowOff>75326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367221"/>
          <a:ext cx="889000" cy="5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75326</xdr:rowOff>
    </xdr:from>
    <xdr:to>
      <xdr:col>71</xdr:col>
      <xdr:colOff>177800</xdr:colOff>
      <xdr:row>37</xdr:row>
      <xdr:rowOff>108245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418976"/>
          <a:ext cx="8890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110754</xdr:rowOff>
    </xdr:from>
    <xdr:to>
      <xdr:col>85</xdr:col>
      <xdr:colOff>177800</xdr:colOff>
      <xdr:row>36</xdr:row>
      <xdr:rowOff>40904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11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89181</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08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166441</xdr:rowOff>
    </xdr:from>
    <xdr:to>
      <xdr:col>81</xdr:col>
      <xdr:colOff>101600</xdr:colOff>
      <xdr:row>37</xdr:row>
      <xdr:rowOff>96591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3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31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144221</xdr:rowOff>
    </xdr:from>
    <xdr:to>
      <xdr:col>76</xdr:col>
      <xdr:colOff>165100</xdr:colOff>
      <xdr:row>37</xdr:row>
      <xdr:rowOff>74371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65498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0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24526</xdr:rowOff>
    </xdr:from>
    <xdr:to>
      <xdr:col>72</xdr:col>
      <xdr:colOff>38100</xdr:colOff>
      <xdr:row>37</xdr:row>
      <xdr:rowOff>126126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6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117253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6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57445</xdr:rowOff>
    </xdr:from>
    <xdr:to>
      <xdr:col>67</xdr:col>
      <xdr:colOff>101600</xdr:colOff>
      <xdr:row>37</xdr:row>
      <xdr:rowOff>159045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0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150172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49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39097</xdr:rowOff>
    </xdr:from>
    <xdr:to>
      <xdr:col>85</xdr:col>
      <xdr:colOff>126364</xdr:colOff>
      <xdr:row>57</xdr:row>
      <xdr:rowOff>75559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11597"/>
          <a:ext cx="1269" cy="1236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79386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985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75559</xdr:rowOff>
    </xdr:from>
    <xdr:to>
      <xdr:col>86</xdr:col>
      <xdr:colOff>25400</xdr:colOff>
      <xdr:row>57</xdr:row>
      <xdr:rowOff>75559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984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157224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8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39097</xdr:rowOff>
    </xdr:from>
    <xdr:to>
      <xdr:col>86</xdr:col>
      <xdr:colOff>25400</xdr:colOff>
      <xdr:row>50</xdr:row>
      <xdr:rowOff>39097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11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66148</xdr:rowOff>
    </xdr:from>
    <xdr:to>
      <xdr:col>85</xdr:col>
      <xdr:colOff>127000</xdr:colOff>
      <xdr:row>56</xdr:row>
      <xdr:rowOff>79616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5481300" y="9667348"/>
          <a:ext cx="838200" cy="1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43463</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301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20586</xdr:rowOff>
    </xdr:from>
    <xdr:to>
      <xdr:col>85</xdr:col>
      <xdr:colOff>177800</xdr:colOff>
      <xdr:row>55</xdr:row>
      <xdr:rowOff>122186</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45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66148</xdr:rowOff>
    </xdr:from>
    <xdr:to>
      <xdr:col>81</xdr:col>
      <xdr:colOff>50800</xdr:colOff>
      <xdr:row>58</xdr:row>
      <xdr:rowOff>16446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667348"/>
          <a:ext cx="889000" cy="29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123419</xdr:rowOff>
    </xdr:from>
    <xdr:to>
      <xdr:col>81</xdr:col>
      <xdr:colOff>101600</xdr:colOff>
      <xdr:row>56</xdr:row>
      <xdr:rowOff>53569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70096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3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117545</xdr:rowOff>
    </xdr:from>
    <xdr:to>
      <xdr:col>76</xdr:col>
      <xdr:colOff>114300</xdr:colOff>
      <xdr:row>58</xdr:row>
      <xdr:rowOff>16446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3703300" y="9890195"/>
          <a:ext cx="889000" cy="7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4318</xdr:rowOff>
    </xdr:from>
    <xdr:to>
      <xdr:col>76</xdr:col>
      <xdr:colOff>165100</xdr:colOff>
      <xdr:row>56</xdr:row>
      <xdr:rowOff>105918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122445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114154</xdr:rowOff>
    </xdr:from>
    <xdr:to>
      <xdr:col>71</xdr:col>
      <xdr:colOff>177800</xdr:colOff>
      <xdr:row>57</xdr:row>
      <xdr:rowOff>117545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886804"/>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29655</xdr:rowOff>
    </xdr:from>
    <xdr:to>
      <xdr:col>72</xdr:col>
      <xdr:colOff>38100</xdr:colOff>
      <xdr:row>56</xdr:row>
      <xdr:rowOff>131255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147782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85681</xdr:rowOff>
    </xdr:from>
    <xdr:to>
      <xdr:col>67</xdr:col>
      <xdr:colOff>101600</xdr:colOff>
      <xdr:row>56</xdr:row>
      <xdr:rowOff>15831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32358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28816</xdr:rowOff>
    </xdr:from>
    <xdr:to>
      <xdr:col>85</xdr:col>
      <xdr:colOff>177800</xdr:colOff>
      <xdr:row>56</xdr:row>
      <xdr:rowOff>130416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63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7243</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15348</xdr:rowOff>
    </xdr:from>
    <xdr:to>
      <xdr:col>81</xdr:col>
      <xdr:colOff>101600</xdr:colOff>
      <xdr:row>56</xdr:row>
      <xdr:rowOff>116948</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61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108075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70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137096</xdr:rowOff>
    </xdr:from>
    <xdr:to>
      <xdr:col>76</xdr:col>
      <xdr:colOff>165100</xdr:colOff>
      <xdr:row>58</xdr:row>
      <xdr:rowOff>67246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90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58373</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00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66745</xdr:rowOff>
    </xdr:from>
    <xdr:to>
      <xdr:col>72</xdr:col>
      <xdr:colOff>38100</xdr:colOff>
      <xdr:row>57</xdr:row>
      <xdr:rowOff>168345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3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159472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93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63354</xdr:rowOff>
    </xdr:from>
    <xdr:to>
      <xdr:col>67</xdr:col>
      <xdr:colOff>101600</xdr:colOff>
      <xdr:row>57</xdr:row>
      <xdr:rowOff>164954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3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156081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92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75292</xdr:rowOff>
    </xdr:from>
    <xdr:to>
      <xdr:col>85</xdr:col>
      <xdr:colOff>127000</xdr:colOff>
      <xdr:row>77</xdr:row>
      <xdr:rowOff>121183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5481300" y="13276942"/>
          <a:ext cx="838200" cy="4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73899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275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121183</xdr:rowOff>
    </xdr:from>
    <xdr:to>
      <xdr:col>81</xdr:col>
      <xdr:colOff>50800</xdr:colOff>
      <xdr:row>78</xdr:row>
      <xdr:rowOff>21913</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322833"/>
          <a:ext cx="889000" cy="7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23607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396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17227</xdr:rowOff>
    </xdr:from>
    <xdr:to>
      <xdr:col>76</xdr:col>
      <xdr:colOff>114300</xdr:colOff>
      <xdr:row>78</xdr:row>
      <xdr:rowOff>21913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390327"/>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147244</xdr:rowOff>
    </xdr:from>
    <xdr:to>
      <xdr:col>71</xdr:col>
      <xdr:colOff>177800</xdr:colOff>
      <xdr:row>78</xdr:row>
      <xdr:rowOff>17227</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48894"/>
          <a:ext cx="889000" cy="4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24492</xdr:rowOff>
    </xdr:from>
    <xdr:to>
      <xdr:col>85</xdr:col>
      <xdr:colOff>177800</xdr:colOff>
      <xdr:row>77</xdr:row>
      <xdr:rowOff>126092</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22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155319</xdr:rowOff>
    </xdr:from>
    <xdr:ext cx="469744"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01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70383</xdr:rowOff>
    </xdr:from>
    <xdr:to>
      <xdr:col>81</xdr:col>
      <xdr:colOff>101600</xdr:colOff>
      <xdr:row>78</xdr:row>
      <xdr:rowOff>533</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27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17060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047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142563</xdr:rowOff>
    </xdr:from>
    <xdr:to>
      <xdr:col>76</xdr:col>
      <xdr:colOff>165100</xdr:colOff>
      <xdr:row>78</xdr:row>
      <xdr:rowOff>72713</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63840</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3436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137877</xdr:rowOff>
    </xdr:from>
    <xdr:to>
      <xdr:col>72</xdr:col>
      <xdr:colOff>38100</xdr:colOff>
      <xdr:row>78</xdr:row>
      <xdr:rowOff>68027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59154</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4017" y="13432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96444</xdr:rowOff>
    </xdr:from>
    <xdr:to>
      <xdr:col>67</xdr:col>
      <xdr:colOff>101600</xdr:colOff>
      <xdr:row>78</xdr:row>
      <xdr:rowOff>26594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29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17721</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390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143433</xdr:rowOff>
    </xdr:from>
    <xdr:to>
      <xdr:col>85</xdr:col>
      <xdr:colOff>127000</xdr:colOff>
      <xdr:row>96</xdr:row>
      <xdr:rowOff>2787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5481300" y="16431183"/>
          <a:ext cx="838200" cy="3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141376</xdr:rowOff>
    </xdr:from>
    <xdr:to>
      <xdr:col>81</xdr:col>
      <xdr:colOff>50800</xdr:colOff>
      <xdr:row>95</xdr:row>
      <xdr:rowOff>143433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429126"/>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141376</xdr:rowOff>
    </xdr:from>
    <xdr:to>
      <xdr:col>76</xdr:col>
      <xdr:colOff>114300</xdr:colOff>
      <xdr:row>95</xdr:row>
      <xdr:rowOff>154082</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703300" y="16429126"/>
          <a:ext cx="889000" cy="1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152425</xdr:rowOff>
    </xdr:from>
    <xdr:to>
      <xdr:col>71</xdr:col>
      <xdr:colOff>177800</xdr:colOff>
      <xdr:row>95</xdr:row>
      <xdr:rowOff>154082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814300" y="16440175"/>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123437</xdr:rowOff>
    </xdr:from>
    <xdr:to>
      <xdr:col>85</xdr:col>
      <xdr:colOff>177800</xdr:colOff>
      <xdr:row>96</xdr:row>
      <xdr:rowOff>53587</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41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101864</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3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92633</xdr:rowOff>
    </xdr:from>
    <xdr:to>
      <xdr:col>81</xdr:col>
      <xdr:colOff>101600</xdr:colOff>
      <xdr:row>96</xdr:row>
      <xdr:rowOff>22783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38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13910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47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90576</xdr:rowOff>
    </xdr:from>
    <xdr:to>
      <xdr:col>76</xdr:col>
      <xdr:colOff>165100</xdr:colOff>
      <xdr:row>96</xdr:row>
      <xdr:rowOff>20726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37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11853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7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103282</xdr:rowOff>
    </xdr:from>
    <xdr:to>
      <xdr:col>72</xdr:col>
      <xdr:colOff>38100</xdr:colOff>
      <xdr:row>96</xdr:row>
      <xdr:rowOff>33432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3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24559</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48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101625</xdr:rowOff>
    </xdr:from>
    <xdr:to>
      <xdr:col>67</xdr:col>
      <xdr:colOff>101600</xdr:colOff>
      <xdr:row>96</xdr:row>
      <xdr:rowOff>31775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38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22902</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48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主な構成項目である民生費については、住民一人当たり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215,776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円となっており、類似団体内平均値</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を上回った。また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高齢化に伴い、障がい者や後期高齢者医療に対する給付費の増加が今後も見込まれる。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総務費については、住民一人当たり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51,051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年度から大幅に減少し、類似団体平均値も下回った。これは令和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に比べ令和６年度は（仮称）南花台中央公園整備に係る費用が減少したことによるものである。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教育費については、住民一人当たり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45,154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円となっており、類似団体内平均値よりは低い傾向にあるものの、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美加の台地区施設一体型小中一貫教育推進校の整備にかかる経費などの増加が今後見込まれる。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年度に取崩しを行ったものの、平成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年度以降は取り崩すことなく実質収支の黒字を確保できたため、残高は増加を続けている。令和３年度に減少しているのは、標準財政規模が増加したことによるものである。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また、実質単年度収支も黒字となっており、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令和６年度の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実質収支額及び実質単年度収支の比率は、それぞれ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今後も財政調整基金に頼らない財政運営をめざす。</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大阪府河内長野市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年度は、後期高齢者医療特別会計においては、被保険者数の増加により保険料収入が増加し、実質収支額が増加した。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産業用地整備事業特別会計においては、土地収入見込額が発生したことにより、実質収支額が増加した。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水道事業会計においては、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流動資産</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が減少したことなどにより、実質収支額が減少した。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流動負債が減少したことなどにより、実質収支額が増加した。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その他、介護保険特別会計においても実質収支額が減少し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、全会計として黒字額は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今後も、既存事業を見直すことで、健全な財政運営を持続していく。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43390443</v>
      </c>
      <c r="BO4" s="371"/>
      <c r="BP4" s="371"/>
      <c r="BQ4" s="371"/>
      <c r="BR4" s="371"/>
      <c r="BS4" s="371"/>
      <c r="BT4" s="371"/>
      <c r="BU4" s="372"/>
      <c r="BV4" s="370">
        <v>41471284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0.9</v>
      </c>
      <c r="CU4" s="377"/>
      <c r="CV4" s="377"/>
      <c r="CW4" s="377"/>
      <c r="CX4" s="377"/>
      <c r="CY4" s="377"/>
      <c r="CZ4" s="377"/>
      <c r="DA4" s="378"/>
      <c r="DB4" s="376">
        <v>1.1000000000000001</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42606159</v>
      </c>
      <c r="BO5" s="408"/>
      <c r="BP5" s="408"/>
      <c r="BQ5" s="408"/>
      <c r="BR5" s="408"/>
      <c r="BS5" s="408"/>
      <c r="BT5" s="408"/>
      <c r="BU5" s="409"/>
      <c r="BV5" s="407">
        <v>41152747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95.9</v>
      </c>
      <c r="CU5" s="405"/>
      <c r="CV5" s="405"/>
      <c r="CW5" s="405"/>
      <c r="CX5" s="405"/>
      <c r="CY5" s="405"/>
      <c r="CZ5" s="405"/>
      <c r="DA5" s="406"/>
      <c r="DB5" s="404">
        <v>95.3</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784284</v>
      </c>
      <c r="BO6" s="408"/>
      <c r="BP6" s="408"/>
      <c r="BQ6" s="408"/>
      <c r="BR6" s="408"/>
      <c r="BS6" s="408"/>
      <c r="BT6" s="408"/>
      <c r="BU6" s="409"/>
      <c r="BV6" s="407">
        <v>318537</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96.3</v>
      </c>
      <c r="CU6" s="445"/>
      <c r="CV6" s="445"/>
      <c r="CW6" s="445"/>
      <c r="CX6" s="445"/>
      <c r="CY6" s="445"/>
      <c r="CZ6" s="445"/>
      <c r="DA6" s="446"/>
      <c r="DB6" s="444">
        <v>95.8</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578011</v>
      </c>
      <c r="BO7" s="408"/>
      <c r="BP7" s="408"/>
      <c r="BQ7" s="408"/>
      <c r="BR7" s="408"/>
      <c r="BS7" s="408"/>
      <c r="BT7" s="408"/>
      <c r="BU7" s="409"/>
      <c r="BV7" s="407">
        <v>75321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22803109</v>
      </c>
      <c r="CU7" s="408"/>
      <c r="CV7" s="408"/>
      <c r="CW7" s="408"/>
      <c r="CX7" s="408"/>
      <c r="CY7" s="408"/>
      <c r="CZ7" s="408"/>
      <c r="DA7" s="409"/>
      <c r="DB7" s="407">
        <v>22441704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206273</v>
      </c>
      <c r="BO8" s="408"/>
      <c r="BP8" s="408"/>
      <c r="BQ8" s="408"/>
      <c r="BR8" s="408"/>
      <c r="BS8" s="408"/>
      <c r="BT8" s="408"/>
      <c r="BU8" s="409"/>
      <c r="BV8" s="407">
        <v>243216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0.56999999999999995</v>
      </c>
      <c r="CU8" s="448"/>
      <c r="CV8" s="448"/>
      <c r="CW8" s="448"/>
      <c r="CX8" s="448"/>
      <c r="CY8" s="448"/>
      <c r="CZ8" s="448"/>
      <c r="DA8" s="449"/>
      <c r="DB8" s="447">
        <v>0.56999999999999995</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101692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-36943</v>
      </c>
      <c r="BO9" s="408"/>
      <c r="BP9" s="408"/>
      <c r="BQ9" s="408"/>
      <c r="BR9" s="408"/>
      <c r="BS9" s="408"/>
      <c r="BT9" s="408"/>
      <c r="BU9" s="409"/>
      <c r="BV9" s="407">
        <v>224400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10.1</v>
      </c>
      <c r="CU9" s="405"/>
      <c r="CV9" s="405"/>
      <c r="CW9" s="405"/>
      <c r="CX9" s="405"/>
      <c r="CY9" s="405"/>
      <c r="CZ9" s="405"/>
      <c r="DA9" s="406"/>
      <c r="DB9" s="404">
        <v>11.6</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106987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268865</v>
      </c>
      <c r="BO10" s="408"/>
      <c r="BP10" s="408"/>
      <c r="BQ10" s="408"/>
      <c r="BR10" s="408"/>
      <c r="BS10" s="408"/>
      <c r="BT10" s="408"/>
      <c r="BU10" s="409"/>
      <c r="BV10" s="407">
        <v>159845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97912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96824</v>
      </c>
      <c r="S13" s="492"/>
      <c r="T13" s="492"/>
      <c r="U13" s="492"/>
      <c r="V13" s="493"/>
      <c r="W13" s="423" t="s">
        <v>131</v>
      </c>
      <c r="X13" s="424"/>
      <c r="Y13" s="424"/>
      <c r="Z13" s="424"/>
      <c r="AA13" s="424"/>
      <c r="AB13" s="414"/>
      <c r="AC13" s="458">
        <v>465</v>
      </c>
      <c r="AD13" s="459"/>
      <c r="AE13" s="459"/>
      <c r="AF13" s="459"/>
      <c r="AG13" s="501"/>
      <c r="AH13" s="458">
        <v>491</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231922</v>
      </c>
      <c r="BO13" s="408"/>
      <c r="BP13" s="408"/>
      <c r="BQ13" s="408"/>
      <c r="BR13" s="408"/>
      <c r="BS13" s="408"/>
      <c r="BT13" s="408"/>
      <c r="BU13" s="409"/>
      <c r="BV13" s="407">
        <v>384245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2.2999999999999998</v>
      </c>
      <c r="CU13" s="405"/>
      <c r="CV13" s="405"/>
      <c r="CW13" s="405"/>
      <c r="CX13" s="405"/>
      <c r="CY13" s="405"/>
      <c r="CZ13" s="405"/>
      <c r="DA13" s="406"/>
      <c r="DB13" s="404">
        <v>2.2000000000000002</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99226</v>
      </c>
      <c r="S14" s="492"/>
      <c r="T14" s="492"/>
      <c r="U14" s="492"/>
      <c r="V14" s="493"/>
      <c r="W14" s="397"/>
      <c r="X14" s="398"/>
      <c r="Y14" s="398"/>
      <c r="Z14" s="398"/>
      <c r="AA14" s="398"/>
      <c r="AB14" s="387"/>
      <c r="AC14" s="494">
        <v>1.2</v>
      </c>
      <c r="AD14" s="495"/>
      <c r="AE14" s="495"/>
      <c r="AF14" s="495"/>
      <c r="AG14" s="496"/>
      <c r="AH14" s="494">
        <v>1.2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98271</v>
      </c>
      <c r="S15" s="492"/>
      <c r="T15" s="492"/>
      <c r="U15" s="492"/>
      <c r="V15" s="493"/>
      <c r="W15" s="423" t="s">
        <v>137</v>
      </c>
      <c r="X15" s="424"/>
      <c r="Y15" s="424"/>
      <c r="Z15" s="424"/>
      <c r="AA15" s="424"/>
      <c r="AB15" s="414"/>
      <c r="AC15" s="458">
        <v>8027</v>
      </c>
      <c r="AD15" s="459"/>
      <c r="AE15" s="459"/>
      <c r="AF15" s="459"/>
      <c r="AG15" s="501"/>
      <c r="AH15" s="458">
        <v>8560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11053625</v>
      </c>
      <c r="BO15" s="371"/>
      <c r="BP15" s="371"/>
      <c r="BQ15" s="371"/>
      <c r="BR15" s="371"/>
      <c r="BS15" s="371"/>
      <c r="BT15" s="371"/>
      <c r="BU15" s="372"/>
      <c r="BV15" s="370">
        <v>10992899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20.2</v>
      </c>
      <c r="AD16" s="495"/>
      <c r="AE16" s="495"/>
      <c r="AF16" s="495"/>
      <c r="AG16" s="496"/>
      <c r="AH16" s="494">
        <v>21.4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19823744</v>
      </c>
      <c r="BO16" s="408"/>
      <c r="BP16" s="408"/>
      <c r="BQ16" s="408"/>
      <c r="BR16" s="408"/>
      <c r="BS16" s="408"/>
      <c r="BT16" s="408"/>
      <c r="BU16" s="409"/>
      <c r="BV16" s="407">
        <v>19384478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31180</v>
      </c>
      <c r="AD17" s="459"/>
      <c r="AE17" s="459"/>
      <c r="AF17" s="459"/>
      <c r="AG17" s="501"/>
      <c r="AH17" s="458">
        <v>30981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13926225</v>
      </c>
      <c r="BO17" s="408"/>
      <c r="BP17" s="408"/>
      <c r="BQ17" s="408"/>
      <c r="BR17" s="408"/>
      <c r="BS17" s="408"/>
      <c r="BT17" s="408"/>
      <c r="BU17" s="409"/>
      <c r="BV17" s="407">
        <v>13848129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109.63</v>
      </c>
      <c r="M18" s="531"/>
      <c r="N18" s="531"/>
      <c r="O18" s="531"/>
      <c r="P18" s="531"/>
      <c r="Q18" s="531"/>
      <c r="R18" s="532"/>
      <c r="S18" s="532"/>
      <c r="T18" s="532"/>
      <c r="U18" s="532"/>
      <c r="V18" s="533"/>
      <c r="W18" s="425"/>
      <c r="X18" s="426"/>
      <c r="Y18" s="426"/>
      <c r="Z18" s="426"/>
      <c r="AA18" s="426"/>
      <c r="AB18" s="417"/>
      <c r="AC18" s="534">
        <v>78.599999999999994</v>
      </c>
      <c r="AD18" s="535"/>
      <c r="AE18" s="535"/>
      <c r="AF18" s="535"/>
      <c r="AG18" s="536"/>
      <c r="AH18" s="534">
        <v>77.400000000000006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22462783</v>
      </c>
      <c r="BO18" s="408"/>
      <c r="BP18" s="408"/>
      <c r="BQ18" s="408"/>
      <c r="BR18" s="408"/>
      <c r="BS18" s="408"/>
      <c r="BT18" s="408"/>
      <c r="BU18" s="409"/>
      <c r="BV18" s="407">
        <v>21680565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928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27208744</v>
      </c>
      <c r="BO19" s="408"/>
      <c r="BP19" s="408"/>
      <c r="BQ19" s="408"/>
      <c r="BR19" s="408"/>
      <c r="BS19" s="408"/>
      <c r="BT19" s="408"/>
      <c r="BU19" s="409"/>
      <c r="BV19" s="407">
        <v>26050030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42367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25524029</v>
      </c>
      <c r="BO22" s="371"/>
      <c r="BP22" s="371"/>
      <c r="BQ22" s="371"/>
      <c r="BR22" s="371"/>
      <c r="BS22" s="371"/>
      <c r="BT22" s="371"/>
      <c r="BU22" s="372"/>
      <c r="BV22" s="370">
        <v>26560216</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22404358</v>
      </c>
      <c r="BO23" s="408"/>
      <c r="BP23" s="408"/>
      <c r="BQ23" s="408"/>
      <c r="BR23" s="408"/>
      <c r="BS23" s="408"/>
      <c r="BT23" s="408"/>
      <c r="BU23" s="409"/>
      <c r="BV23" s="407">
        <v>23029300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9000</v>
      </c>
      <c r="R24" s="459"/>
      <c r="S24" s="459"/>
      <c r="T24" s="459"/>
      <c r="U24" s="459"/>
      <c r="V24" s="501"/>
      <c r="W24" s="553"/>
      <c r="X24" s="554"/>
      <c r="Y24" s="555"/>
      <c r="Z24" s="457" t="s">
        <v>162</v>
      </c>
      <c r="AA24" s="437"/>
      <c r="AB24" s="437"/>
      <c r="AC24" s="437"/>
      <c r="AD24" s="437"/>
      <c r="AE24" s="437"/>
      <c r="AF24" s="437"/>
      <c r="AG24" s="438"/>
      <c r="AH24" s="458">
        <v>445</v>
      </c>
      <c r="AI24" s="459"/>
      <c r="AJ24" s="459"/>
      <c r="AK24" s="459"/>
      <c r="AL24" s="501"/>
      <c r="AM24" s="458">
        <v>1420885</v>
      </c>
      <c r="AN24" s="459"/>
      <c r="AO24" s="459"/>
      <c r="AP24" s="459"/>
      <c r="AQ24" s="459"/>
      <c r="AR24" s="501"/>
      <c r="AS24" s="458">
        <v>3193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12527060</v>
      </c>
      <c r="BO24" s="408"/>
      <c r="BP24" s="408"/>
      <c r="BQ24" s="408"/>
      <c r="BR24" s="408"/>
      <c r="BS24" s="408"/>
      <c r="BT24" s="408"/>
      <c r="BU24" s="409"/>
      <c r="BV24" s="407">
        <v>12183395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7470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12028579</v>
      </c>
      <c r="BO25" s="371"/>
      <c r="BP25" s="371"/>
      <c r="BQ25" s="371"/>
      <c r="BR25" s="371"/>
      <c r="BS25" s="371"/>
      <c r="BT25" s="371"/>
      <c r="BU25" s="372"/>
      <c r="BV25" s="370">
        <v>3427663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6570</v>
      </c>
      <c r="R26" s="459"/>
      <c r="S26" s="459"/>
      <c r="T26" s="459"/>
      <c r="U26" s="459"/>
      <c r="V26" s="501"/>
      <c r="W26" s="553"/>
      <c r="X26" s="554"/>
      <c r="Y26" s="555"/>
      <c r="Z26" s="457" t="s">
        <v>168</v>
      </c>
      <c r="AA26" s="559"/>
      <c r="AB26" s="559"/>
      <c r="AC26" s="559"/>
      <c r="AD26" s="559"/>
      <c r="AE26" s="559"/>
      <c r="AF26" s="559"/>
      <c r="AG26" s="560"/>
      <c r="AH26" s="458">
        <v>3</v>
      </c>
      <c r="AI26" s="459"/>
      <c r="AJ26" s="459"/>
      <c r="AK26" s="459"/>
      <c r="AL26" s="501"/>
      <c r="AM26" s="458">
        <v>10074</v>
      </c>
      <c r="AN26" s="459"/>
      <c r="AO26" s="459"/>
      <c r="AP26" s="459"/>
      <c r="AQ26" s="459"/>
      <c r="AR26" s="501"/>
      <c r="AS26" s="458">
        <v>3358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6600</v>
      </c>
      <c r="R27" s="459"/>
      <c r="S27" s="459"/>
      <c r="T27" s="459"/>
      <c r="U27" s="459"/>
      <c r="V27" s="501"/>
      <c r="W27" s="553"/>
      <c r="X27" s="554"/>
      <c r="Y27" s="555"/>
      <c r="Z27" s="457" t="s">
        <v>171</v>
      </c>
      <c r="AA27" s="437"/>
      <c r="AB27" s="437"/>
      <c r="AC27" s="437"/>
      <c r="AD27" s="437"/>
      <c r="AE27" s="437"/>
      <c r="AF27" s="437"/>
      <c r="AG27" s="438"/>
      <c r="AH27" s="458">
        <v>10</v>
      </c>
      <c r="AI27" s="459"/>
      <c r="AJ27" s="459"/>
      <c r="AK27" s="459"/>
      <c r="AL27" s="501"/>
      <c r="AM27" s="458">
        <v>46910</v>
      </c>
      <c r="AN27" s="459"/>
      <c r="AO27" s="459"/>
      <c r="AP27" s="459"/>
      <c r="AQ27" s="459"/>
      <c r="AR27" s="501"/>
      <c r="AS27" s="458">
        <v>4691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1074509</v>
      </c>
      <c r="BO27" s="527"/>
      <c r="BP27" s="527"/>
      <c r="BQ27" s="527"/>
      <c r="BR27" s="527"/>
      <c r="BS27" s="527"/>
      <c r="BT27" s="527"/>
      <c r="BU27" s="528"/>
      <c r="BV27" s="526">
        <v>1074509</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6100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2948445</v>
      </c>
      <c r="BO28" s="371"/>
      <c r="BP28" s="371"/>
      <c r="BQ28" s="371"/>
      <c r="BR28" s="371"/>
      <c r="BS28" s="371"/>
      <c r="BT28" s="371"/>
      <c r="BU28" s="372"/>
      <c r="BV28" s="370">
        <v>2679580</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16</v>
      </c>
      <c r="M29" s="459"/>
      <c r="N29" s="459"/>
      <c r="O29" s="459"/>
      <c r="P29" s="501"/>
      <c r="Q29" s="458">
        <v>5700</v>
      </c>
      <c r="R29" s="459"/>
      <c r="S29" s="459"/>
      <c r="T29" s="459"/>
      <c r="U29" s="459"/>
      <c r="V29" s="501"/>
      <c r="W29" s="556"/>
      <c r="X29" s="557"/>
      <c r="Y29" s="558"/>
      <c r="Z29" s="457" t="s">
        <v>177</v>
      </c>
      <c r="AA29" s="437"/>
      <c r="AB29" s="437"/>
      <c r="AC29" s="437"/>
      <c r="AD29" s="437"/>
      <c r="AE29" s="437"/>
      <c r="AF29" s="437"/>
      <c r="AG29" s="438"/>
      <c r="AH29" s="458">
        <v>455</v>
      </c>
      <c r="AI29" s="459"/>
      <c r="AJ29" s="459"/>
      <c r="AK29" s="459"/>
      <c r="AL29" s="501"/>
      <c r="AM29" s="458">
        <v>1467795</v>
      </c>
      <c r="AN29" s="459"/>
      <c r="AO29" s="459"/>
      <c r="AP29" s="459"/>
      <c r="AQ29" s="459"/>
      <c r="AR29" s="501"/>
      <c r="AS29" s="458">
        <v>3226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3669365</v>
      </c>
      <c r="BO29" s="408"/>
      <c r="BP29" s="408"/>
      <c r="BQ29" s="408"/>
      <c r="BR29" s="408"/>
      <c r="BS29" s="408"/>
      <c r="BT29" s="408"/>
      <c r="BU29" s="409"/>
      <c r="BV29" s="407">
        <v>3466602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95.2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7099990</v>
      </c>
      <c r="BO30" s="527"/>
      <c r="BP30" s="527"/>
      <c r="BQ30" s="527"/>
      <c r="BR30" s="527"/>
      <c r="BS30" s="527"/>
      <c r="BT30" s="527"/>
      <c r="BU30" s="528"/>
      <c r="BV30" s="526">
        <v>7379591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国民健康保険事業勘定特別会計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8</v>
      </c>
      <c r="BF34" s="597"/>
      <c r="BG34" s="598" t="str">
        <f>IF('各会計、関係団体の財政状況及び健全化判断比率'!B33="","",'各会計、関係団体の財政状況及び健全化判断比率'!B33)</f>
        <v>産業用地整備事業特別会計</v>
      </c>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南河内環境事業組合（一般会計）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河内長野市公園緑化協会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土地取得特別会計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河内長野市勤労者福祉サービスセンター</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河内長野市文化振興財団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大阪府広域水道企業団水道事業会計（水道用水供給事業）</v>
      </c>
      <c r="BZ37" s="598"/>
      <c r="CA37" s="598"/>
      <c r="CB37" s="598"/>
      <c r="CC37" s="598"/>
      <c r="CD37" s="598"/>
      <c r="CE37" s="598"/>
      <c r="CF37" s="598"/>
      <c r="CG37" s="598"/>
      <c r="CH37" s="598"/>
      <c r="CI37" s="598"/>
      <c r="CJ37" s="598"/>
      <c r="CK37" s="598"/>
      <c r="CL37" s="598"/>
      <c r="CM37" s="598"/>
      <c r="CN37" s="169"/>
      <c r="CO37" s="597">
        <f t="shared" si="3"/>
        <v>18</v>
      </c>
      <c r="CP37" s="597"/>
      <c r="CQ37" s="598" t="str">
        <f>IF('各会計、関係団体の財政状況及び健全化判断比率'!BS10="","",'各会計、関係団体の財政状況及び健全化判断比率'!BS10)</f>
        <v>河内長野都市開発</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大阪広域水道企業団（工業用水供給事業）</v>
      </c>
      <c r="BZ38" s="598"/>
      <c r="CA38" s="598"/>
      <c r="CB38" s="598"/>
      <c r="CC38" s="598"/>
      <c r="CD38" s="598"/>
      <c r="CE38" s="598"/>
      <c r="CF38" s="598"/>
      <c r="CG38" s="598"/>
      <c r="CH38" s="598"/>
      <c r="CI38" s="598"/>
      <c r="CJ38" s="598"/>
      <c r="CK38" s="598"/>
      <c r="CL38" s="598"/>
      <c r="CM38" s="598"/>
      <c r="CN38" s="169"/>
      <c r="CO38" s="597">
        <f t="shared" si="3"/>
        <v>19</v>
      </c>
      <c r="CP38" s="597"/>
      <c r="CQ38" s="598" t="str">
        <f>IF('各会計、関係団体の財政状況及び健全化判断比率'!BS11="","",'各会計、関係団体の財政状況及び健全化判断比率'!BS11)</f>
        <v>三日市都市開発</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大阪南消防組合</v>
      </c>
      <c r="BZ39" s="598"/>
      <c r="CA39" s="598"/>
      <c r="CB39" s="598"/>
      <c r="CC39" s="598"/>
      <c r="CD39" s="598"/>
      <c r="CE39" s="598"/>
      <c r="CF39" s="598"/>
      <c r="CG39" s="598"/>
      <c r="CH39" s="598"/>
      <c r="CI39" s="598"/>
      <c r="CJ39" s="598"/>
      <c r="CK39" s="598"/>
      <c r="CL39" s="598"/>
      <c r="CM39" s="598"/>
      <c r="CN39" s="169"/>
      <c r="CO39" s="597">
        <f t="shared" si="3"/>
        <v>20</v>
      </c>
      <c r="CP39" s="597"/>
      <c r="CQ39" s="598" t="str">
        <f>IF('各会計、関係団体の財政状況及び健全化判断比率'!BS12="","",'各会計、関係団体の財政状況及び健全化判断比率'!BS12)</f>
        <v>三日市町駅整備</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oqSQIsQdg2Opznox0qWt0kpuDeMvZ+PNRESi19FnnNuV2Bx4U9q9YoYMZTM7B+QOYTiK/mGeKLSI24z5t181sg==" saltValue="ed6ALvjNvagKTdpfRch0N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532</v>
      </c>
      <c r="D34" s="1151"/>
      <c r="E34" s="1152"/>
      <c r="F34" s="32">
        <v>14.54</v>
      </c>
      <c r="G34" s="33">
        <v>13.88</v>
      </c>
      <c r="H34" s="33">
        <v>13.75</v>
      </c>
      <c r="I34" s="33">
        <v>12.15</v>
      </c>
      <c r="J34" s="34">
        <v>11.99</v>
      </c>
      <c r="K34" s="22"/>
      <c r="L34" s="22"/>
      <c r="M34" s="22"/>
      <c r="N34" s="22"/>
      <c r="O34" s="22"/>
      <c r="P34" s="22"/>
    </row>
    <row r="35" spans="1:16" ht="39" customHeight="1" x14ac:dyDescent="0.2">
      <c r="A35" s="22"/>
      <c r="B35" s="35"/>
      <c r="C35" s="1145" t="s">
        <v>533</v>
      </c>
      <c r="D35" s="1146"/>
      <c r="E35" s="1147"/>
      <c r="F35" s="36" t="s">
        <v>489</v>
      </c>
      <c r="G35" s="37" t="s">
        <v>489</v>
      </c>
      <c r="H35" s="37" t="s">
        <v>489</v>
      </c>
      <c r="I35" s="37" t="s">
        <v>489</v>
      </c>
      <c r="J35" s="38">
        <v>4.6399999999999997</v>
      </c>
      <c r="K35" s="22"/>
      <c r="L35" s="22"/>
      <c r="M35" s="22"/>
      <c r="N35" s="22"/>
      <c r="O35" s="22"/>
      <c r="P35" s="22"/>
    </row>
    <row r="36" spans="1:16" ht="39" customHeight="1" x14ac:dyDescent="0.2">
      <c r="A36" s="22"/>
      <c r="B36" s="35"/>
      <c r="C36" s="1145" t="s">
        <v>534</v>
      </c>
      <c r="D36" s="1146"/>
      <c r="E36" s="1147"/>
      <c r="F36" s="36">
        <v>7.0000000000000007E-2</v>
      </c>
      <c r="G36" s="37">
        <v>0.08</v>
      </c>
      <c r="H36" s="37">
        <v>0.08</v>
      </c>
      <c r="I36" s="37">
        <v>1.08</v>
      </c>
      <c r="J36" s="38">
        <v>0.9</v>
      </c>
      <c r="K36" s="22"/>
      <c r="L36" s="22"/>
      <c r="M36" s="22"/>
      <c r="N36" s="22"/>
      <c r="O36" s="22"/>
      <c r="P36" s="22"/>
    </row>
    <row r="37" spans="1:16" ht="39" customHeight="1" x14ac:dyDescent="0.2">
      <c r="A37" s="22"/>
      <c r="B37" s="35"/>
      <c r="C37" s="1145" t="s">
        <v>535</v>
      </c>
      <c r="D37" s="1146"/>
      <c r="E37" s="1147"/>
      <c r="F37" s="36">
        <v>1.1200000000000001</v>
      </c>
      <c r="G37" s="37">
        <v>0.88</v>
      </c>
      <c r="H37" s="37">
        <v>0.69</v>
      </c>
      <c r="I37" s="37">
        <v>0.56000000000000005</v>
      </c>
      <c r="J37" s="38">
        <v>0.68</v>
      </c>
      <c r="K37" s="22"/>
      <c r="L37" s="22"/>
      <c r="M37" s="22"/>
      <c r="N37" s="22"/>
      <c r="O37" s="22"/>
      <c r="P37" s="22"/>
    </row>
    <row r="38" spans="1:16" ht="39" customHeight="1" x14ac:dyDescent="0.2">
      <c r="A38" s="22"/>
      <c r="B38" s="35"/>
      <c r="C38" s="1145" t="s">
        <v>536</v>
      </c>
      <c r="D38" s="1146"/>
      <c r="E38" s="1147"/>
      <c r="F38" s="36">
        <v>0.28000000000000003</v>
      </c>
      <c r="G38" s="37">
        <v>0.28000000000000003</v>
      </c>
      <c r="H38" s="37">
        <v>0.34</v>
      </c>
      <c r="I38" s="37">
        <v>0.34</v>
      </c>
      <c r="J38" s="38">
        <v>0.41</v>
      </c>
      <c r="K38" s="22"/>
      <c r="L38" s="22"/>
      <c r="M38" s="22"/>
      <c r="N38" s="22"/>
      <c r="O38" s="22"/>
      <c r="P38" s="22"/>
    </row>
    <row r="39" spans="1:16" ht="39" customHeight="1" x14ac:dyDescent="0.2">
      <c r="A39" s="22"/>
      <c r="B39" s="35"/>
      <c r="C39" s="1145" t="s">
        <v>537</v>
      </c>
      <c r="D39" s="1146"/>
      <c r="E39" s="1147"/>
      <c r="F39" s="36">
        <v>0.97</v>
      </c>
      <c r="G39" s="37">
        <v>1</v>
      </c>
      <c r="H39" s="37">
        <v>0.6</v>
      </c>
      <c r="I39" s="37">
        <v>0.01</v>
      </c>
      <c r="J39" s="38">
        <v>0</v>
      </c>
      <c r="K39" s="22"/>
      <c r="L39" s="22"/>
      <c r="M39" s="22"/>
      <c r="N39" s="22"/>
      <c r="O39" s="22"/>
      <c r="P39" s="22"/>
    </row>
    <row r="40" spans="1:16" ht="39" customHeight="1" x14ac:dyDescent="0.2">
      <c r="A40" s="22"/>
      <c r="B40" s="35"/>
      <c r="C40" s="1145" t="s">
        <v>538</v>
      </c>
      <c r="D40" s="1146"/>
      <c r="E40" s="1147"/>
      <c r="F40" s="36">
        <v>7.0000000000000007E-2</v>
      </c>
      <c r="G40" s="37">
        <v>0.13</v>
      </c>
      <c r="H40" s="37">
        <v>0</v>
      </c>
      <c r="I40" s="37">
        <v>0</v>
      </c>
      <c r="J40" s="38">
        <v>0</v>
      </c>
      <c r="K40" s="22"/>
      <c r="L40" s="22"/>
      <c r="M40" s="22"/>
      <c r="N40" s="22"/>
      <c r="O40" s="22"/>
      <c r="P40" s="22"/>
    </row>
    <row r="41" spans="1:16" ht="39" customHeight="1" x14ac:dyDescent="0.2">
      <c r="A41" s="22"/>
      <c r="B41" s="35"/>
      <c r="C41" s="1145" t="s">
        <v>539</v>
      </c>
      <c r="D41" s="1146"/>
      <c r="E41" s="1147"/>
      <c r="F41" s="36">
        <v>0</v>
      </c>
      <c r="G41" s="37">
        <v>0</v>
      </c>
      <c r="H41" s="37">
        <v>0</v>
      </c>
      <c r="I41" s="37">
        <v>0</v>
      </c>
      <c r="J41" s="38">
        <v>0</v>
      </c>
      <c r="K41" s="22"/>
      <c r="L41" s="22"/>
      <c r="M41" s="22"/>
      <c r="N41" s="22"/>
      <c r="O41" s="22"/>
      <c r="P41" s="22"/>
    </row>
    <row r="42" spans="1:16" ht="39" customHeight="1" x14ac:dyDescent="0.2">
      <c r="A42" s="22"/>
      <c r="B42" s="39"/>
      <c r="C42" s="1145" t="s">
        <v>540</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541</v>
      </c>
      <c r="D43" s="1149"/>
      <c r="E43" s="1150"/>
      <c r="F43" s="41" t="s">
        <v>489</v>
      </c>
      <c r="G43" s="42" t="s">
        <v>489</v>
      </c>
      <c r="H43" s="42" t="s">
        <v>489</v>
      </c>
      <c r="I43" s="42" t="s">
        <v>489</v>
      </c>
      <c r="J43" s="43" t="s">
        <v>489</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D9Wsbi7RnW/S6/ex2GZPzTxLOpJH71ToPAGCqhdu665dtUdI+W30/sYeeH6Ea8qfwkhxtOI8gt8HDnEBWSexQ==" saltValue="+LVRxoZ1RYoZmMbFnQ4/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3134</v>
      </c>
      <c r="L45" s="60">
        <v>3080</v>
      </c>
      <c r="M45" s="60">
        <v>3106</v>
      </c>
      <c r="N45" s="60">
        <v>3056</v>
      </c>
      <c r="O45" s="61">
        <v>2856</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2">
      <c r="A48" s="48"/>
      <c r="B48" s="1155"/>
      <c r="C48" s="1156"/>
      <c r="D48" s="62"/>
      <c r="E48" s="1161" t="s">
        <v>13</v>
      </c>
      <c r="F48" s="1161"/>
      <c r="G48" s="1161"/>
      <c r="H48" s="1161"/>
      <c r="I48" s="1161"/>
      <c r="J48" s="1162"/>
      <c r="K48" s="63">
        <v>1050</v>
      </c>
      <c r="L48" s="64">
        <v>1049</v>
      </c>
      <c r="M48" s="64">
        <v>1054</v>
      </c>
      <c r="N48" s="64">
        <v>1038</v>
      </c>
      <c r="O48" s="65">
        <v>1013</v>
      </c>
      <c r="P48" s="48"/>
      <c r="Q48" s="48"/>
      <c r="R48" s="48"/>
      <c r="S48" s="48"/>
      <c r="T48" s="48"/>
      <c r="U48" s="48"/>
    </row>
    <row r="49" spans="1:21" ht="30.75" customHeight="1" x14ac:dyDescent="0.2">
      <c r="A49" s="48"/>
      <c r="B49" s="1155"/>
      <c r="C49" s="1156"/>
      <c r="D49" s="62"/>
      <c r="E49" s="1161" t="s">
        <v>14</v>
      </c>
      <c r="F49" s="1161"/>
      <c r="G49" s="1161"/>
      <c r="H49" s="1161"/>
      <c r="I49" s="1161"/>
      <c r="J49" s="1162"/>
      <c r="K49" s="63">
        <v>2</v>
      </c>
      <c r="L49" s="64">
        <v>3</v>
      </c>
      <c r="M49" s="64">
        <v>26</v>
      </c>
      <c r="N49" s="64">
        <v>54</v>
      </c>
      <c r="O49" s="65">
        <v>192</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489</v>
      </c>
      <c r="L50" s="64" t="s">
        <v>489</v>
      </c>
      <c r="M50" s="64" t="s">
        <v>489</v>
      </c>
      <c r="N50" s="64" t="s">
        <v>489</v>
      </c>
      <c r="O50" s="65" t="s">
        <v>489</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t="s">
        <v>489</v>
      </c>
      <c r="N51" s="64" t="s">
        <v>489</v>
      </c>
      <c r="O51" s="65" t="s">
        <v>489</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3772</v>
      </c>
      <c r="L52" s="64">
        <v>3754</v>
      </c>
      <c r="M52" s="64">
        <v>3712</v>
      </c>
      <c r="N52" s="64">
        <v>3661</v>
      </c>
      <c r="O52" s="65">
        <v>3634</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414</v>
      </c>
      <c r="L53" s="69">
        <v>378</v>
      </c>
      <c r="M53" s="69">
        <v>474</v>
      </c>
      <c r="N53" s="69">
        <v>487</v>
      </c>
      <c r="O53" s="70">
        <v>427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9umHGtnR5lJ/Vhmv0RJNDuYI9BB4WS8m8mJL74n7LElcIgeflDlyrNH4AZoCETXBkwcEn0Rsq5nCN6m8Om5Q==" saltValue="qyUKN/NelLsasRGyegRV8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84" t="s">
        <v>30</v>
      </c>
      <c r="C41" s="1185"/>
      <c r="D41" s="105"/>
      <c r="E41" s="1190" t="s">
        <v>31</v>
      </c>
      <c r="F41" s="1190"/>
      <c r="G41" s="1190"/>
      <c r="H41" s="1191"/>
      <c r="I41" s="343">
        <v>29760</v>
      </c>
      <c r="J41" s="344">
        <v>29063</v>
      </c>
      <c r="K41" s="344">
        <v>27504</v>
      </c>
      <c r="L41" s="344">
        <v>26560</v>
      </c>
      <c r="M41" s="345">
        <v>25524</v>
      </c>
    </row>
    <row r="42" spans="2:13" ht="27.75" customHeight="1" x14ac:dyDescent="0.2">
      <c r="B42" s="1186"/>
      <c r="C42" s="1187"/>
      <c r="D42" s="106"/>
      <c r="E42" s="1192" t="s">
        <v>32</v>
      </c>
      <c r="F42" s="1192"/>
      <c r="G42" s="1192"/>
      <c r="H42" s="1193"/>
      <c r="I42" s="346" t="s">
        <v>489</v>
      </c>
      <c r="J42" s="347" t="s">
        <v>489</v>
      </c>
      <c r="K42" s="347" t="s">
        <v>489</v>
      </c>
      <c r="L42" s="347" t="s">
        <v>489</v>
      </c>
      <c r="M42" s="348" t="s">
        <v>489</v>
      </c>
    </row>
    <row r="43" spans="2:13" ht="27.75" customHeight="1" x14ac:dyDescent="0.2">
      <c r="B43" s="1186"/>
      <c r="C43" s="1187"/>
      <c r="D43" s="106"/>
      <c r="E43" s="1192" t="s">
        <v>33</v>
      </c>
      <c r="F43" s="1192"/>
      <c r="G43" s="1192"/>
      <c r="H43" s="1193"/>
      <c r="I43" s="346">
        <v>14278</v>
      </c>
      <c r="J43" s="347">
        <v>13380</v>
      </c>
      <c r="K43" s="347">
        <v>12795</v>
      </c>
      <c r="L43" s="347">
        <v>12120</v>
      </c>
      <c r="M43" s="348">
        <v>11469</v>
      </c>
    </row>
    <row r="44" spans="2:13" ht="27.75" customHeight="1" x14ac:dyDescent="0.2">
      <c r="B44" s="1186"/>
      <c r="C44" s="1187"/>
      <c r="D44" s="106"/>
      <c r="E44" s="1192" t="s">
        <v>34</v>
      </c>
      <c r="F44" s="1192"/>
      <c r="G44" s="1192"/>
      <c r="H44" s="1193"/>
      <c r="I44" s="346">
        <v>309</v>
      </c>
      <c r="J44" s="347">
        <v>516</v>
      </c>
      <c r="K44" s="347">
        <v>503</v>
      </c>
      <c r="L44" s="347">
        <v>494</v>
      </c>
      <c r="M44" s="348">
        <v>1972</v>
      </c>
    </row>
    <row r="45" spans="2:13" ht="27.75" customHeight="1" x14ac:dyDescent="0.2">
      <c r="B45" s="1186"/>
      <c r="C45" s="1187"/>
      <c r="D45" s="106"/>
      <c r="E45" s="1192" t="s">
        <v>35</v>
      </c>
      <c r="F45" s="1192"/>
      <c r="G45" s="1192"/>
      <c r="H45" s="1193"/>
      <c r="I45" s="346">
        <v>3968</v>
      </c>
      <c r="J45" s="347">
        <v>3874</v>
      </c>
      <c r="K45" s="347">
        <v>3892</v>
      </c>
      <c r="L45" s="347">
        <v>3424</v>
      </c>
      <c r="M45" s="348">
        <v>3215</v>
      </c>
    </row>
    <row r="46" spans="2:13" ht="27.75" customHeight="1" x14ac:dyDescent="0.2">
      <c r="B46" s="1186"/>
      <c r="C46" s="1187"/>
      <c r="D46" s="107"/>
      <c r="E46" s="1192" t="s">
        <v>36</v>
      </c>
      <c r="F46" s="1192"/>
      <c r="G46" s="1192"/>
      <c r="H46" s="1193"/>
      <c r="I46" s="346">
        <v>0</v>
      </c>
      <c r="J46" s="347">
        <v>0</v>
      </c>
      <c r="K46" s="347">
        <v>0</v>
      </c>
      <c r="L46" s="347">
        <v>0</v>
      </c>
      <c r="M46" s="348">
        <v>0</v>
      </c>
    </row>
    <row r="47" spans="2:13" ht="27.75" customHeight="1" x14ac:dyDescent="0.2">
      <c r="B47" s="1186"/>
      <c r="C47" s="1187"/>
      <c r="D47" s="108"/>
      <c r="E47" s="1194" t="s">
        <v>37</v>
      </c>
      <c r="F47" s="1195"/>
      <c r="G47" s="1195"/>
      <c r="H47" s="1196"/>
      <c r="I47" s="346" t="s">
        <v>489</v>
      </c>
      <c r="J47" s="347" t="s">
        <v>489</v>
      </c>
      <c r="K47" s="347" t="s">
        <v>489</v>
      </c>
      <c r="L47" s="347" t="s">
        <v>489</v>
      </c>
      <c r="M47" s="348" t="s">
        <v>489</v>
      </c>
    </row>
    <row r="48" spans="2:13" ht="27.75" customHeight="1" x14ac:dyDescent="0.2">
      <c r="B48" s="1186"/>
      <c r="C48" s="1187"/>
      <c r="D48" s="106"/>
      <c r="E48" s="1192" t="s">
        <v>38</v>
      </c>
      <c r="F48" s="1192"/>
      <c r="G48" s="1192"/>
      <c r="H48" s="1193"/>
      <c r="I48" s="346" t="s">
        <v>489</v>
      </c>
      <c r="J48" s="347" t="s">
        <v>489</v>
      </c>
      <c r="K48" s="347" t="s">
        <v>489</v>
      </c>
      <c r="L48" s="347" t="s">
        <v>489</v>
      </c>
      <c r="M48" s="348" t="s">
        <v>489</v>
      </c>
    </row>
    <row r="49" spans="2:13" ht="27.75" customHeight="1" x14ac:dyDescent="0.2">
      <c r="B49" s="1188"/>
      <c r="C49" s="1189"/>
      <c r="D49" s="106"/>
      <c r="E49" s="1192" t="s">
        <v>39</v>
      </c>
      <c r="F49" s="1192"/>
      <c r="G49" s="1192"/>
      <c r="H49" s="1193"/>
      <c r="I49" s="346" t="s">
        <v>489</v>
      </c>
      <c r="J49" s="347" t="s">
        <v>489</v>
      </c>
      <c r="K49" s="347" t="s">
        <v>489</v>
      </c>
      <c r="L49" s="347" t="s">
        <v>489</v>
      </c>
      <c r="M49" s="348" t="s">
        <v>489</v>
      </c>
    </row>
    <row r="50" spans="2:13" ht="27.75" customHeight="1" x14ac:dyDescent="0.2">
      <c r="B50" s="1197" t="s">
        <v>40</v>
      </c>
      <c r="C50" s="1198"/>
      <c r="D50" s="109"/>
      <c r="E50" s="1192" t="s">
        <v>41</v>
      </c>
      <c r="F50" s="1192"/>
      <c r="G50" s="1192"/>
      <c r="H50" s="1193"/>
      <c r="I50" s="346">
        <v>11009</v>
      </c>
      <c r="J50" s="347">
        <v>13437</v>
      </c>
      <c r="K50" s="347">
        <v>15055</v>
      </c>
      <c r="L50" s="347">
        <v>15610</v>
      </c>
      <c r="M50" s="348">
        <v>15677</v>
      </c>
    </row>
    <row r="51" spans="2:13" ht="27.75" customHeight="1" x14ac:dyDescent="0.2">
      <c r="B51" s="1186"/>
      <c r="C51" s="1187"/>
      <c r="D51" s="106"/>
      <c r="E51" s="1192" t="s">
        <v>42</v>
      </c>
      <c r="F51" s="1192"/>
      <c r="G51" s="1192"/>
      <c r="H51" s="1193"/>
      <c r="I51" s="346">
        <v>10560</v>
      </c>
      <c r="J51" s="347">
        <v>10334</v>
      </c>
      <c r="K51" s="347">
        <v>10062</v>
      </c>
      <c r="L51" s="347">
        <v>9584</v>
      </c>
      <c r="M51" s="348">
        <v>9857</v>
      </c>
    </row>
    <row r="52" spans="2:13" ht="27.75" customHeight="1" x14ac:dyDescent="0.2">
      <c r="B52" s="1188"/>
      <c r="C52" s="1189"/>
      <c r="D52" s="106"/>
      <c r="E52" s="1192" t="s">
        <v>43</v>
      </c>
      <c r="F52" s="1192"/>
      <c r="G52" s="1192"/>
      <c r="H52" s="1193"/>
      <c r="I52" s="346">
        <v>34192</v>
      </c>
      <c r="J52" s="347">
        <v>33531</v>
      </c>
      <c r="K52" s="347">
        <v>32167</v>
      </c>
      <c r="L52" s="347">
        <v>31540</v>
      </c>
      <c r="M52" s="348">
        <v>30012</v>
      </c>
    </row>
    <row r="53" spans="2:13" ht="27.75" customHeight="1" thickBot="1" x14ac:dyDescent="0.25">
      <c r="B53" s="1199" t="s">
        <v>19</v>
      </c>
      <c r="C53" s="1200"/>
      <c r="D53" s="110"/>
      <c r="E53" s="1201" t="s">
        <v>44</v>
      </c>
      <c r="F53" s="1201"/>
      <c r="G53" s="1201"/>
      <c r="H53" s="1202"/>
      <c r="I53" s="349">
        <v>-7447</v>
      </c>
      <c r="J53" s="350">
        <v>-10469</v>
      </c>
      <c r="K53" s="350">
        <v>-12590</v>
      </c>
      <c r="L53" s="350">
        <v>-14136</v>
      </c>
      <c r="M53" s="351">
        <v>-13366</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znEcmlg9Z+qGvQOITIQFeb3fQKLIhu5V5QynuCyaziVebLrbNnFDziy7k7MHluGQ7D43F+NR8h+OKkeKmu2OaA==" saltValue="jmg7tWcWoNeQd3jYrcCcc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529</v>
      </c>
      <c r="G54" s="119" t="s">
        <v>530</v>
      </c>
      <c r="H54" s="120" t="s">
        <v>531</v>
      </c>
    </row>
    <row r="55" spans="2:8" ht="52.5" customHeight="1" x14ac:dyDescent="0.2">
      <c r="B55" s="121"/>
      <c r="C55" s="1211" t="s">
        <v>46</v>
      </c>
      <c r="D55" s="1211"/>
      <c r="E55" s="1212"/>
      <c r="F55" s="352">
        <v>2520</v>
      </c>
      <c r="G55" s="352">
        <v>2680</v>
      </c>
      <c r="H55" s="353">
        <v>2948</v>
      </c>
    </row>
    <row r="56" spans="2:8" ht="52.5" customHeight="1" x14ac:dyDescent="0.2">
      <c r="B56" s="122"/>
      <c r="C56" s="1213" t="s">
        <v>47</v>
      </c>
      <c r="D56" s="1213"/>
      <c r="E56" s="1214"/>
      <c r="F56" s="354">
        <v>3294</v>
      </c>
      <c r="G56" s="354">
        <v>3467</v>
      </c>
      <c r="H56" s="355">
        <v>3669</v>
      </c>
    </row>
    <row r="57" spans="2:8" ht="53.25" customHeight="1" x14ac:dyDescent="0.2">
      <c r="B57" s="122"/>
      <c r="C57" s="1215" t="s">
        <v>48</v>
      </c>
      <c r="D57" s="1215"/>
      <c r="E57" s="1216"/>
      <c r="F57" s="356">
        <v>6988</v>
      </c>
      <c r="G57" s="356">
        <v>7380</v>
      </c>
      <c r="H57" s="357">
        <v>7100</v>
      </c>
    </row>
    <row r="58" spans="2:8" ht="45.75" customHeight="1" x14ac:dyDescent="0.2">
      <c r="B58" s="123"/>
      <c r="C58" s="1203" t="s">
        <v>560</v>
      </c>
      <c r="D58" s="1204"/>
      <c r="E58" s="1205"/>
      <c r="F58" s="358">
        <v>2714</v>
      </c>
      <c r="G58" s="358">
        <v>3017</v>
      </c>
      <c r="H58" s="359">
        <v>3228</v>
      </c>
    </row>
    <row r="59" spans="2:8" ht="45.75" customHeight="1" x14ac:dyDescent="0.2">
      <c r="B59" s="123"/>
      <c r="C59" s="1203" t="s">
        <v>561</v>
      </c>
      <c r="D59" s="1204"/>
      <c r="E59" s="1205"/>
      <c r="F59" s="358">
        <v>1255</v>
      </c>
      <c r="G59" s="358">
        <v>1269</v>
      </c>
      <c r="H59" s="359">
        <v>1221</v>
      </c>
    </row>
    <row r="60" spans="2:8" ht="45.75" customHeight="1" x14ac:dyDescent="0.2">
      <c r="B60" s="123"/>
      <c r="C60" s="1203" t="s">
        <v>562</v>
      </c>
      <c r="D60" s="1204"/>
      <c r="E60" s="1205"/>
      <c r="F60" s="358">
        <v>700</v>
      </c>
      <c r="G60" s="358">
        <v>703</v>
      </c>
      <c r="H60" s="359">
        <v>666</v>
      </c>
    </row>
    <row r="61" spans="2:8" ht="45.75" customHeight="1" x14ac:dyDescent="0.2">
      <c r="B61" s="123"/>
      <c r="C61" s="1203" t="s">
        <v>563</v>
      </c>
      <c r="D61" s="1204"/>
      <c r="E61" s="1205"/>
      <c r="F61" s="358">
        <v>860</v>
      </c>
      <c r="G61" s="358">
        <v>896</v>
      </c>
      <c r="H61" s="359">
        <v>558</v>
      </c>
    </row>
    <row r="62" spans="2:8" ht="45.75" customHeight="1" thickBot="1" x14ac:dyDescent="0.25">
      <c r="B62" s="124"/>
      <c r="C62" s="1206" t="s">
        <v>564</v>
      </c>
      <c r="D62" s="1207"/>
      <c r="E62" s="1208"/>
      <c r="F62" s="360">
        <v>451</v>
      </c>
      <c r="G62" s="360">
        <v>445</v>
      </c>
      <c r="H62" s="361">
        <v>382</v>
      </c>
    </row>
    <row r="63" spans="2:8" ht="52.5" customHeight="1" thickBot="1" x14ac:dyDescent="0.25">
      <c r="B63" s="125"/>
      <c r="C63" s="1209" t="s">
        <v>49</v>
      </c>
      <c r="D63" s="1209"/>
      <c r="E63" s="1210"/>
      <c r="F63" s="362">
        <v>12801</v>
      </c>
      <c r="G63" s="362">
        <v>13526</v>
      </c>
      <c r="H63" s="363">
        <v>13718</v>
      </c>
    </row>
    <row r="64" spans="2:8" ht="13.2" x14ac:dyDescent="0.2"/>
  </sheetData>
  <sheetProtection algorithmName="SHA-512" hashValue="N8HctfFNiUCb/w7JcUgig61oOvNLXhhWoMTpAPC6SLqrJ55/2JDp7ucC+gSYhK2E07z+aIl2Ul9RDTrbqpXr3A==" saltValue="ZoUXmhvOHuh9lraeK1/IJ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19984</v>
      </c>
      <c r="E3" s="144"/>
      <c r="F3" s="145">
        <v>44161</v>
      </c>
      <c r="G3" s="146"/>
      <c r="H3" s="147"/>
    </row>
    <row r="4" spans="1:8" x14ac:dyDescent="0.2">
      <c r="A4" s="148"/>
      <c r="B4" s="149"/>
      <c r="C4" s="150"/>
      <c r="D4" s="151">
        <v>11737</v>
      </c>
      <c r="E4" s="152"/>
      <c r="F4" s="153">
        <v>23644</v>
      </c>
      <c r="G4" s="154"/>
      <c r="H4" s="155"/>
    </row>
    <row r="5" spans="1:8" x14ac:dyDescent="0.2">
      <c r="A5" s="136" t="s">
        <v>521</v>
      </c>
      <c r="B5" s="141"/>
      <c r="C5" s="142"/>
      <c r="D5" s="143">
        <v>18389</v>
      </c>
      <c r="E5" s="144"/>
      <c r="F5" s="145">
        <v>43955</v>
      </c>
      <c r="G5" s="146"/>
      <c r="H5" s="147"/>
    </row>
    <row r="6" spans="1:8" x14ac:dyDescent="0.2">
      <c r="A6" s="148"/>
      <c r="B6" s="149"/>
      <c r="C6" s="150"/>
      <c r="D6" s="151">
        <v>8809</v>
      </c>
      <c r="E6" s="152"/>
      <c r="F6" s="153">
        <v>21318</v>
      </c>
      <c r="G6" s="154"/>
      <c r="H6" s="155"/>
    </row>
    <row r="7" spans="1:8" x14ac:dyDescent="0.2">
      <c r="A7" s="136" t="s">
        <v>522</v>
      </c>
      <c r="B7" s="141"/>
      <c r="C7" s="142"/>
      <c r="D7" s="143">
        <v>20306</v>
      </c>
      <c r="E7" s="144"/>
      <c r="F7" s="145">
        <v>41921</v>
      </c>
      <c r="G7" s="146"/>
      <c r="H7" s="147"/>
    </row>
    <row r="8" spans="1:8" x14ac:dyDescent="0.2">
      <c r="A8" s="148"/>
      <c r="B8" s="149"/>
      <c r="C8" s="150"/>
      <c r="D8" s="151">
        <v>14618</v>
      </c>
      <c r="E8" s="152"/>
      <c r="F8" s="153">
        <v>21655</v>
      </c>
      <c r="G8" s="154"/>
      <c r="H8" s="155"/>
    </row>
    <row r="9" spans="1:8" x14ac:dyDescent="0.2">
      <c r="A9" s="136" t="s">
        <v>523</v>
      </c>
      <c r="B9" s="141"/>
      <c r="C9" s="142"/>
      <c r="D9" s="143">
        <v>37825</v>
      </c>
      <c r="E9" s="144"/>
      <c r="F9" s="145">
        <v>44585</v>
      </c>
      <c r="G9" s="146"/>
      <c r="H9" s="147"/>
    </row>
    <row r="10" spans="1:8" x14ac:dyDescent="0.2">
      <c r="A10" s="148"/>
      <c r="B10" s="149"/>
      <c r="C10" s="150"/>
      <c r="D10" s="151">
        <v>15894</v>
      </c>
      <c r="E10" s="152"/>
      <c r="F10" s="153">
        <v>23077</v>
      </c>
      <c r="G10" s="154"/>
      <c r="H10" s="155"/>
    </row>
    <row r="11" spans="1:8" x14ac:dyDescent="0.2">
      <c r="A11" s="136" t="s">
        <v>524</v>
      </c>
      <c r="B11" s="141"/>
      <c r="C11" s="142"/>
      <c r="D11" s="143">
        <v>27827</v>
      </c>
      <c r="E11" s="144"/>
      <c r="F11" s="145">
        <v>49779</v>
      </c>
      <c r="G11" s="146"/>
      <c r="H11" s="147"/>
    </row>
    <row r="12" spans="1:8" x14ac:dyDescent="0.2">
      <c r="A12" s="148"/>
      <c r="B12" s="149"/>
      <c r="C12" s="156"/>
      <c r="D12" s="151">
        <v>17486</v>
      </c>
      <c r="E12" s="152"/>
      <c r="F12" s="153">
        <v>28921</v>
      </c>
      <c r="G12" s="154"/>
      <c r="H12" s="155"/>
    </row>
    <row r="13" spans="1:8" x14ac:dyDescent="0.2">
      <c r="A13" s="136"/>
      <c r="B13" s="141"/>
      <c r="C13" s="157"/>
      <c r="D13" s="158">
        <v>24866</v>
      </c>
      <c r="E13" s="159"/>
      <c r="F13" s="160">
        <v>44880</v>
      </c>
      <c r="G13" s="161"/>
      <c r="H13" s="147"/>
    </row>
    <row r="14" spans="1:8" x14ac:dyDescent="0.2">
      <c r="A14" s="148"/>
      <c r="B14" s="149"/>
      <c r="C14" s="150"/>
      <c r="D14" s="151">
        <v>13709</v>
      </c>
      <c r="E14" s="152"/>
      <c r="F14" s="153">
        <v>23723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0.08</v>
      </c>
      <c r="C19" s="162">
        <f>ROUND(VALUE(SUBSTITUTE(実質収支比率等に係る経年分析!G$48,"▲","-")),2)</f>
        <v>0.09</v>
      </c>
      <c r="D19" s="162">
        <f>ROUND(VALUE(SUBSTITUTE(実質収支比率等に係る経年分析!H$48,"▲","-")),2)</f>
        <v>0.09</v>
      </c>
      <c r="E19" s="162">
        <f>ROUND(VALUE(SUBSTITUTE(実質収支比率等に係る経年分析!I$48,"▲","-")),2)</f>
        <v>1.08</v>
      </c>
      <c r="F19" s="162">
        <f>ROUND(VALUE(SUBSTITUTE(実質収支比率等に係る経年分析!J$48,"▲","-")),2)</f>
        <v>0.9</v>
      </c>
    </row>
    <row r="20" spans="1:11" x14ac:dyDescent="0.2">
      <c r="A20" s="162" t="s">
        <v>53</v>
      </c>
      <c r="B20" s="162">
        <f>ROUND(VALUE(SUBSTITUTE(実質収支比率等に係る経年分析!F$47,"▲","-")),2)</f>
        <v>11.43</v>
      </c>
      <c r="C20" s="162">
        <f>ROUND(VALUE(SUBSTITUTE(実質収支比率等に係る経年分析!G$47,"▲","-")),2)</f>
        <v>11.09</v>
      </c>
      <c r="D20" s="162">
        <f>ROUND(VALUE(SUBSTITUTE(実質収支比率等に係る経年分析!H$47,"▲","-")),2)</f>
        <v>11.47</v>
      </c>
      <c r="E20" s="162">
        <f>ROUND(VALUE(SUBSTITUTE(実質収支比率等に係る経年分析!I$47,"▲","-")),2)</f>
        <v>11.94</v>
      </c>
      <c r="F20" s="162">
        <f>ROUND(VALUE(SUBSTITUTE(実質収支比率等に係る経年分析!J$47,"▲","-")),2)</f>
        <v>12.93</v>
      </c>
    </row>
    <row r="21" spans="1:11" x14ac:dyDescent="0.2">
      <c r="A21" s="162" t="s">
        <v>54</v>
      </c>
      <c r="B21" s="162">
        <f>IF(ISNUMBER(VALUE(SUBSTITUTE(実質収支比率等に係る経年分析!F$49,"▲","-"))),ROUND(VALUE(SUBSTITUTE(実質収支比率等に係る経年分析!F$49,"▲","-")),2),NA())</f>
        <v>0.12</v>
      </c>
      <c r="C21" s="162">
        <f>IF(ISNUMBER(VALUE(SUBSTITUTE(実質収支比率等に係る経年分析!G$49,"▲","-"))),ROUND(VALUE(SUBSTITUTE(実質収支比率等に係る経年分析!G$49,"▲","-")),2),NA())</f>
        <v>0.12</v>
      </c>
      <c r="D21" s="162">
        <f>IF(ISNUMBER(VALUE(SUBSTITUTE(実質収支比率等に係る経年分析!H$49,"▲","-"))),ROUND(VALUE(SUBSTITUTE(実質収支比率等に係る経年分析!H$49,"▲","-")),2),NA())</f>
        <v>0.11</v>
      </c>
      <c r="E21" s="162">
        <f>IF(ISNUMBER(VALUE(SUBSTITUTE(実質収支比率等に係る経年分析!I$49,"▲","-"))),ROUND(VALUE(SUBSTITUTE(実質収支比率等に係る経年分析!I$49,"▲","-")),2),NA())</f>
        <v>1.71</v>
      </c>
      <c r="F21" s="162">
        <f>IF(ISNUMBER(VALUE(SUBSTITUTE(実質収支比率等に係る経年分析!J$49,"▲","-"))),ROUND(VALUE(SUBSTITUTE(実質収支比率等に係る経年分析!J$49,"▲","-")),2),NA())</f>
        <v>1.02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土地取得特別会計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国民健康保険事業勘定特別会計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7.0000000000000007E-2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0.97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0.28000000000000003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0.28000000000000003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0.41</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1.1200000000000001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0.69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0.56000000000000005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0.68</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7.0000000000000007E-2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0.08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0.08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0.9</v>
      </c>
    </row>
    <row r="35" spans="1:16" x14ac:dyDescent="0.2">
      <c r="A35" s="163" t="str">
        <f>IF(連結実質赤字比率に係る赤字・黒字の構成分析!C$35="",NA(),連結実質赤字比率に係る赤字・黒字の構成分析!C$35)</f>
        <v>産業用地整備事業特別会計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#VALUE!</v>
      </c>
      <c r="I35" s="163" t="e">
        <f>IF(ROUND(VALUE(SUBSTITUTE(連結実質赤字比率に係る赤字・黒字の構成分析!I$35,"▲", "-")), 2) &gt;= 0, ABS(ROUND(VALUE(SUBSTITUTE(連結実質赤字比率に係る赤字・黒字の構成分析!I$35,"▲", "-")), 2)), NA())</f>
        <v>#VALUE!</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4.6399999999999997</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14.54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13.88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13.75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12.15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11.99</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3772</v>
      </c>
      <c r="E42" s="164"/>
      <c r="F42" s="164"/>
      <c r="G42" s="164">
        <f>'実質公債費比率（分子）の構造'!L$52</f>
        <v>3754</v>
      </c>
      <c r="H42" s="164"/>
      <c r="I42" s="164"/>
      <c r="J42" s="164">
        <f>'実質公債費比率（分子）の構造'!M$52</f>
        <v>3712</v>
      </c>
      <c r="K42" s="164"/>
      <c r="L42" s="164"/>
      <c r="M42" s="164">
        <f>'実質公債費比率（分子）の構造'!N$52</f>
        <v>3661</v>
      </c>
      <c r="N42" s="164"/>
      <c r="O42" s="164"/>
      <c r="P42" s="164">
        <f>'実質公債費比率（分子）の構造'!O$52</f>
        <v>3634</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v>
      </c>
      <c r="C45" s="164"/>
      <c r="D45" s="164"/>
      <c r="E45" s="164">
        <f>'実質公債費比率（分子）の構造'!L$49</f>
        <v>3</v>
      </c>
      <c r="F45" s="164"/>
      <c r="G45" s="164"/>
      <c r="H45" s="164">
        <f>'実質公債費比率（分子）の構造'!M$49</f>
        <v>26</v>
      </c>
      <c r="I45" s="164"/>
      <c r="J45" s="164"/>
      <c r="K45" s="164">
        <f>'実質公債費比率（分子）の構造'!N$49</f>
        <v>54</v>
      </c>
      <c r="L45" s="164"/>
      <c r="M45" s="164"/>
      <c r="N45" s="164">
        <f>'実質公債費比率（分子）の構造'!O$49</f>
        <v>192</v>
      </c>
      <c r="O45" s="164"/>
      <c r="P45" s="164"/>
    </row>
    <row r="46" spans="1:16" x14ac:dyDescent="0.2">
      <c r="A46" s="164" t="s">
        <v>64</v>
      </c>
      <c r="B46" s="164">
        <f>'実質公債費比率（分子）の構造'!K$48</f>
        <v>1050</v>
      </c>
      <c r="C46" s="164"/>
      <c r="D46" s="164"/>
      <c r="E46" s="164">
        <f>'実質公債費比率（分子）の構造'!L$48</f>
        <v>1049</v>
      </c>
      <c r="F46" s="164"/>
      <c r="G46" s="164"/>
      <c r="H46" s="164">
        <f>'実質公債費比率（分子）の構造'!M$48</f>
        <v>1054</v>
      </c>
      <c r="I46" s="164"/>
      <c r="J46" s="164"/>
      <c r="K46" s="164">
        <f>'実質公債費比率（分子）の構造'!N$48</f>
        <v>1038</v>
      </c>
      <c r="L46" s="164"/>
      <c r="M46" s="164"/>
      <c r="N46" s="164">
        <f>'実質公債費比率（分子）の構造'!O$48</f>
        <v>1013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3134</v>
      </c>
      <c r="C49" s="164"/>
      <c r="D49" s="164"/>
      <c r="E49" s="164">
        <f>'実質公債費比率（分子）の構造'!L$45</f>
        <v>3080</v>
      </c>
      <c r="F49" s="164"/>
      <c r="G49" s="164"/>
      <c r="H49" s="164">
        <f>'実質公債費比率（分子）の構造'!M$45</f>
        <v>3106</v>
      </c>
      <c r="I49" s="164"/>
      <c r="J49" s="164"/>
      <c r="K49" s="164">
        <f>'実質公債費比率（分子）の構造'!N$45</f>
        <v>3056</v>
      </c>
      <c r="L49" s="164"/>
      <c r="M49" s="164"/>
      <c r="N49" s="164">
        <f>'実質公債費比率（分子）の構造'!O$45</f>
        <v>2856</v>
      </c>
      <c r="O49" s="164"/>
      <c r="P49" s="164"/>
    </row>
    <row r="50" spans="1:16" x14ac:dyDescent="0.2">
      <c r="A50" s="164" t="s">
        <v>67</v>
      </c>
      <c r="B50" s="164" t="e">
        <f>NA()</f>
        <v>#N/A</v>
      </c>
      <c r="C50" s="164">
        <f>IF(ISNUMBER('実質公債費比率（分子）の構造'!K$53),'実質公債費比率（分子）の構造'!K$53,NA())</f>
        <v>414</v>
      </c>
      <c r="D50" s="164" t="e">
        <f>NA()</f>
        <v>#N/A</v>
      </c>
      <c r="E50" s="164" t="e">
        <f>NA()</f>
        <v>#N/A</v>
      </c>
      <c r="F50" s="164">
        <f>IF(ISNUMBER('実質公債費比率（分子）の構造'!L$53),'実質公債費比率（分子）の構造'!L$53,NA())</f>
        <v>378</v>
      </c>
      <c r="G50" s="164" t="e">
        <f>NA()</f>
        <v>#N/A</v>
      </c>
      <c r="H50" s="164" t="e">
        <f>NA()</f>
        <v>#N/A</v>
      </c>
      <c r="I50" s="164">
        <f>IF(ISNUMBER('実質公債費比率（分子）の構造'!M$53),'実質公債費比率（分子）の構造'!M$53,NA())</f>
        <v>474</v>
      </c>
      <c r="J50" s="164" t="e">
        <f>NA()</f>
        <v>#N/A</v>
      </c>
      <c r="K50" s="164" t="e">
        <f>NA()</f>
        <v>#N/A</v>
      </c>
      <c r="L50" s="164">
        <f>IF(ISNUMBER('実質公債費比率（分子）の構造'!N$53),'実質公債費比率（分子）の構造'!N$53,NA())</f>
        <v>487</v>
      </c>
      <c r="M50" s="164" t="e">
        <f>NA()</f>
        <v>#N/A</v>
      </c>
      <c r="N50" s="164" t="e">
        <f>NA()</f>
        <v>#N/A</v>
      </c>
      <c r="O50" s="164">
        <f>IF(ISNUMBER('実質公債費比率（分子）の構造'!O$53),'実質公債費比率（分子）の構造'!O$53,NA())</f>
        <v>427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34192</v>
      </c>
      <c r="E56" s="163"/>
      <c r="F56" s="163"/>
      <c r="G56" s="163">
        <f>'将来負担比率（分子）の構造'!J$52</f>
        <v>33531</v>
      </c>
      <c r="H56" s="163"/>
      <c r="I56" s="163"/>
      <c r="J56" s="163">
        <f>'将来負担比率（分子）の構造'!K$52</f>
        <v>32167</v>
      </c>
      <c r="K56" s="163"/>
      <c r="L56" s="163"/>
      <c r="M56" s="163">
        <f>'将来負担比率（分子）の構造'!L$52</f>
        <v>31540</v>
      </c>
      <c r="N56" s="163"/>
      <c r="O56" s="163"/>
      <c r="P56" s="163">
        <f>'将来負担比率（分子）の構造'!M$52</f>
        <v>30012</v>
      </c>
    </row>
    <row r="57" spans="1:16" x14ac:dyDescent="0.2">
      <c r="A57" s="163" t="s">
        <v>42</v>
      </c>
      <c r="B57" s="163"/>
      <c r="C57" s="163"/>
      <c r="D57" s="163">
        <f>'将来負担比率（分子）の構造'!I$51</f>
        <v>10560</v>
      </c>
      <c r="E57" s="163"/>
      <c r="F57" s="163"/>
      <c r="G57" s="163">
        <f>'将来負担比率（分子）の構造'!J$51</f>
        <v>10334</v>
      </c>
      <c r="H57" s="163"/>
      <c r="I57" s="163"/>
      <c r="J57" s="163">
        <f>'将来負担比率（分子）の構造'!K$51</f>
        <v>10062</v>
      </c>
      <c r="K57" s="163"/>
      <c r="L57" s="163"/>
      <c r="M57" s="163">
        <f>'将来負担比率（分子）の構造'!L$51</f>
        <v>9584</v>
      </c>
      <c r="N57" s="163"/>
      <c r="O57" s="163"/>
      <c r="P57" s="163">
        <f>'将来負担比率（分子）の構造'!M$51</f>
        <v>9857</v>
      </c>
    </row>
    <row r="58" spans="1:16" x14ac:dyDescent="0.2">
      <c r="A58" s="163" t="s">
        <v>41</v>
      </c>
      <c r="B58" s="163"/>
      <c r="C58" s="163"/>
      <c r="D58" s="163">
        <f>'将来負担比率（分子）の構造'!I$50</f>
        <v>11009</v>
      </c>
      <c r="E58" s="163"/>
      <c r="F58" s="163"/>
      <c r="G58" s="163">
        <f>'将来負担比率（分子）の構造'!J$50</f>
        <v>13437</v>
      </c>
      <c r="H58" s="163"/>
      <c r="I58" s="163"/>
      <c r="J58" s="163">
        <f>'将来負担比率（分子）の構造'!K$50</f>
        <v>15055</v>
      </c>
      <c r="K58" s="163"/>
      <c r="L58" s="163"/>
      <c r="M58" s="163">
        <f>'将来負担比率（分子）の構造'!L$50</f>
        <v>15610</v>
      </c>
      <c r="N58" s="163"/>
      <c r="O58" s="163"/>
      <c r="P58" s="163">
        <f>'将来負担比率（分子）の構造'!M$50</f>
        <v>15677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0</v>
      </c>
      <c r="C61" s="163"/>
      <c r="D61" s="163"/>
      <c r="E61" s="163">
        <f>'将来負担比率（分子）の構造'!J$46</f>
        <v>0</v>
      </c>
      <c r="F61" s="163"/>
      <c r="G61" s="163"/>
      <c r="H61" s="163">
        <f>'将来負担比率（分子）の構造'!K$46</f>
        <v>0</v>
      </c>
      <c r="I61" s="163"/>
      <c r="J61" s="163"/>
      <c r="K61" s="163">
        <f>'将来負担比率（分子）の構造'!L$46</f>
        <v>0</v>
      </c>
      <c r="L61" s="163"/>
      <c r="M61" s="163"/>
      <c r="N61" s="163">
        <f>'将来負担比率（分子）の構造'!M$46</f>
        <v>0</v>
      </c>
      <c r="O61" s="163"/>
      <c r="P61" s="163"/>
    </row>
    <row r="62" spans="1:16" x14ac:dyDescent="0.2">
      <c r="A62" s="163" t="s">
        <v>35</v>
      </c>
      <c r="B62" s="163">
        <f>'将来負担比率（分子）の構造'!I$45</f>
        <v>3968</v>
      </c>
      <c r="C62" s="163"/>
      <c r="D62" s="163"/>
      <c r="E62" s="163">
        <f>'将来負担比率（分子）の構造'!J$45</f>
        <v>3874</v>
      </c>
      <c r="F62" s="163"/>
      <c r="G62" s="163"/>
      <c r="H62" s="163">
        <f>'将来負担比率（分子）の構造'!K$45</f>
        <v>3892</v>
      </c>
      <c r="I62" s="163"/>
      <c r="J62" s="163"/>
      <c r="K62" s="163">
        <f>'将来負担比率（分子）の構造'!L$45</f>
        <v>3424</v>
      </c>
      <c r="L62" s="163"/>
      <c r="M62" s="163"/>
      <c r="N62" s="163">
        <f>'将来負担比率（分子）の構造'!M$45</f>
        <v>3215</v>
      </c>
      <c r="O62" s="163"/>
      <c r="P62" s="163"/>
    </row>
    <row r="63" spans="1:16" x14ac:dyDescent="0.2">
      <c r="A63" s="163" t="s">
        <v>34</v>
      </c>
      <c r="B63" s="163">
        <f>'将来負担比率（分子）の構造'!I$44</f>
        <v>309</v>
      </c>
      <c r="C63" s="163"/>
      <c r="D63" s="163"/>
      <c r="E63" s="163">
        <f>'将来負担比率（分子）の構造'!J$44</f>
        <v>516</v>
      </c>
      <c r="F63" s="163"/>
      <c r="G63" s="163"/>
      <c r="H63" s="163">
        <f>'将来負担比率（分子）の構造'!K$44</f>
        <v>503</v>
      </c>
      <c r="I63" s="163"/>
      <c r="J63" s="163"/>
      <c r="K63" s="163">
        <f>'将来負担比率（分子）の構造'!L$44</f>
        <v>494</v>
      </c>
      <c r="L63" s="163"/>
      <c r="M63" s="163"/>
      <c r="N63" s="163">
        <f>'将来負担比率（分子）の構造'!M$44</f>
        <v>1972</v>
      </c>
      <c r="O63" s="163"/>
      <c r="P63" s="163"/>
    </row>
    <row r="64" spans="1:16" x14ac:dyDescent="0.2">
      <c r="A64" s="163" t="s">
        <v>33</v>
      </c>
      <c r="B64" s="163">
        <f>'将来負担比率（分子）の構造'!I$43</f>
        <v>14278</v>
      </c>
      <c r="C64" s="163"/>
      <c r="D64" s="163"/>
      <c r="E64" s="163">
        <f>'将来負担比率（分子）の構造'!J$43</f>
        <v>13380</v>
      </c>
      <c r="F64" s="163"/>
      <c r="G64" s="163"/>
      <c r="H64" s="163">
        <f>'将来負担比率（分子）の構造'!K$43</f>
        <v>12795</v>
      </c>
      <c r="I64" s="163"/>
      <c r="J64" s="163"/>
      <c r="K64" s="163">
        <f>'将来負担比率（分子）の構造'!L$43</f>
        <v>12120</v>
      </c>
      <c r="L64" s="163"/>
      <c r="M64" s="163"/>
      <c r="N64" s="163">
        <f>'将来負担比率（分子）の構造'!M$43</f>
        <v>11469</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29760</v>
      </c>
      <c r="C66" s="163"/>
      <c r="D66" s="163"/>
      <c r="E66" s="163">
        <f>'将来負担比率（分子）の構造'!J$41</f>
        <v>29063</v>
      </c>
      <c r="F66" s="163"/>
      <c r="G66" s="163"/>
      <c r="H66" s="163">
        <f>'将来負担比率（分子）の構造'!K$41</f>
        <v>27504</v>
      </c>
      <c r="I66" s="163"/>
      <c r="J66" s="163"/>
      <c r="K66" s="163">
        <f>'将来負担比率（分子）の構造'!L$41</f>
        <v>26560</v>
      </c>
      <c r="L66" s="163"/>
      <c r="M66" s="163"/>
      <c r="N66" s="163">
        <f>'将来負担比率（分子）の構造'!M$41</f>
        <v>25524</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2520</v>
      </c>
      <c r="C72" s="167">
        <f>基金残高に係る経年分析!G55</f>
        <v>2680</v>
      </c>
      <c r="D72" s="167">
        <f>基金残高に係る経年分析!H55</f>
        <v>2948</v>
      </c>
    </row>
    <row r="73" spans="1:16" x14ac:dyDescent="0.2">
      <c r="A73" s="166" t="s">
        <v>74</v>
      </c>
      <c r="B73" s="167">
        <f>基金残高に係る経年分析!F56</f>
        <v>3294</v>
      </c>
      <c r="C73" s="167">
        <f>基金残高に係る経年分析!G56</f>
        <v>3467</v>
      </c>
      <c r="D73" s="167">
        <f>基金残高に係る経年分析!H56</f>
        <v>3669</v>
      </c>
    </row>
    <row r="74" spans="1:16" x14ac:dyDescent="0.2">
      <c r="A74" s="166" t="s">
        <v>75</v>
      </c>
      <c r="B74" s="167">
        <f>基金残高に係る経年分析!F57</f>
        <v>6988</v>
      </c>
      <c r="C74" s="167">
        <f>基金残高に係る経年分析!G57</f>
        <v>7380</v>
      </c>
      <c r="D74" s="167">
        <f>基金残高に係る経年分析!H57</f>
        <v>7100</v>
      </c>
    </row>
  </sheetData>
  <sheetProtection algorithmName="SHA-512" hashValue="gtWi1+c34sPOk/PhFHshu45KSUwrHQORVSPxEpPoLKxZyzhdhzZAMLYDWWBR4l8qLd3VA9yFKXVK7Z7tKPwOMg==" saltValue="xQCLh4fsI/Ww2iDisIKCV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11479563</v>
      </c>
      <c r="S5" s="613"/>
      <c r="T5" s="613"/>
      <c r="U5" s="613"/>
      <c r="V5" s="613"/>
      <c r="W5" s="613"/>
      <c r="X5" s="613"/>
      <c r="Y5" s="614"/>
      <c r="Z5" s="615">
        <v>26.5</v>
      </c>
      <c r="AA5" s="615"/>
      <c r="AB5" s="615"/>
      <c r="AC5" s="615"/>
      <c r="AD5" s="616">
        <v>10585441</v>
      </c>
      <c r="AE5" s="616"/>
      <c r="AF5" s="616"/>
      <c r="AG5" s="616"/>
      <c r="AH5" s="616"/>
      <c r="AI5" s="616"/>
      <c r="AJ5" s="616"/>
      <c r="AK5" s="616"/>
      <c r="AL5" s="617">
        <v>45.4</v>
      </c>
      <c r="AM5" s="618"/>
      <c r="AN5" s="618"/>
      <c r="AO5" s="619"/>
      <c r="AP5" s="609" t="s">
        <v>216</v>
      </c>
      <c r="AQ5" s="610"/>
      <c r="AR5" s="610"/>
      <c r="AS5" s="610"/>
      <c r="AT5" s="610"/>
      <c r="AU5" s="610"/>
      <c r="AV5" s="610"/>
      <c r="AW5" s="610"/>
      <c r="AX5" s="610"/>
      <c r="AY5" s="610"/>
      <c r="AZ5" s="610"/>
      <c r="BA5" s="610"/>
      <c r="BB5" s="610"/>
      <c r="BC5" s="610"/>
      <c r="BD5" s="610"/>
      <c r="BE5" s="610"/>
      <c r="BF5" s="611"/>
      <c r="BG5" s="623">
        <v>10583640</v>
      </c>
      <c r="BH5" s="624"/>
      <c r="BI5" s="624"/>
      <c r="BJ5" s="624"/>
      <c r="BK5" s="624"/>
      <c r="BL5" s="624"/>
      <c r="BM5" s="624"/>
      <c r="BN5" s="625"/>
      <c r="BO5" s="626">
        <v>92.2</v>
      </c>
      <c r="BP5" s="626"/>
      <c r="BQ5" s="626"/>
      <c r="BR5" s="626"/>
      <c r="BS5" s="627">
        <v>94997</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260072</v>
      </c>
      <c r="S6" s="624"/>
      <c r="T6" s="624"/>
      <c r="U6" s="624"/>
      <c r="V6" s="624"/>
      <c r="W6" s="624"/>
      <c r="X6" s="624"/>
      <c r="Y6" s="625"/>
      <c r="Z6" s="626">
        <v>0.6</v>
      </c>
      <c r="AA6" s="626"/>
      <c r="AB6" s="626"/>
      <c r="AC6" s="626"/>
      <c r="AD6" s="627">
        <v>260072</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10583640</v>
      </c>
      <c r="BH6" s="624"/>
      <c r="BI6" s="624"/>
      <c r="BJ6" s="624"/>
      <c r="BK6" s="624"/>
      <c r="BL6" s="624"/>
      <c r="BM6" s="624"/>
      <c r="BN6" s="625"/>
      <c r="BO6" s="626">
        <v>92.2</v>
      </c>
      <c r="BP6" s="626"/>
      <c r="BQ6" s="626"/>
      <c r="BR6" s="626"/>
      <c r="BS6" s="627">
        <v>94997</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274469</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274430</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15038</v>
      </c>
      <c r="S7" s="624"/>
      <c r="T7" s="624"/>
      <c r="U7" s="624"/>
      <c r="V7" s="624"/>
      <c r="W7" s="624"/>
      <c r="X7" s="624"/>
      <c r="Y7" s="625"/>
      <c r="Z7" s="626">
        <v>0</v>
      </c>
      <c r="AA7" s="626"/>
      <c r="AB7" s="626"/>
      <c r="AC7" s="626"/>
      <c r="AD7" s="627">
        <v>15038</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5402917</v>
      </c>
      <c r="BH7" s="624"/>
      <c r="BI7" s="624"/>
      <c r="BJ7" s="624"/>
      <c r="BK7" s="624"/>
      <c r="BL7" s="624"/>
      <c r="BM7" s="624"/>
      <c r="BN7" s="625"/>
      <c r="BO7" s="626">
        <v>47.1</v>
      </c>
      <c r="BP7" s="626"/>
      <c r="BQ7" s="626"/>
      <c r="BR7" s="626"/>
      <c r="BS7" s="627">
        <v>94997</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4998475</v>
      </c>
      <c r="CS7" s="624"/>
      <c r="CT7" s="624"/>
      <c r="CU7" s="624"/>
      <c r="CV7" s="624"/>
      <c r="CW7" s="624"/>
      <c r="CX7" s="624"/>
      <c r="CY7" s="625"/>
      <c r="CZ7" s="626">
        <v>11.7</v>
      </c>
      <c r="DA7" s="626"/>
      <c r="DB7" s="626"/>
      <c r="DC7" s="626"/>
      <c r="DD7" s="632">
        <v>144838</v>
      </c>
      <c r="DE7" s="624"/>
      <c r="DF7" s="624"/>
      <c r="DG7" s="624"/>
      <c r="DH7" s="624"/>
      <c r="DI7" s="624"/>
      <c r="DJ7" s="624"/>
      <c r="DK7" s="624"/>
      <c r="DL7" s="624"/>
      <c r="DM7" s="624"/>
      <c r="DN7" s="624"/>
      <c r="DO7" s="624"/>
      <c r="DP7" s="625"/>
      <c r="DQ7" s="632">
        <v>3497874</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166124</v>
      </c>
      <c r="S8" s="624"/>
      <c r="T8" s="624"/>
      <c r="U8" s="624"/>
      <c r="V8" s="624"/>
      <c r="W8" s="624"/>
      <c r="X8" s="624"/>
      <c r="Y8" s="625"/>
      <c r="Z8" s="626">
        <v>0.4</v>
      </c>
      <c r="AA8" s="626"/>
      <c r="AB8" s="626"/>
      <c r="AC8" s="626"/>
      <c r="AD8" s="627">
        <v>166124</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149820</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21127028</v>
      </c>
      <c r="CS8" s="624"/>
      <c r="CT8" s="624"/>
      <c r="CU8" s="624"/>
      <c r="CV8" s="624"/>
      <c r="CW8" s="624"/>
      <c r="CX8" s="624"/>
      <c r="CY8" s="625"/>
      <c r="CZ8" s="626">
        <v>49.6</v>
      </c>
      <c r="DA8" s="626"/>
      <c r="DB8" s="626"/>
      <c r="DC8" s="626"/>
      <c r="DD8" s="632">
        <v>204039</v>
      </c>
      <c r="DE8" s="624"/>
      <c r="DF8" s="624"/>
      <c r="DG8" s="624"/>
      <c r="DH8" s="624"/>
      <c r="DI8" s="624"/>
      <c r="DJ8" s="624"/>
      <c r="DK8" s="624"/>
      <c r="DL8" s="624"/>
      <c r="DM8" s="624"/>
      <c r="DN8" s="624"/>
      <c r="DO8" s="624"/>
      <c r="DP8" s="625"/>
      <c r="DQ8" s="632">
        <v>10679488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217763</v>
      </c>
      <c r="S9" s="624"/>
      <c r="T9" s="624"/>
      <c r="U9" s="624"/>
      <c r="V9" s="624"/>
      <c r="W9" s="624"/>
      <c r="X9" s="624"/>
      <c r="Y9" s="625"/>
      <c r="Z9" s="626">
        <v>0.5</v>
      </c>
      <c r="AA9" s="626"/>
      <c r="AB9" s="626"/>
      <c r="AC9" s="626"/>
      <c r="AD9" s="627">
        <v>217763</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4732295</v>
      </c>
      <c r="BH9" s="624"/>
      <c r="BI9" s="624"/>
      <c r="BJ9" s="624"/>
      <c r="BK9" s="624"/>
      <c r="BL9" s="624"/>
      <c r="BM9" s="624"/>
      <c r="BN9" s="625"/>
      <c r="BO9" s="626">
        <v>41.2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3390359</v>
      </c>
      <c r="CS9" s="624"/>
      <c r="CT9" s="624"/>
      <c r="CU9" s="624"/>
      <c r="CV9" s="624"/>
      <c r="CW9" s="624"/>
      <c r="CX9" s="624"/>
      <c r="CY9" s="625"/>
      <c r="CZ9" s="626">
        <v>8</v>
      </c>
      <c r="DA9" s="626"/>
      <c r="DB9" s="626"/>
      <c r="DC9" s="626"/>
      <c r="DD9" s="632">
        <v>105837</v>
      </c>
      <c r="DE9" s="624"/>
      <c r="DF9" s="624"/>
      <c r="DG9" s="624"/>
      <c r="DH9" s="624"/>
      <c r="DI9" s="624"/>
      <c r="DJ9" s="624"/>
      <c r="DK9" s="624"/>
      <c r="DL9" s="624"/>
      <c r="DM9" s="624"/>
      <c r="DN9" s="624"/>
      <c r="DO9" s="624"/>
      <c r="DP9" s="625"/>
      <c r="DQ9" s="632">
        <v>2650716</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209378</v>
      </c>
      <c r="BH10" s="624"/>
      <c r="BI10" s="624"/>
      <c r="BJ10" s="624"/>
      <c r="BK10" s="624"/>
      <c r="BL10" s="624"/>
      <c r="BM10" s="624"/>
      <c r="BN10" s="625"/>
      <c r="BO10" s="626">
        <v>1.8</v>
      </c>
      <c r="BP10" s="626"/>
      <c r="BQ10" s="626"/>
      <c r="BR10" s="626"/>
      <c r="BS10" s="627">
        <v>26591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46538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46511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2320029</v>
      </c>
      <c r="S11" s="624"/>
      <c r="T11" s="624"/>
      <c r="U11" s="624"/>
      <c r="V11" s="624"/>
      <c r="W11" s="624"/>
      <c r="X11" s="624"/>
      <c r="Y11" s="625"/>
      <c r="Z11" s="628">
        <v>5.3</v>
      </c>
      <c r="AA11" s="629"/>
      <c r="AB11" s="629"/>
      <c r="AC11" s="635"/>
      <c r="AD11" s="632">
        <v>2320029</v>
      </c>
      <c r="AE11" s="624"/>
      <c r="AF11" s="624"/>
      <c r="AG11" s="624"/>
      <c r="AH11" s="624"/>
      <c r="AI11" s="624"/>
      <c r="AJ11" s="624"/>
      <c r="AK11" s="625"/>
      <c r="AL11" s="628">
        <v>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311424</v>
      </c>
      <c r="BH11" s="624"/>
      <c r="BI11" s="624"/>
      <c r="BJ11" s="624"/>
      <c r="BK11" s="624"/>
      <c r="BL11" s="624"/>
      <c r="BM11" s="624"/>
      <c r="BN11" s="625"/>
      <c r="BO11" s="626">
        <v>2.7</v>
      </c>
      <c r="BP11" s="626"/>
      <c r="BQ11" s="626"/>
      <c r="BR11" s="626"/>
      <c r="BS11" s="627">
        <v>68406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362376</v>
      </c>
      <c r="CS11" s="624"/>
      <c r="CT11" s="624"/>
      <c r="CU11" s="624"/>
      <c r="CV11" s="624"/>
      <c r="CW11" s="624"/>
      <c r="CX11" s="624"/>
      <c r="CY11" s="625"/>
      <c r="CZ11" s="626">
        <v>0.9</v>
      </c>
      <c r="DA11" s="626"/>
      <c r="DB11" s="626"/>
      <c r="DC11" s="626"/>
      <c r="DD11" s="632">
        <v>66473</v>
      </c>
      <c r="DE11" s="624"/>
      <c r="DF11" s="624"/>
      <c r="DG11" s="624"/>
      <c r="DH11" s="624"/>
      <c r="DI11" s="624"/>
      <c r="DJ11" s="624"/>
      <c r="DK11" s="624"/>
      <c r="DL11" s="624"/>
      <c r="DM11" s="624"/>
      <c r="DN11" s="624"/>
      <c r="DO11" s="624"/>
      <c r="DP11" s="625"/>
      <c r="DQ11" s="632">
        <v>199168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21757</v>
      </c>
      <c r="S12" s="624"/>
      <c r="T12" s="624"/>
      <c r="U12" s="624"/>
      <c r="V12" s="624"/>
      <c r="W12" s="624"/>
      <c r="X12" s="624"/>
      <c r="Y12" s="625"/>
      <c r="Z12" s="626">
        <v>0.1</v>
      </c>
      <c r="AA12" s="626"/>
      <c r="AB12" s="626"/>
      <c r="AC12" s="626"/>
      <c r="AD12" s="627">
        <v>21757</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4444865</v>
      </c>
      <c r="BH12" s="624"/>
      <c r="BI12" s="624"/>
      <c r="BJ12" s="624"/>
      <c r="BK12" s="624"/>
      <c r="BL12" s="624"/>
      <c r="BM12" s="624"/>
      <c r="BN12" s="625"/>
      <c r="BO12" s="626">
        <v>38.700000000000003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322100</v>
      </c>
      <c r="CS12" s="624"/>
      <c r="CT12" s="624"/>
      <c r="CU12" s="624"/>
      <c r="CV12" s="624"/>
      <c r="CW12" s="624"/>
      <c r="CX12" s="624"/>
      <c r="CY12" s="625"/>
      <c r="CZ12" s="626">
        <v>0.8</v>
      </c>
      <c r="DA12" s="626"/>
      <c r="DB12" s="626"/>
      <c r="DC12" s="626"/>
      <c r="DD12" s="632">
        <v>48661</v>
      </c>
      <c r="DE12" s="624"/>
      <c r="DF12" s="624"/>
      <c r="DG12" s="624"/>
      <c r="DH12" s="624"/>
      <c r="DI12" s="624"/>
      <c r="DJ12" s="624"/>
      <c r="DK12" s="624"/>
      <c r="DL12" s="624"/>
      <c r="DM12" s="624"/>
      <c r="DN12" s="624"/>
      <c r="DO12" s="624"/>
      <c r="DP12" s="625"/>
      <c r="DQ12" s="632">
        <v>194442</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4374999</v>
      </c>
      <c r="BH13" s="624"/>
      <c r="BI13" s="624"/>
      <c r="BJ13" s="624"/>
      <c r="BK13" s="624"/>
      <c r="BL13" s="624"/>
      <c r="BM13" s="624"/>
      <c r="BN13" s="625"/>
      <c r="BO13" s="626">
        <v>38.1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3091275</v>
      </c>
      <c r="CS13" s="624"/>
      <c r="CT13" s="624"/>
      <c r="CU13" s="624"/>
      <c r="CV13" s="624"/>
      <c r="CW13" s="624"/>
      <c r="CX13" s="624"/>
      <c r="CY13" s="625"/>
      <c r="CZ13" s="626">
        <v>7.3</v>
      </c>
      <c r="DA13" s="626"/>
      <c r="DB13" s="626"/>
      <c r="DC13" s="626"/>
      <c r="DD13" s="632">
        <v>730139</v>
      </c>
      <c r="DE13" s="624"/>
      <c r="DF13" s="624"/>
      <c r="DG13" s="624"/>
      <c r="DH13" s="624"/>
      <c r="DI13" s="624"/>
      <c r="DJ13" s="624"/>
      <c r="DK13" s="624"/>
      <c r="DL13" s="624"/>
      <c r="DM13" s="624"/>
      <c r="DN13" s="624"/>
      <c r="DO13" s="624"/>
      <c r="DP13" s="625"/>
      <c r="DQ13" s="632">
        <v>2249517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242338</v>
      </c>
      <c r="BH14" s="624"/>
      <c r="BI14" s="624"/>
      <c r="BJ14" s="624"/>
      <c r="BK14" s="624"/>
      <c r="BL14" s="624"/>
      <c r="BM14" s="624"/>
      <c r="BN14" s="625"/>
      <c r="BO14" s="626">
        <v>2.1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1506491</v>
      </c>
      <c r="CS14" s="624"/>
      <c r="CT14" s="624"/>
      <c r="CU14" s="624"/>
      <c r="CV14" s="624"/>
      <c r="CW14" s="624"/>
      <c r="CX14" s="624"/>
      <c r="CY14" s="625"/>
      <c r="CZ14" s="626">
        <v>3.5</v>
      </c>
      <c r="DA14" s="626"/>
      <c r="DB14" s="626"/>
      <c r="DC14" s="626"/>
      <c r="DD14" s="632">
        <v>31742</v>
      </c>
      <c r="DE14" s="624"/>
      <c r="DF14" s="624"/>
      <c r="DG14" s="624"/>
      <c r="DH14" s="624"/>
      <c r="DI14" s="624"/>
      <c r="DJ14" s="624"/>
      <c r="DK14" s="624"/>
      <c r="DL14" s="624"/>
      <c r="DM14" s="624"/>
      <c r="DN14" s="624"/>
      <c r="DO14" s="624"/>
      <c r="DP14" s="625"/>
      <c r="DQ14" s="632">
        <v>1460270</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65083</v>
      </c>
      <c r="S15" s="624"/>
      <c r="T15" s="624"/>
      <c r="U15" s="624"/>
      <c r="V15" s="624"/>
      <c r="W15" s="624"/>
      <c r="X15" s="624"/>
      <c r="Y15" s="625"/>
      <c r="Z15" s="626">
        <v>0.1</v>
      </c>
      <c r="AA15" s="626"/>
      <c r="AB15" s="626"/>
      <c r="AC15" s="626"/>
      <c r="AD15" s="627">
        <v>65083</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493520</v>
      </c>
      <c r="BH15" s="624"/>
      <c r="BI15" s="624"/>
      <c r="BJ15" s="624"/>
      <c r="BK15" s="624"/>
      <c r="BL15" s="624"/>
      <c r="BM15" s="624"/>
      <c r="BN15" s="625"/>
      <c r="BO15" s="626">
        <v>4.3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4421078</v>
      </c>
      <c r="CS15" s="624"/>
      <c r="CT15" s="624"/>
      <c r="CU15" s="624"/>
      <c r="CV15" s="624"/>
      <c r="CW15" s="624"/>
      <c r="CX15" s="624"/>
      <c r="CY15" s="625"/>
      <c r="CZ15" s="626">
        <v>10.4</v>
      </c>
      <c r="DA15" s="626"/>
      <c r="DB15" s="626"/>
      <c r="DC15" s="626"/>
      <c r="DD15" s="632">
        <v>1392862</v>
      </c>
      <c r="DE15" s="624"/>
      <c r="DF15" s="624"/>
      <c r="DG15" s="624"/>
      <c r="DH15" s="624"/>
      <c r="DI15" s="624"/>
      <c r="DJ15" s="624"/>
      <c r="DK15" s="624"/>
      <c r="DL15" s="624"/>
      <c r="DM15" s="624"/>
      <c r="DN15" s="624"/>
      <c r="DO15" s="624"/>
      <c r="DP15" s="625"/>
      <c r="DQ15" s="632">
        <v>2431268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204867</v>
      </c>
      <c r="S16" s="624"/>
      <c r="T16" s="624"/>
      <c r="U16" s="624"/>
      <c r="V16" s="624"/>
      <c r="W16" s="624"/>
      <c r="X16" s="624"/>
      <c r="Y16" s="625"/>
      <c r="Z16" s="626">
        <v>0.5</v>
      </c>
      <c r="AA16" s="626"/>
      <c r="AB16" s="626"/>
      <c r="AC16" s="626"/>
      <c r="AD16" s="627">
        <v>204867</v>
      </c>
      <c r="AE16" s="627"/>
      <c r="AF16" s="627"/>
      <c r="AG16" s="627"/>
      <c r="AH16" s="627"/>
      <c r="AI16" s="627"/>
      <c r="AJ16" s="627"/>
      <c r="AK16" s="627"/>
      <c r="AL16" s="628">
        <v>0.9</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208212</v>
      </c>
      <c r="CS16" s="624"/>
      <c r="CT16" s="624"/>
      <c r="CU16" s="624"/>
      <c r="CV16" s="624"/>
      <c r="CW16" s="624"/>
      <c r="CX16" s="624"/>
      <c r="CY16" s="625"/>
      <c r="CZ16" s="626">
        <v>0.5</v>
      </c>
      <c r="DA16" s="626"/>
      <c r="DB16" s="626"/>
      <c r="DC16" s="626"/>
      <c r="DD16" s="632" t="s">
        <v>122</v>
      </c>
      <c r="DE16" s="624"/>
      <c r="DF16" s="624"/>
      <c r="DG16" s="624"/>
      <c r="DH16" s="624"/>
      <c r="DI16" s="624"/>
      <c r="DJ16" s="624"/>
      <c r="DK16" s="624"/>
      <c r="DL16" s="624"/>
      <c r="DM16" s="624"/>
      <c r="DN16" s="624"/>
      <c r="DO16" s="624"/>
      <c r="DP16" s="625"/>
      <c r="DQ16" s="632">
        <v>3065</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504294</v>
      </c>
      <c r="S17" s="624"/>
      <c r="T17" s="624"/>
      <c r="U17" s="624"/>
      <c r="V17" s="624"/>
      <c r="W17" s="624"/>
      <c r="X17" s="624"/>
      <c r="Y17" s="625"/>
      <c r="Z17" s="626">
        <v>1.2</v>
      </c>
      <c r="AA17" s="626"/>
      <c r="AB17" s="626"/>
      <c r="AC17" s="626"/>
      <c r="AD17" s="627">
        <v>504294</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2857758</v>
      </c>
      <c r="CS17" s="624"/>
      <c r="CT17" s="624"/>
      <c r="CU17" s="624"/>
      <c r="CV17" s="624"/>
      <c r="CW17" s="624"/>
      <c r="CX17" s="624"/>
      <c r="CY17" s="625"/>
      <c r="CZ17" s="626">
        <v>6.7</v>
      </c>
      <c r="DA17" s="626"/>
      <c r="DB17" s="626"/>
      <c r="DC17" s="626"/>
      <c r="DD17" s="632" t="s">
        <v>122</v>
      </c>
      <c r="DE17" s="624"/>
      <c r="DF17" s="624"/>
      <c r="DG17" s="624"/>
      <c r="DH17" s="624"/>
      <c r="DI17" s="624"/>
      <c r="DJ17" s="624"/>
      <c r="DK17" s="624"/>
      <c r="DL17" s="624"/>
      <c r="DM17" s="624"/>
      <c r="DN17" s="624"/>
      <c r="DO17" s="624"/>
      <c r="DP17" s="625"/>
      <c r="DQ17" s="632">
        <v>2737711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77128</v>
      </c>
      <c r="S18" s="624"/>
      <c r="T18" s="624"/>
      <c r="U18" s="624"/>
      <c r="V18" s="624"/>
      <c r="W18" s="624"/>
      <c r="X18" s="624"/>
      <c r="Y18" s="625"/>
      <c r="Z18" s="626">
        <v>0.2</v>
      </c>
      <c r="AA18" s="626"/>
      <c r="AB18" s="626"/>
      <c r="AC18" s="626"/>
      <c r="AD18" s="627">
        <v>77128</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425841</v>
      </c>
      <c r="S19" s="624"/>
      <c r="T19" s="624"/>
      <c r="U19" s="624"/>
      <c r="V19" s="624"/>
      <c r="W19" s="624"/>
      <c r="X19" s="624"/>
      <c r="Y19" s="625"/>
      <c r="Z19" s="626">
        <v>1</v>
      </c>
      <c r="AA19" s="626"/>
      <c r="AB19" s="626"/>
      <c r="AC19" s="626"/>
      <c r="AD19" s="627">
        <v>425841</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895923</v>
      </c>
      <c r="BH19" s="624"/>
      <c r="BI19" s="624"/>
      <c r="BJ19" s="624"/>
      <c r="BK19" s="624"/>
      <c r="BL19" s="624"/>
      <c r="BM19" s="624"/>
      <c r="BN19" s="625"/>
      <c r="BO19" s="626">
        <v>7.8</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1325</v>
      </c>
      <c r="S20" s="624"/>
      <c r="T20" s="624"/>
      <c r="U20" s="624"/>
      <c r="V20" s="624"/>
      <c r="W20" s="624"/>
      <c r="X20" s="624"/>
      <c r="Y20" s="625"/>
      <c r="Z20" s="626">
        <v>0</v>
      </c>
      <c r="AA20" s="626"/>
      <c r="AB20" s="626"/>
      <c r="AC20" s="626"/>
      <c r="AD20" s="627">
        <v>1325</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895923</v>
      </c>
      <c r="BH20" s="624"/>
      <c r="BI20" s="624"/>
      <c r="BJ20" s="624"/>
      <c r="BK20" s="624"/>
      <c r="BL20" s="624"/>
      <c r="BM20" s="624"/>
      <c r="BN20" s="625"/>
      <c r="BO20" s="626">
        <v>7.8</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42606159</v>
      </c>
      <c r="CS20" s="624"/>
      <c r="CT20" s="624"/>
      <c r="CU20" s="624"/>
      <c r="CV20" s="624"/>
      <c r="CW20" s="624"/>
      <c r="CX20" s="624"/>
      <c r="CY20" s="625"/>
      <c r="CZ20" s="626">
        <v>100</v>
      </c>
      <c r="DA20" s="626"/>
      <c r="DB20" s="626"/>
      <c r="DC20" s="626"/>
      <c r="DD20" s="632">
        <v>2724591</v>
      </c>
      <c r="DE20" s="624"/>
      <c r="DF20" s="624"/>
      <c r="DG20" s="624"/>
      <c r="DH20" s="624"/>
      <c r="DI20" s="624"/>
      <c r="DJ20" s="624"/>
      <c r="DK20" s="624"/>
      <c r="DL20" s="624"/>
      <c r="DM20" s="624"/>
      <c r="DN20" s="624"/>
      <c r="DO20" s="624"/>
      <c r="DP20" s="625"/>
      <c r="DQ20" s="632">
        <v>26424460</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9013339</v>
      </c>
      <c r="S21" s="624"/>
      <c r="T21" s="624"/>
      <c r="U21" s="624"/>
      <c r="V21" s="624"/>
      <c r="W21" s="624"/>
      <c r="X21" s="624"/>
      <c r="Y21" s="625"/>
      <c r="Z21" s="626">
        <v>20.8</v>
      </c>
      <c r="AA21" s="626"/>
      <c r="AB21" s="626"/>
      <c r="AC21" s="626"/>
      <c r="AD21" s="627">
        <v>8785104</v>
      </c>
      <c r="AE21" s="627"/>
      <c r="AF21" s="627"/>
      <c r="AG21" s="627"/>
      <c r="AH21" s="627"/>
      <c r="AI21" s="627"/>
      <c r="AJ21" s="627"/>
      <c r="AK21" s="627"/>
      <c r="AL21" s="628">
        <v>37.700000000000003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1801</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8785104</v>
      </c>
      <c r="S22" s="624"/>
      <c r="T22" s="624"/>
      <c r="U22" s="624"/>
      <c r="V22" s="624"/>
      <c r="W22" s="624"/>
      <c r="X22" s="624"/>
      <c r="Y22" s="625"/>
      <c r="Z22" s="626">
        <v>20.2</v>
      </c>
      <c r="AA22" s="626"/>
      <c r="AB22" s="626"/>
      <c r="AC22" s="626"/>
      <c r="AD22" s="627">
        <v>8785104</v>
      </c>
      <c r="AE22" s="627"/>
      <c r="AF22" s="627"/>
      <c r="AG22" s="627"/>
      <c r="AH22" s="627"/>
      <c r="AI22" s="627"/>
      <c r="AJ22" s="627"/>
      <c r="AK22" s="627"/>
      <c r="AL22" s="628">
        <v>37.700000000000003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228235</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894122</v>
      </c>
      <c r="BH23" s="624"/>
      <c r="BI23" s="624"/>
      <c r="BJ23" s="624"/>
      <c r="BK23" s="624"/>
      <c r="BL23" s="624"/>
      <c r="BM23" s="624"/>
      <c r="BN23" s="625"/>
      <c r="BO23" s="626">
        <v>7.8</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22502506</v>
      </c>
      <c r="CS24" s="613"/>
      <c r="CT24" s="613"/>
      <c r="CU24" s="613"/>
      <c r="CV24" s="613"/>
      <c r="CW24" s="613"/>
      <c r="CX24" s="613"/>
      <c r="CY24" s="614"/>
      <c r="CZ24" s="617">
        <v>52.8</v>
      </c>
      <c r="DA24" s="618"/>
      <c r="DB24" s="618"/>
      <c r="DC24" s="634"/>
      <c r="DD24" s="655">
        <v>12636541</v>
      </c>
      <c r="DE24" s="613"/>
      <c r="DF24" s="613"/>
      <c r="DG24" s="613"/>
      <c r="DH24" s="613"/>
      <c r="DI24" s="613"/>
      <c r="DJ24" s="613"/>
      <c r="DK24" s="614"/>
      <c r="DL24" s="655">
        <v>10968933</v>
      </c>
      <c r="DM24" s="613"/>
      <c r="DN24" s="613"/>
      <c r="DO24" s="613"/>
      <c r="DP24" s="613"/>
      <c r="DQ24" s="613"/>
      <c r="DR24" s="613"/>
      <c r="DS24" s="613"/>
      <c r="DT24" s="613"/>
      <c r="DU24" s="613"/>
      <c r="DV24" s="614"/>
      <c r="DW24" s="617">
        <v>46.8</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24267929</v>
      </c>
      <c r="S25" s="624"/>
      <c r="T25" s="624"/>
      <c r="U25" s="624"/>
      <c r="V25" s="624"/>
      <c r="W25" s="624"/>
      <c r="X25" s="624"/>
      <c r="Y25" s="625"/>
      <c r="Z25" s="626">
        <v>55.9</v>
      </c>
      <c r="AA25" s="626"/>
      <c r="AB25" s="626"/>
      <c r="AC25" s="626"/>
      <c r="AD25" s="627">
        <v>23145572</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5866503</v>
      </c>
      <c r="CS25" s="656"/>
      <c r="CT25" s="656"/>
      <c r="CU25" s="656"/>
      <c r="CV25" s="656"/>
      <c r="CW25" s="656"/>
      <c r="CX25" s="656"/>
      <c r="CY25" s="657"/>
      <c r="CZ25" s="628">
        <v>13.8</v>
      </c>
      <c r="DA25" s="653"/>
      <c r="DB25" s="653"/>
      <c r="DC25" s="658"/>
      <c r="DD25" s="632">
        <v>5052497</v>
      </c>
      <c r="DE25" s="656"/>
      <c r="DF25" s="656"/>
      <c r="DG25" s="656"/>
      <c r="DH25" s="656"/>
      <c r="DI25" s="656"/>
      <c r="DJ25" s="656"/>
      <c r="DK25" s="657"/>
      <c r="DL25" s="632">
        <v>4970597</v>
      </c>
      <c r="DM25" s="656"/>
      <c r="DN25" s="656"/>
      <c r="DO25" s="656"/>
      <c r="DP25" s="656"/>
      <c r="DQ25" s="656"/>
      <c r="DR25" s="656"/>
      <c r="DS25" s="656"/>
      <c r="DT25" s="656"/>
      <c r="DU25" s="656"/>
      <c r="DV25" s="657"/>
      <c r="DW25" s="628">
        <v>21.2</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10707</v>
      </c>
      <c r="S26" s="624"/>
      <c r="T26" s="624"/>
      <c r="U26" s="624"/>
      <c r="V26" s="624"/>
      <c r="W26" s="624"/>
      <c r="X26" s="624"/>
      <c r="Y26" s="625"/>
      <c r="Z26" s="626">
        <v>0</v>
      </c>
      <c r="AA26" s="626"/>
      <c r="AB26" s="626"/>
      <c r="AC26" s="626"/>
      <c r="AD26" s="627">
        <v>10707</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2991772</v>
      </c>
      <c r="CS26" s="624"/>
      <c r="CT26" s="624"/>
      <c r="CU26" s="624"/>
      <c r="CV26" s="624"/>
      <c r="CW26" s="624"/>
      <c r="CX26" s="624"/>
      <c r="CY26" s="625"/>
      <c r="CZ26" s="628">
        <v>7</v>
      </c>
      <c r="DA26" s="653"/>
      <c r="DB26" s="653"/>
      <c r="DC26" s="658"/>
      <c r="DD26" s="632">
        <v>2710210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259602</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11479563</v>
      </c>
      <c r="BH27" s="624"/>
      <c r="BI27" s="624"/>
      <c r="BJ27" s="624"/>
      <c r="BK27" s="624"/>
      <c r="BL27" s="624"/>
      <c r="BM27" s="624"/>
      <c r="BN27" s="625"/>
      <c r="BO27" s="626">
        <v>100</v>
      </c>
      <c r="BP27" s="626"/>
      <c r="BQ27" s="626"/>
      <c r="BR27" s="626"/>
      <c r="BS27" s="627">
        <v>94997</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13778245</v>
      </c>
      <c r="CS27" s="656"/>
      <c r="CT27" s="656"/>
      <c r="CU27" s="656"/>
      <c r="CV27" s="656"/>
      <c r="CW27" s="656"/>
      <c r="CX27" s="656"/>
      <c r="CY27" s="657"/>
      <c r="CZ27" s="628">
        <v>32.299999999999997</v>
      </c>
      <c r="DA27" s="653"/>
      <c r="DB27" s="653"/>
      <c r="DC27" s="658"/>
      <c r="DD27" s="632">
        <v>4846333</v>
      </c>
      <c r="DE27" s="656"/>
      <c r="DF27" s="656"/>
      <c r="DG27" s="656"/>
      <c r="DH27" s="656"/>
      <c r="DI27" s="656"/>
      <c r="DJ27" s="656"/>
      <c r="DK27" s="657"/>
      <c r="DL27" s="632">
        <v>3260625</v>
      </c>
      <c r="DM27" s="656"/>
      <c r="DN27" s="656"/>
      <c r="DO27" s="656"/>
      <c r="DP27" s="656"/>
      <c r="DQ27" s="656"/>
      <c r="DR27" s="656"/>
      <c r="DS27" s="656"/>
      <c r="DT27" s="656"/>
      <c r="DU27" s="656"/>
      <c r="DV27" s="657"/>
      <c r="DW27" s="628">
        <v>13.9</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349158</v>
      </c>
      <c r="S28" s="624"/>
      <c r="T28" s="624"/>
      <c r="U28" s="624"/>
      <c r="V28" s="624"/>
      <c r="W28" s="624"/>
      <c r="X28" s="624"/>
      <c r="Y28" s="625"/>
      <c r="Z28" s="626">
        <v>0.8</v>
      </c>
      <c r="AA28" s="626"/>
      <c r="AB28" s="626"/>
      <c r="AC28" s="626"/>
      <c r="AD28" s="627">
        <v>165912</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2857758</v>
      </c>
      <c r="CS28" s="624"/>
      <c r="CT28" s="624"/>
      <c r="CU28" s="624"/>
      <c r="CV28" s="624"/>
      <c r="CW28" s="624"/>
      <c r="CX28" s="624"/>
      <c r="CY28" s="625"/>
      <c r="CZ28" s="628">
        <v>6.7</v>
      </c>
      <c r="DA28" s="653"/>
      <c r="DB28" s="653"/>
      <c r="DC28" s="658"/>
      <c r="DD28" s="632">
        <v>2737711</v>
      </c>
      <c r="DE28" s="624"/>
      <c r="DF28" s="624"/>
      <c r="DG28" s="624"/>
      <c r="DH28" s="624"/>
      <c r="DI28" s="624"/>
      <c r="DJ28" s="624"/>
      <c r="DK28" s="625"/>
      <c r="DL28" s="632">
        <v>2737711</v>
      </c>
      <c r="DM28" s="624"/>
      <c r="DN28" s="624"/>
      <c r="DO28" s="624"/>
      <c r="DP28" s="624"/>
      <c r="DQ28" s="624"/>
      <c r="DR28" s="624"/>
      <c r="DS28" s="624"/>
      <c r="DT28" s="624"/>
      <c r="DU28" s="624"/>
      <c r="DV28" s="625"/>
      <c r="DW28" s="628">
        <v>11.7</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307012</v>
      </c>
      <c r="S29" s="624"/>
      <c r="T29" s="624"/>
      <c r="U29" s="624"/>
      <c r="V29" s="624"/>
      <c r="W29" s="624"/>
      <c r="X29" s="624"/>
      <c r="Y29" s="625"/>
      <c r="Z29" s="626">
        <v>0.7</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2855992</v>
      </c>
      <c r="CS29" s="656"/>
      <c r="CT29" s="656"/>
      <c r="CU29" s="656"/>
      <c r="CV29" s="656"/>
      <c r="CW29" s="656"/>
      <c r="CX29" s="656"/>
      <c r="CY29" s="657"/>
      <c r="CZ29" s="628">
        <v>6.7</v>
      </c>
      <c r="DA29" s="653"/>
      <c r="DB29" s="653"/>
      <c r="DC29" s="658"/>
      <c r="DD29" s="632">
        <v>2735945</v>
      </c>
      <c r="DE29" s="656"/>
      <c r="DF29" s="656"/>
      <c r="DG29" s="656"/>
      <c r="DH29" s="656"/>
      <c r="DI29" s="656"/>
      <c r="DJ29" s="656"/>
      <c r="DK29" s="657"/>
      <c r="DL29" s="632">
        <v>2735945</v>
      </c>
      <c r="DM29" s="656"/>
      <c r="DN29" s="656"/>
      <c r="DO29" s="656"/>
      <c r="DP29" s="656"/>
      <c r="DQ29" s="656"/>
      <c r="DR29" s="656"/>
      <c r="DS29" s="656"/>
      <c r="DT29" s="656"/>
      <c r="DU29" s="656"/>
      <c r="DV29" s="657"/>
      <c r="DW29" s="628">
        <v>11.7</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9723378</v>
      </c>
      <c r="S30" s="624"/>
      <c r="T30" s="624"/>
      <c r="U30" s="624"/>
      <c r="V30" s="624"/>
      <c r="W30" s="624"/>
      <c r="X30" s="624"/>
      <c r="Y30" s="625"/>
      <c r="Z30" s="626">
        <v>22.4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2755912</v>
      </c>
      <c r="CS30" s="624"/>
      <c r="CT30" s="624"/>
      <c r="CU30" s="624"/>
      <c r="CV30" s="624"/>
      <c r="CW30" s="624"/>
      <c r="CX30" s="624"/>
      <c r="CY30" s="625"/>
      <c r="CZ30" s="628">
        <v>6.5</v>
      </c>
      <c r="DA30" s="653"/>
      <c r="DB30" s="653"/>
      <c r="DC30" s="658"/>
      <c r="DD30" s="632">
        <v>2642854</v>
      </c>
      <c r="DE30" s="624"/>
      <c r="DF30" s="624"/>
      <c r="DG30" s="624"/>
      <c r="DH30" s="624"/>
      <c r="DI30" s="624"/>
      <c r="DJ30" s="624"/>
      <c r="DK30" s="625"/>
      <c r="DL30" s="632">
        <v>2642854</v>
      </c>
      <c r="DM30" s="624"/>
      <c r="DN30" s="624"/>
      <c r="DO30" s="624"/>
      <c r="DP30" s="624"/>
      <c r="DQ30" s="624"/>
      <c r="DR30" s="624"/>
      <c r="DS30" s="624"/>
      <c r="DT30" s="624"/>
      <c r="DU30" s="624"/>
      <c r="DV30" s="625"/>
      <c r="DW30" s="628">
        <v>11.3</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99.6</v>
      </c>
      <c r="BH31" s="667"/>
      <c r="BI31" s="667"/>
      <c r="BJ31" s="667"/>
      <c r="BK31" s="667"/>
      <c r="BL31" s="667"/>
      <c r="BM31" s="618">
        <v>99.3</v>
      </c>
      <c r="BN31" s="667"/>
      <c r="BO31" s="667"/>
      <c r="BP31" s="667"/>
      <c r="BQ31" s="668"/>
      <c r="BR31" s="670">
        <v>99.4</v>
      </c>
      <c r="BS31" s="667"/>
      <c r="BT31" s="667"/>
      <c r="BU31" s="667"/>
      <c r="BV31" s="667"/>
      <c r="BW31" s="667"/>
      <c r="BX31" s="618">
        <v>99</v>
      </c>
      <c r="BY31" s="667"/>
      <c r="BZ31" s="667"/>
      <c r="CA31" s="667"/>
      <c r="CB31" s="668"/>
      <c r="CD31" s="663"/>
      <c r="CE31" s="664"/>
      <c r="CF31" s="620" t="s">
        <v>300</v>
      </c>
      <c r="CG31" s="621"/>
      <c r="CH31" s="621"/>
      <c r="CI31" s="621"/>
      <c r="CJ31" s="621"/>
      <c r="CK31" s="621"/>
      <c r="CL31" s="621"/>
      <c r="CM31" s="621"/>
      <c r="CN31" s="621"/>
      <c r="CO31" s="621"/>
      <c r="CP31" s="621"/>
      <c r="CQ31" s="622"/>
      <c r="CR31" s="623">
        <v>100080</v>
      </c>
      <c r="CS31" s="656"/>
      <c r="CT31" s="656"/>
      <c r="CU31" s="656"/>
      <c r="CV31" s="656"/>
      <c r="CW31" s="656"/>
      <c r="CX31" s="656"/>
      <c r="CY31" s="657"/>
      <c r="CZ31" s="628">
        <v>0.2</v>
      </c>
      <c r="DA31" s="653"/>
      <c r="DB31" s="653"/>
      <c r="DC31" s="658"/>
      <c r="DD31" s="632">
        <v>93091</v>
      </c>
      <c r="DE31" s="656"/>
      <c r="DF31" s="656"/>
      <c r="DG31" s="656"/>
      <c r="DH31" s="656"/>
      <c r="DI31" s="656"/>
      <c r="DJ31" s="656"/>
      <c r="DK31" s="657"/>
      <c r="DL31" s="632">
        <v>93091</v>
      </c>
      <c r="DM31" s="656"/>
      <c r="DN31" s="656"/>
      <c r="DO31" s="656"/>
      <c r="DP31" s="656"/>
      <c r="DQ31" s="656"/>
      <c r="DR31" s="656"/>
      <c r="DS31" s="656"/>
      <c r="DT31" s="656"/>
      <c r="DU31" s="656"/>
      <c r="DV31" s="657"/>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3667375</v>
      </c>
      <c r="S32" s="624"/>
      <c r="T32" s="624"/>
      <c r="U32" s="624"/>
      <c r="V32" s="624"/>
      <c r="W32" s="624"/>
      <c r="X32" s="624"/>
      <c r="Y32" s="625"/>
      <c r="Z32" s="626">
        <v>8.5</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99.5</v>
      </c>
      <c r="BH32" s="656"/>
      <c r="BI32" s="656"/>
      <c r="BJ32" s="656"/>
      <c r="BK32" s="656"/>
      <c r="BL32" s="656"/>
      <c r="BM32" s="629">
        <v>99.3</v>
      </c>
      <c r="BN32" s="656"/>
      <c r="BO32" s="656"/>
      <c r="BP32" s="656"/>
      <c r="BQ32" s="669"/>
      <c r="BR32" s="680">
        <v>99.3</v>
      </c>
      <c r="BS32" s="656"/>
      <c r="BT32" s="656"/>
      <c r="BU32" s="656"/>
      <c r="BV32" s="656"/>
      <c r="BW32" s="656"/>
      <c r="BX32" s="629">
        <v>98.9</v>
      </c>
      <c r="BY32" s="656"/>
      <c r="BZ32" s="656"/>
      <c r="CA32" s="656"/>
      <c r="CB32" s="669"/>
      <c r="CD32" s="665"/>
      <c r="CE32" s="666"/>
      <c r="CF32" s="620" t="s">
        <v>304</v>
      </c>
      <c r="CG32" s="621"/>
      <c r="CH32" s="621"/>
      <c r="CI32" s="621"/>
      <c r="CJ32" s="621"/>
      <c r="CK32" s="621"/>
      <c r="CL32" s="621"/>
      <c r="CM32" s="621"/>
      <c r="CN32" s="621"/>
      <c r="CO32" s="621"/>
      <c r="CP32" s="621"/>
      <c r="CQ32" s="622"/>
      <c r="CR32" s="623">
        <v>1766</v>
      </c>
      <c r="CS32" s="624"/>
      <c r="CT32" s="624"/>
      <c r="CU32" s="624"/>
      <c r="CV32" s="624"/>
      <c r="CW32" s="624"/>
      <c r="CX32" s="624"/>
      <c r="CY32" s="625"/>
      <c r="CZ32" s="628">
        <v>0</v>
      </c>
      <c r="DA32" s="653"/>
      <c r="DB32" s="653"/>
      <c r="DC32" s="658"/>
      <c r="DD32" s="632">
        <v>1766</v>
      </c>
      <c r="DE32" s="624"/>
      <c r="DF32" s="624"/>
      <c r="DG32" s="624"/>
      <c r="DH32" s="624"/>
      <c r="DI32" s="624"/>
      <c r="DJ32" s="624"/>
      <c r="DK32" s="625"/>
      <c r="DL32" s="632">
        <v>1766</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289177</v>
      </c>
      <c r="S33" s="624"/>
      <c r="T33" s="624"/>
      <c r="U33" s="624"/>
      <c r="V33" s="624"/>
      <c r="W33" s="624"/>
      <c r="X33" s="624"/>
      <c r="Y33" s="625"/>
      <c r="Z33" s="626">
        <v>0.7</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99.6</v>
      </c>
      <c r="BH33" s="682"/>
      <c r="BI33" s="682"/>
      <c r="BJ33" s="682"/>
      <c r="BK33" s="682"/>
      <c r="BL33" s="682"/>
      <c r="BM33" s="683">
        <v>99.3</v>
      </c>
      <c r="BN33" s="682"/>
      <c r="BO33" s="682"/>
      <c r="BP33" s="682"/>
      <c r="BQ33" s="684"/>
      <c r="BR33" s="681">
        <v>99.6</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17172197</v>
      </c>
      <c r="CS33" s="656"/>
      <c r="CT33" s="656"/>
      <c r="CU33" s="656"/>
      <c r="CV33" s="656"/>
      <c r="CW33" s="656"/>
      <c r="CX33" s="656"/>
      <c r="CY33" s="657"/>
      <c r="CZ33" s="628">
        <v>40.299999999999997</v>
      </c>
      <c r="DA33" s="653"/>
      <c r="DB33" s="653"/>
      <c r="DC33" s="658"/>
      <c r="DD33" s="632">
        <v>13476586</v>
      </c>
      <c r="DE33" s="656"/>
      <c r="DF33" s="656"/>
      <c r="DG33" s="656"/>
      <c r="DH33" s="656"/>
      <c r="DI33" s="656"/>
      <c r="DJ33" s="656"/>
      <c r="DK33" s="657"/>
      <c r="DL33" s="632">
        <v>11493850</v>
      </c>
      <c r="DM33" s="656"/>
      <c r="DN33" s="656"/>
      <c r="DO33" s="656"/>
      <c r="DP33" s="656"/>
      <c r="DQ33" s="656"/>
      <c r="DR33" s="656"/>
      <c r="DS33" s="656"/>
      <c r="DT33" s="656"/>
      <c r="DU33" s="656"/>
      <c r="DV33" s="657"/>
      <c r="DW33" s="628">
        <v>49.1</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613580</v>
      </c>
      <c r="S34" s="624"/>
      <c r="T34" s="624"/>
      <c r="U34" s="624"/>
      <c r="V34" s="624"/>
      <c r="W34" s="624"/>
      <c r="X34" s="624"/>
      <c r="Y34" s="625"/>
      <c r="Z34" s="626">
        <v>1.4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5743788</v>
      </c>
      <c r="CS34" s="624"/>
      <c r="CT34" s="624"/>
      <c r="CU34" s="624"/>
      <c r="CV34" s="624"/>
      <c r="CW34" s="624"/>
      <c r="CX34" s="624"/>
      <c r="CY34" s="625"/>
      <c r="CZ34" s="628">
        <v>13.5</v>
      </c>
      <c r="DA34" s="653"/>
      <c r="DB34" s="653"/>
      <c r="DC34" s="658"/>
      <c r="DD34" s="632">
        <v>4071702</v>
      </c>
      <c r="DE34" s="624"/>
      <c r="DF34" s="624"/>
      <c r="DG34" s="624"/>
      <c r="DH34" s="624"/>
      <c r="DI34" s="624"/>
      <c r="DJ34" s="624"/>
      <c r="DK34" s="625"/>
      <c r="DL34" s="632">
        <v>3879933</v>
      </c>
      <c r="DM34" s="624"/>
      <c r="DN34" s="624"/>
      <c r="DO34" s="624"/>
      <c r="DP34" s="624"/>
      <c r="DQ34" s="624"/>
      <c r="DR34" s="624"/>
      <c r="DS34" s="624"/>
      <c r="DT34" s="624"/>
      <c r="DU34" s="624"/>
      <c r="DV34" s="625"/>
      <c r="DW34" s="628">
        <v>16.600000000000001</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1073335</v>
      </c>
      <c r="S35" s="624"/>
      <c r="T35" s="624"/>
      <c r="U35" s="624"/>
      <c r="V35" s="624"/>
      <c r="W35" s="624"/>
      <c r="X35" s="624"/>
      <c r="Y35" s="625"/>
      <c r="Z35" s="626">
        <v>2.5</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129876</v>
      </c>
      <c r="CS35" s="656"/>
      <c r="CT35" s="656"/>
      <c r="CU35" s="656"/>
      <c r="CV35" s="656"/>
      <c r="CW35" s="656"/>
      <c r="CX35" s="656"/>
      <c r="CY35" s="657"/>
      <c r="CZ35" s="628">
        <v>0.3</v>
      </c>
      <c r="DA35" s="653"/>
      <c r="DB35" s="653"/>
      <c r="DC35" s="658"/>
      <c r="DD35" s="632">
        <v>97024</v>
      </c>
      <c r="DE35" s="656"/>
      <c r="DF35" s="656"/>
      <c r="DG35" s="656"/>
      <c r="DH35" s="656"/>
      <c r="DI35" s="656"/>
      <c r="DJ35" s="656"/>
      <c r="DK35" s="657"/>
      <c r="DL35" s="632">
        <v>97024</v>
      </c>
      <c r="DM35" s="656"/>
      <c r="DN35" s="656"/>
      <c r="DO35" s="656"/>
      <c r="DP35" s="656"/>
      <c r="DQ35" s="656"/>
      <c r="DR35" s="656"/>
      <c r="DS35" s="656"/>
      <c r="DT35" s="656"/>
      <c r="DU35" s="656"/>
      <c r="DV35" s="657"/>
      <c r="DW35" s="628">
        <v>0.4</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318537</v>
      </c>
      <c r="S36" s="624"/>
      <c r="T36" s="624"/>
      <c r="U36" s="624"/>
      <c r="V36" s="624"/>
      <c r="W36" s="624"/>
      <c r="X36" s="624"/>
      <c r="Y36" s="625"/>
      <c r="Z36" s="626">
        <v>0.7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6448725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81</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5101371</v>
      </c>
      <c r="CS36" s="624"/>
      <c r="CT36" s="624"/>
      <c r="CU36" s="624"/>
      <c r="CV36" s="624"/>
      <c r="CW36" s="624"/>
      <c r="CX36" s="624"/>
      <c r="CY36" s="625"/>
      <c r="CZ36" s="628">
        <v>12</v>
      </c>
      <c r="DA36" s="653"/>
      <c r="DB36" s="653"/>
      <c r="DC36" s="658"/>
      <c r="DD36" s="632">
        <v>4557605</v>
      </c>
      <c r="DE36" s="624"/>
      <c r="DF36" s="624"/>
      <c r="DG36" s="624"/>
      <c r="DH36" s="624"/>
      <c r="DI36" s="624"/>
      <c r="DJ36" s="624"/>
      <c r="DK36" s="625"/>
      <c r="DL36" s="632">
        <v>3637466</v>
      </c>
      <c r="DM36" s="624"/>
      <c r="DN36" s="624"/>
      <c r="DO36" s="624"/>
      <c r="DP36" s="624"/>
      <c r="DQ36" s="624"/>
      <c r="DR36" s="624"/>
      <c r="DS36" s="624"/>
      <c r="DT36" s="624"/>
      <c r="DU36" s="624"/>
      <c r="DV36" s="625"/>
      <c r="DW36" s="628">
        <v>15.5</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555153</v>
      </c>
      <c r="S37" s="624"/>
      <c r="T37" s="624"/>
      <c r="U37" s="624"/>
      <c r="V37" s="624"/>
      <c r="W37" s="624"/>
      <c r="X37" s="624"/>
      <c r="Y37" s="625"/>
      <c r="Z37" s="626">
        <v>1.3</v>
      </c>
      <c r="AA37" s="626"/>
      <c r="AB37" s="626"/>
      <c r="AC37" s="626"/>
      <c r="AD37" s="627">
        <v>1433</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1341923</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-120676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1900938</v>
      </c>
      <c r="CS37" s="656"/>
      <c r="CT37" s="656"/>
      <c r="CU37" s="656"/>
      <c r="CV37" s="656"/>
      <c r="CW37" s="656"/>
      <c r="CX37" s="656"/>
      <c r="CY37" s="657"/>
      <c r="CZ37" s="628">
        <v>4.5</v>
      </c>
      <c r="DA37" s="653"/>
      <c r="DB37" s="653"/>
      <c r="DC37" s="658"/>
      <c r="DD37" s="632">
        <v>1865370</v>
      </c>
      <c r="DE37" s="656"/>
      <c r="DF37" s="656"/>
      <c r="DG37" s="656"/>
      <c r="DH37" s="656"/>
      <c r="DI37" s="656"/>
      <c r="DJ37" s="656"/>
      <c r="DK37" s="657"/>
      <c r="DL37" s="632">
        <v>1831537</v>
      </c>
      <c r="DM37" s="656"/>
      <c r="DN37" s="656"/>
      <c r="DO37" s="656"/>
      <c r="DP37" s="656"/>
      <c r="DQ37" s="656"/>
      <c r="DR37" s="656"/>
      <c r="DS37" s="656"/>
      <c r="DT37" s="656"/>
      <c r="DU37" s="656"/>
      <c r="DV37" s="657"/>
      <c r="DW37" s="628">
        <v>7.8</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1955500</v>
      </c>
      <c r="S38" s="624"/>
      <c r="T38" s="624"/>
      <c r="U38" s="624"/>
      <c r="V38" s="624"/>
      <c r="W38" s="624"/>
      <c r="X38" s="624"/>
      <c r="Y38" s="625"/>
      <c r="Z38" s="626">
        <v>4.5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141126</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12797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4965676</v>
      </c>
      <c r="CS38" s="624"/>
      <c r="CT38" s="624"/>
      <c r="CU38" s="624"/>
      <c r="CV38" s="624"/>
      <c r="CW38" s="624"/>
      <c r="CX38" s="624"/>
      <c r="CY38" s="625"/>
      <c r="CZ38" s="628">
        <v>11.7</v>
      </c>
      <c r="DA38" s="653"/>
      <c r="DB38" s="653"/>
      <c r="DC38" s="658"/>
      <c r="DD38" s="632">
        <v>3999676</v>
      </c>
      <c r="DE38" s="624"/>
      <c r="DF38" s="624"/>
      <c r="DG38" s="624"/>
      <c r="DH38" s="624"/>
      <c r="DI38" s="624"/>
      <c r="DJ38" s="624"/>
      <c r="DK38" s="625"/>
      <c r="DL38" s="632">
        <v>3879427</v>
      </c>
      <c r="DM38" s="624"/>
      <c r="DN38" s="624"/>
      <c r="DO38" s="624"/>
      <c r="DP38" s="624"/>
      <c r="DQ38" s="624"/>
      <c r="DR38" s="624"/>
      <c r="DS38" s="624"/>
      <c r="DT38" s="624"/>
      <c r="DU38" s="624"/>
      <c r="DV38" s="625"/>
      <c r="DW38" s="628">
        <v>16.600000000000001</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18680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1206858</v>
      </c>
      <c r="CS39" s="656"/>
      <c r="CT39" s="656"/>
      <c r="CU39" s="656"/>
      <c r="CV39" s="656"/>
      <c r="CW39" s="656"/>
      <c r="CX39" s="656"/>
      <c r="CY39" s="657"/>
      <c r="CZ39" s="628">
        <v>2.8</v>
      </c>
      <c r="DA39" s="653"/>
      <c r="DB39" s="653"/>
      <c r="DC39" s="658"/>
      <c r="DD39" s="632">
        <v>750579</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91700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123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24628</v>
      </c>
      <c r="CS40" s="624"/>
      <c r="CT40" s="624"/>
      <c r="CU40" s="624"/>
      <c r="CV40" s="624"/>
      <c r="CW40" s="624"/>
      <c r="CX40" s="624"/>
      <c r="CY40" s="625"/>
      <c r="CZ40" s="628">
        <v>0.1</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43390443</v>
      </c>
      <c r="S41" s="696"/>
      <c r="T41" s="696"/>
      <c r="U41" s="696"/>
      <c r="V41" s="696"/>
      <c r="W41" s="696"/>
      <c r="X41" s="696"/>
      <c r="Y41" s="700"/>
      <c r="Z41" s="701">
        <v>100</v>
      </c>
      <c r="AA41" s="701"/>
      <c r="AB41" s="701"/>
      <c r="AC41" s="701"/>
      <c r="AD41" s="702">
        <v>23323624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1098433</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3867243</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414</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2931456</v>
      </c>
      <c r="CS42" s="656"/>
      <c r="CT42" s="656"/>
      <c r="CU42" s="656"/>
      <c r="CV42" s="656"/>
      <c r="CW42" s="656"/>
      <c r="CX42" s="656"/>
      <c r="CY42" s="657"/>
      <c r="CZ42" s="628">
        <v>6.9</v>
      </c>
      <c r="DA42" s="653"/>
      <c r="DB42" s="653"/>
      <c r="DC42" s="658"/>
      <c r="DD42" s="632">
        <v>311333</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25870</v>
      </c>
      <c r="CS43" s="656"/>
      <c r="CT43" s="656"/>
      <c r="CU43" s="656"/>
      <c r="CV43" s="656"/>
      <c r="CW43" s="656"/>
      <c r="CX43" s="656"/>
      <c r="CY43" s="657"/>
      <c r="CZ43" s="628">
        <v>0.1</v>
      </c>
      <c r="DA43" s="653"/>
      <c r="DB43" s="653"/>
      <c r="DC43" s="658"/>
      <c r="DD43" s="632">
        <v>25870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2724591</v>
      </c>
      <c r="CS44" s="624"/>
      <c r="CT44" s="624"/>
      <c r="CU44" s="624"/>
      <c r="CV44" s="624"/>
      <c r="CW44" s="624"/>
      <c r="CX44" s="624"/>
      <c r="CY44" s="625"/>
      <c r="CZ44" s="628">
        <v>6.4</v>
      </c>
      <c r="DA44" s="629"/>
      <c r="DB44" s="629"/>
      <c r="DC44" s="635"/>
      <c r="DD44" s="632">
        <v>309615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950096</v>
      </c>
      <c r="CS45" s="656"/>
      <c r="CT45" s="656"/>
      <c r="CU45" s="656"/>
      <c r="CV45" s="656"/>
      <c r="CW45" s="656"/>
      <c r="CX45" s="656"/>
      <c r="CY45" s="657"/>
      <c r="CZ45" s="628">
        <v>2.2000000000000002</v>
      </c>
      <c r="DA45" s="653"/>
      <c r="DB45" s="653"/>
      <c r="DC45" s="658"/>
      <c r="DD45" s="632">
        <v>68377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1712064</v>
      </c>
      <c r="CS46" s="624"/>
      <c r="CT46" s="624"/>
      <c r="CU46" s="624"/>
      <c r="CV46" s="624"/>
      <c r="CW46" s="624"/>
      <c r="CX46" s="624"/>
      <c r="CY46" s="625"/>
      <c r="CZ46" s="628">
        <v>4</v>
      </c>
      <c r="DA46" s="629"/>
      <c r="DB46" s="629"/>
      <c r="DC46" s="635"/>
      <c r="DD46" s="632">
        <v>234642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206865</v>
      </c>
      <c r="CS47" s="656"/>
      <c r="CT47" s="656"/>
      <c r="CU47" s="656"/>
      <c r="CV47" s="656"/>
      <c r="CW47" s="656"/>
      <c r="CX47" s="656"/>
      <c r="CY47" s="657"/>
      <c r="CZ47" s="628">
        <v>0.5</v>
      </c>
      <c r="DA47" s="653"/>
      <c r="DB47" s="653"/>
      <c r="DC47" s="658"/>
      <c r="DD47" s="632">
        <v>1718</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42606159</v>
      </c>
      <c r="CS49" s="682"/>
      <c r="CT49" s="682"/>
      <c r="CU49" s="682"/>
      <c r="CV49" s="682"/>
      <c r="CW49" s="682"/>
      <c r="CX49" s="682"/>
      <c r="CY49" s="711"/>
      <c r="CZ49" s="703">
        <v>100</v>
      </c>
      <c r="DA49" s="712"/>
      <c r="DB49" s="712"/>
      <c r="DC49" s="713"/>
      <c r="DD49" s="714">
        <v>26424460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p83zGUYBaceSZIVYloloBbElFw2rbEkOuMfhBtNcpQ6yPxCfkHI5CphSDbUCziVulNakvoLO1ufFIHNd0OhU4g==" saltValue="CpETxsyvsL5OHfWC2Wo0j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43402</v>
      </c>
      <c r="R7" s="753"/>
      <c r="S7" s="753"/>
      <c r="T7" s="753"/>
      <c r="U7" s="753"/>
      <c r="V7" s="753">
        <v>42618</v>
      </c>
      <c r="W7" s="753"/>
      <c r="X7" s="753"/>
      <c r="Y7" s="753"/>
      <c r="Z7" s="753"/>
      <c r="AA7" s="753">
        <v>784</v>
      </c>
      <c r="AB7" s="753"/>
      <c r="AC7" s="753"/>
      <c r="AD7" s="753"/>
      <c r="AE7" s="754"/>
      <c r="AF7" s="755">
        <v>206</v>
      </c>
      <c r="AG7" s="756"/>
      <c r="AH7" s="756"/>
      <c r="AI7" s="756"/>
      <c r="AJ7" s="757"/>
      <c r="AK7" s="758">
        <v>1073</v>
      </c>
      <c r="AL7" s="759"/>
      <c r="AM7" s="759"/>
      <c r="AN7" s="759"/>
      <c r="AO7" s="759"/>
      <c r="AP7" s="759">
        <v>25266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554</v>
      </c>
      <c r="BT7" s="747"/>
      <c r="BU7" s="747"/>
      <c r="BV7" s="747"/>
      <c r="BW7" s="747"/>
      <c r="BX7" s="747"/>
      <c r="BY7" s="747"/>
      <c r="BZ7" s="747"/>
      <c r="CA7" s="747"/>
      <c r="CB7" s="747"/>
      <c r="CC7" s="747"/>
      <c r="CD7" s="747"/>
      <c r="CE7" s="747"/>
      <c r="CF7" s="747"/>
      <c r="CG7" s="762"/>
      <c r="CH7" s="743">
        <v>8</v>
      </c>
      <c r="CI7" s="744"/>
      <c r="CJ7" s="744"/>
      <c r="CK7" s="744"/>
      <c r="CL7" s="745"/>
      <c r="CM7" s="743">
        <v>340871</v>
      </c>
      <c r="CN7" s="744"/>
      <c r="CO7" s="744"/>
      <c r="CP7" s="744"/>
      <c r="CQ7" s="745"/>
      <c r="CR7" s="743">
        <v>300</v>
      </c>
      <c r="CS7" s="744"/>
      <c r="CT7" s="744"/>
      <c r="CU7" s="744"/>
      <c r="CV7" s="745"/>
      <c r="CW7" s="743" t="s">
        <v>547</v>
      </c>
      <c r="CX7" s="744"/>
      <c r="CY7" s="744"/>
      <c r="CZ7" s="744"/>
      <c r="DA7" s="745"/>
      <c r="DB7" s="743" t="s">
        <v>547</v>
      </c>
      <c r="DC7" s="744"/>
      <c r="DD7" s="744"/>
      <c r="DE7" s="744"/>
      <c r="DF7" s="745"/>
      <c r="DG7" s="743" t="s">
        <v>547</v>
      </c>
      <c r="DH7" s="744"/>
      <c r="DI7" s="744"/>
      <c r="DJ7" s="744"/>
      <c r="DK7" s="745"/>
      <c r="DL7" s="743" t="s">
        <v>547</v>
      </c>
      <c r="DM7" s="744"/>
      <c r="DN7" s="744"/>
      <c r="DO7" s="744"/>
      <c r="DP7" s="745"/>
      <c r="DQ7" s="743" t="s">
        <v>547</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88</v>
      </c>
      <c r="R8" s="784"/>
      <c r="S8" s="784"/>
      <c r="T8" s="784"/>
      <c r="U8" s="784"/>
      <c r="V8" s="784">
        <v>88</v>
      </c>
      <c r="W8" s="784"/>
      <c r="X8" s="784"/>
      <c r="Y8" s="784"/>
      <c r="Z8" s="784"/>
      <c r="AA8" s="784" t="s">
        <v>547</v>
      </c>
      <c r="AB8" s="784"/>
      <c r="AC8" s="784"/>
      <c r="AD8" s="784"/>
      <c r="AE8" s="785"/>
      <c r="AF8" s="786" t="s">
        <v>122</v>
      </c>
      <c r="AG8" s="787"/>
      <c r="AH8" s="787"/>
      <c r="AI8" s="787"/>
      <c r="AJ8" s="788"/>
      <c r="AK8" s="769">
        <v>61</v>
      </c>
      <c r="AL8" s="770"/>
      <c r="AM8" s="770"/>
      <c r="AN8" s="770"/>
      <c r="AO8" s="770"/>
      <c r="AP8" s="770">
        <v>258</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555</v>
      </c>
      <c r="BT8" s="774"/>
      <c r="BU8" s="774"/>
      <c r="BV8" s="774"/>
      <c r="BW8" s="774"/>
      <c r="BX8" s="774"/>
      <c r="BY8" s="774"/>
      <c r="BZ8" s="774"/>
      <c r="CA8" s="774"/>
      <c r="CB8" s="774"/>
      <c r="CC8" s="774"/>
      <c r="CD8" s="774"/>
      <c r="CE8" s="774"/>
      <c r="CF8" s="774"/>
      <c r="CG8" s="775"/>
      <c r="CH8" s="776">
        <v>-2</v>
      </c>
      <c r="CI8" s="777"/>
      <c r="CJ8" s="777"/>
      <c r="CK8" s="777"/>
      <c r="CL8" s="778"/>
      <c r="CM8" s="776">
        <v>38</v>
      </c>
      <c r="CN8" s="777"/>
      <c r="CO8" s="777"/>
      <c r="CP8" s="777"/>
      <c r="CQ8" s="778"/>
      <c r="CR8" s="776">
        <v>5</v>
      </c>
      <c r="CS8" s="777"/>
      <c r="CT8" s="777"/>
      <c r="CU8" s="777"/>
      <c r="CV8" s="778"/>
      <c r="CW8" s="776">
        <v>2</v>
      </c>
      <c r="CX8" s="777"/>
      <c r="CY8" s="777"/>
      <c r="CZ8" s="777"/>
      <c r="DA8" s="778"/>
      <c r="DB8" s="776" t="s">
        <v>547</v>
      </c>
      <c r="DC8" s="777"/>
      <c r="DD8" s="777"/>
      <c r="DE8" s="777"/>
      <c r="DF8" s="778"/>
      <c r="DG8" s="776" t="s">
        <v>547</v>
      </c>
      <c r="DH8" s="777"/>
      <c r="DI8" s="777"/>
      <c r="DJ8" s="777"/>
      <c r="DK8" s="778"/>
      <c r="DL8" s="776" t="s">
        <v>547</v>
      </c>
      <c r="DM8" s="777"/>
      <c r="DN8" s="777"/>
      <c r="DO8" s="777"/>
      <c r="DP8" s="778"/>
      <c r="DQ8" s="776" t="s">
        <v>547</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556</v>
      </c>
      <c r="BT9" s="774"/>
      <c r="BU9" s="774"/>
      <c r="BV9" s="774"/>
      <c r="BW9" s="774"/>
      <c r="BX9" s="774"/>
      <c r="BY9" s="774"/>
      <c r="BZ9" s="774"/>
      <c r="CA9" s="774"/>
      <c r="CB9" s="774"/>
      <c r="CC9" s="774"/>
      <c r="CD9" s="774"/>
      <c r="CE9" s="774"/>
      <c r="CF9" s="774"/>
      <c r="CG9" s="775"/>
      <c r="CH9" s="776">
        <v>5</v>
      </c>
      <c r="CI9" s="777"/>
      <c r="CJ9" s="777"/>
      <c r="CK9" s="777"/>
      <c r="CL9" s="778"/>
      <c r="CM9" s="776">
        <v>339</v>
      </c>
      <c r="CN9" s="777"/>
      <c r="CO9" s="777"/>
      <c r="CP9" s="777"/>
      <c r="CQ9" s="778"/>
      <c r="CR9" s="776">
        <v>200</v>
      </c>
      <c r="CS9" s="777"/>
      <c r="CT9" s="777"/>
      <c r="CU9" s="777"/>
      <c r="CV9" s="778"/>
      <c r="CW9" s="776" t="s">
        <v>547</v>
      </c>
      <c r="CX9" s="777"/>
      <c r="CY9" s="777"/>
      <c r="CZ9" s="777"/>
      <c r="DA9" s="778"/>
      <c r="DB9" s="776" t="s">
        <v>547</v>
      </c>
      <c r="DC9" s="777"/>
      <c r="DD9" s="777"/>
      <c r="DE9" s="777"/>
      <c r="DF9" s="778"/>
      <c r="DG9" s="776" t="s">
        <v>547</v>
      </c>
      <c r="DH9" s="777"/>
      <c r="DI9" s="777"/>
      <c r="DJ9" s="777"/>
      <c r="DK9" s="778"/>
      <c r="DL9" s="776" t="s">
        <v>547</v>
      </c>
      <c r="DM9" s="777"/>
      <c r="DN9" s="777"/>
      <c r="DO9" s="777"/>
      <c r="DP9" s="778"/>
      <c r="DQ9" s="776" t="s">
        <v>547</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557</v>
      </c>
      <c r="BT10" s="774"/>
      <c r="BU10" s="774"/>
      <c r="BV10" s="774"/>
      <c r="BW10" s="774"/>
      <c r="BX10" s="774"/>
      <c r="BY10" s="774"/>
      <c r="BZ10" s="774"/>
      <c r="CA10" s="774"/>
      <c r="CB10" s="774"/>
      <c r="CC10" s="774"/>
      <c r="CD10" s="774"/>
      <c r="CE10" s="774"/>
      <c r="CF10" s="774"/>
      <c r="CG10" s="775"/>
      <c r="CH10" s="776">
        <v>0</v>
      </c>
      <c r="CI10" s="777"/>
      <c r="CJ10" s="777"/>
      <c r="CK10" s="777"/>
      <c r="CL10" s="778"/>
      <c r="CM10" s="776">
        <v>723</v>
      </c>
      <c r="CN10" s="777"/>
      <c r="CO10" s="777"/>
      <c r="CP10" s="777"/>
      <c r="CQ10" s="778"/>
      <c r="CR10" s="776">
        <v>102</v>
      </c>
      <c r="CS10" s="777"/>
      <c r="CT10" s="777"/>
      <c r="CU10" s="777"/>
      <c r="CV10" s="778"/>
      <c r="CW10" s="776" t="s">
        <v>547</v>
      </c>
      <c r="CX10" s="777"/>
      <c r="CY10" s="777"/>
      <c r="CZ10" s="777"/>
      <c r="DA10" s="778"/>
      <c r="DB10" s="776" t="s">
        <v>547</v>
      </c>
      <c r="DC10" s="777"/>
      <c r="DD10" s="777"/>
      <c r="DE10" s="777"/>
      <c r="DF10" s="778"/>
      <c r="DG10" s="776" t="s">
        <v>547</v>
      </c>
      <c r="DH10" s="777"/>
      <c r="DI10" s="777"/>
      <c r="DJ10" s="777"/>
      <c r="DK10" s="778"/>
      <c r="DL10" s="776" t="s">
        <v>547</v>
      </c>
      <c r="DM10" s="777"/>
      <c r="DN10" s="777"/>
      <c r="DO10" s="777"/>
      <c r="DP10" s="778"/>
      <c r="DQ10" s="776" t="s">
        <v>547</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558</v>
      </c>
      <c r="BT11" s="774"/>
      <c r="BU11" s="774"/>
      <c r="BV11" s="774"/>
      <c r="BW11" s="774"/>
      <c r="BX11" s="774"/>
      <c r="BY11" s="774"/>
      <c r="BZ11" s="774"/>
      <c r="CA11" s="774"/>
      <c r="CB11" s="774"/>
      <c r="CC11" s="774"/>
      <c r="CD11" s="774"/>
      <c r="CE11" s="774"/>
      <c r="CF11" s="774"/>
      <c r="CG11" s="775"/>
      <c r="CH11" s="776">
        <v>7</v>
      </c>
      <c r="CI11" s="777"/>
      <c r="CJ11" s="777"/>
      <c r="CK11" s="777"/>
      <c r="CL11" s="778"/>
      <c r="CM11" s="776">
        <v>428</v>
      </c>
      <c r="CN11" s="777"/>
      <c r="CO11" s="777"/>
      <c r="CP11" s="777"/>
      <c r="CQ11" s="778"/>
      <c r="CR11" s="776">
        <v>320</v>
      </c>
      <c r="CS11" s="777"/>
      <c r="CT11" s="777"/>
      <c r="CU11" s="777"/>
      <c r="CV11" s="778"/>
      <c r="CW11" s="776" t="s">
        <v>547</v>
      </c>
      <c r="CX11" s="777"/>
      <c r="CY11" s="777"/>
      <c r="CZ11" s="777"/>
      <c r="DA11" s="778"/>
      <c r="DB11" s="776" t="s">
        <v>547</v>
      </c>
      <c r="DC11" s="777"/>
      <c r="DD11" s="777"/>
      <c r="DE11" s="777"/>
      <c r="DF11" s="778"/>
      <c r="DG11" s="776" t="s">
        <v>547</v>
      </c>
      <c r="DH11" s="777"/>
      <c r="DI11" s="777"/>
      <c r="DJ11" s="777"/>
      <c r="DK11" s="778"/>
      <c r="DL11" s="776" t="s">
        <v>547</v>
      </c>
      <c r="DM11" s="777"/>
      <c r="DN11" s="777"/>
      <c r="DO11" s="777"/>
      <c r="DP11" s="778"/>
      <c r="DQ11" s="776" t="s">
        <v>547</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559</v>
      </c>
      <c r="BT12" s="774"/>
      <c r="BU12" s="774"/>
      <c r="BV12" s="774"/>
      <c r="BW12" s="774"/>
      <c r="BX12" s="774"/>
      <c r="BY12" s="774"/>
      <c r="BZ12" s="774"/>
      <c r="CA12" s="774"/>
      <c r="CB12" s="774"/>
      <c r="CC12" s="774"/>
      <c r="CD12" s="774"/>
      <c r="CE12" s="774"/>
      <c r="CF12" s="774"/>
      <c r="CG12" s="775"/>
      <c r="CH12" s="776">
        <v>0</v>
      </c>
      <c r="CI12" s="777"/>
      <c r="CJ12" s="777"/>
      <c r="CK12" s="777"/>
      <c r="CL12" s="778"/>
      <c r="CM12" s="776">
        <v>8</v>
      </c>
      <c r="CN12" s="777"/>
      <c r="CO12" s="777"/>
      <c r="CP12" s="777"/>
      <c r="CQ12" s="778"/>
      <c r="CR12" s="776">
        <v>4</v>
      </c>
      <c r="CS12" s="777"/>
      <c r="CT12" s="777"/>
      <c r="CU12" s="777"/>
      <c r="CV12" s="778"/>
      <c r="CW12" s="776" t="s">
        <v>547</v>
      </c>
      <c r="CX12" s="777"/>
      <c r="CY12" s="777"/>
      <c r="CZ12" s="777"/>
      <c r="DA12" s="778"/>
      <c r="DB12" s="776" t="s">
        <v>547</v>
      </c>
      <c r="DC12" s="777"/>
      <c r="DD12" s="777"/>
      <c r="DE12" s="777"/>
      <c r="DF12" s="778"/>
      <c r="DG12" s="776" t="s">
        <v>547</v>
      </c>
      <c r="DH12" s="777"/>
      <c r="DI12" s="777"/>
      <c r="DJ12" s="777"/>
      <c r="DK12" s="778"/>
      <c r="DL12" s="776" t="s">
        <v>547</v>
      </c>
      <c r="DM12" s="777"/>
      <c r="DN12" s="777"/>
      <c r="DO12" s="777"/>
      <c r="DP12" s="778"/>
      <c r="DQ12" s="776" t="s">
        <v>547</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43390</v>
      </c>
      <c r="R23" s="793"/>
      <c r="S23" s="793"/>
      <c r="T23" s="793"/>
      <c r="U23" s="793"/>
      <c r="V23" s="793">
        <v>42606</v>
      </c>
      <c r="W23" s="793"/>
      <c r="X23" s="793"/>
      <c r="Y23" s="793"/>
      <c r="Z23" s="793"/>
      <c r="AA23" s="793">
        <v>784</v>
      </c>
      <c r="AB23" s="793"/>
      <c r="AC23" s="793"/>
      <c r="AD23" s="793"/>
      <c r="AE23" s="794"/>
      <c r="AF23" s="795">
        <v>206</v>
      </c>
      <c r="AG23" s="793"/>
      <c r="AH23" s="793"/>
      <c r="AI23" s="793"/>
      <c r="AJ23" s="796"/>
      <c r="AK23" s="797"/>
      <c r="AL23" s="798"/>
      <c r="AM23" s="798"/>
      <c r="AN23" s="798"/>
      <c r="AO23" s="798"/>
      <c r="AP23" s="793">
        <v>25524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11459</v>
      </c>
      <c r="R28" s="823"/>
      <c r="S28" s="823"/>
      <c r="T28" s="823"/>
      <c r="U28" s="823"/>
      <c r="V28" s="823">
        <v>11459</v>
      </c>
      <c r="W28" s="823"/>
      <c r="X28" s="823"/>
      <c r="Y28" s="823"/>
      <c r="Z28" s="823"/>
      <c r="AA28" s="823" t="s">
        <v>547</v>
      </c>
      <c r="AB28" s="823"/>
      <c r="AC28" s="823"/>
      <c r="AD28" s="823"/>
      <c r="AE28" s="824"/>
      <c r="AF28" s="825">
        <v>0</v>
      </c>
      <c r="AG28" s="823"/>
      <c r="AH28" s="823"/>
      <c r="AI28" s="823"/>
      <c r="AJ28" s="826"/>
      <c r="AK28" s="827">
        <v>1220</v>
      </c>
      <c r="AL28" s="828"/>
      <c r="AM28" s="828"/>
      <c r="AN28" s="828"/>
      <c r="AO28" s="828"/>
      <c r="AP28" s="828" t="s">
        <v>547</v>
      </c>
      <c r="AQ28" s="828"/>
      <c r="AR28" s="828"/>
      <c r="AS28" s="828"/>
      <c r="AT28" s="828"/>
      <c r="AU28" s="828" t="s">
        <v>547</v>
      </c>
      <c r="AV28" s="828"/>
      <c r="AW28" s="828"/>
      <c r="AX28" s="828"/>
      <c r="AY28" s="828"/>
      <c r="AZ28" s="829" t="s">
        <v>547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11368</v>
      </c>
      <c r="R29" s="784"/>
      <c r="S29" s="784"/>
      <c r="T29" s="784"/>
      <c r="U29" s="784"/>
      <c r="V29" s="784">
        <v>11367</v>
      </c>
      <c r="W29" s="784"/>
      <c r="X29" s="784"/>
      <c r="Y29" s="784"/>
      <c r="Z29" s="784"/>
      <c r="AA29" s="784">
        <v>1</v>
      </c>
      <c r="AB29" s="784"/>
      <c r="AC29" s="784"/>
      <c r="AD29" s="784"/>
      <c r="AE29" s="785"/>
      <c r="AF29" s="786">
        <v>1</v>
      </c>
      <c r="AG29" s="787"/>
      <c r="AH29" s="787"/>
      <c r="AI29" s="787"/>
      <c r="AJ29" s="788"/>
      <c r="AK29" s="834">
        <v>1779</v>
      </c>
      <c r="AL29" s="830"/>
      <c r="AM29" s="830"/>
      <c r="AN29" s="830"/>
      <c r="AO29" s="830"/>
      <c r="AP29" s="830" t="s">
        <v>547</v>
      </c>
      <c r="AQ29" s="830"/>
      <c r="AR29" s="830"/>
      <c r="AS29" s="830"/>
      <c r="AT29" s="830"/>
      <c r="AU29" s="830" t="s">
        <v>547</v>
      </c>
      <c r="AV29" s="830"/>
      <c r="AW29" s="830"/>
      <c r="AX29" s="830"/>
      <c r="AY29" s="830"/>
      <c r="AZ29" s="831" t="s">
        <v>547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2860</v>
      </c>
      <c r="R30" s="784"/>
      <c r="S30" s="784"/>
      <c r="T30" s="784"/>
      <c r="U30" s="784"/>
      <c r="V30" s="784">
        <v>2766</v>
      </c>
      <c r="W30" s="784"/>
      <c r="X30" s="784"/>
      <c r="Y30" s="784"/>
      <c r="Z30" s="784"/>
      <c r="AA30" s="784">
        <v>94</v>
      </c>
      <c r="AB30" s="784"/>
      <c r="AC30" s="784"/>
      <c r="AD30" s="784"/>
      <c r="AE30" s="785"/>
      <c r="AF30" s="786">
        <v>94</v>
      </c>
      <c r="AG30" s="787"/>
      <c r="AH30" s="787"/>
      <c r="AI30" s="787"/>
      <c r="AJ30" s="788"/>
      <c r="AK30" s="834">
        <v>455</v>
      </c>
      <c r="AL30" s="830"/>
      <c r="AM30" s="830"/>
      <c r="AN30" s="830"/>
      <c r="AO30" s="830"/>
      <c r="AP30" s="830" t="s">
        <v>547</v>
      </c>
      <c r="AQ30" s="830"/>
      <c r="AR30" s="830"/>
      <c r="AS30" s="830"/>
      <c r="AT30" s="830"/>
      <c r="AU30" s="830" t="s">
        <v>547</v>
      </c>
      <c r="AV30" s="830"/>
      <c r="AW30" s="830"/>
      <c r="AX30" s="830"/>
      <c r="AY30" s="830"/>
      <c r="AZ30" s="831" t="s">
        <v>547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2177</v>
      </c>
      <c r="R31" s="784"/>
      <c r="S31" s="784"/>
      <c r="T31" s="784"/>
      <c r="U31" s="784"/>
      <c r="V31" s="784">
        <v>2133</v>
      </c>
      <c r="W31" s="784"/>
      <c r="X31" s="784"/>
      <c r="Y31" s="784"/>
      <c r="Z31" s="784"/>
      <c r="AA31" s="784">
        <v>44</v>
      </c>
      <c r="AB31" s="784"/>
      <c r="AC31" s="784"/>
      <c r="AD31" s="784"/>
      <c r="AE31" s="785"/>
      <c r="AF31" s="786">
        <v>2735</v>
      </c>
      <c r="AG31" s="787"/>
      <c r="AH31" s="787"/>
      <c r="AI31" s="787"/>
      <c r="AJ31" s="788"/>
      <c r="AK31" s="834">
        <v>141</v>
      </c>
      <c r="AL31" s="830"/>
      <c r="AM31" s="830"/>
      <c r="AN31" s="830"/>
      <c r="AO31" s="830"/>
      <c r="AP31" s="830">
        <v>4053</v>
      </c>
      <c r="AQ31" s="830"/>
      <c r="AR31" s="830"/>
      <c r="AS31" s="830"/>
      <c r="AT31" s="830"/>
      <c r="AU31" s="830">
        <v>592</v>
      </c>
      <c r="AV31" s="830"/>
      <c r="AW31" s="830"/>
      <c r="AX31" s="830"/>
      <c r="AY31" s="830"/>
      <c r="AZ31" s="831" t="s">
        <v>547</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2945</v>
      </c>
      <c r="R32" s="784"/>
      <c r="S32" s="784"/>
      <c r="T32" s="784"/>
      <c r="U32" s="784"/>
      <c r="V32" s="784">
        <v>2884</v>
      </c>
      <c r="W32" s="784"/>
      <c r="X32" s="784"/>
      <c r="Y32" s="784"/>
      <c r="Z32" s="784"/>
      <c r="AA32" s="784">
        <v>61</v>
      </c>
      <c r="AB32" s="784"/>
      <c r="AC32" s="784"/>
      <c r="AD32" s="784"/>
      <c r="AE32" s="785"/>
      <c r="AF32" s="786">
        <v>156</v>
      </c>
      <c r="AG32" s="787"/>
      <c r="AH32" s="787"/>
      <c r="AI32" s="787"/>
      <c r="AJ32" s="788"/>
      <c r="AK32" s="834">
        <v>1342</v>
      </c>
      <c r="AL32" s="830"/>
      <c r="AM32" s="830"/>
      <c r="AN32" s="830"/>
      <c r="AO32" s="830"/>
      <c r="AP32" s="830">
        <v>18625</v>
      </c>
      <c r="AQ32" s="830"/>
      <c r="AR32" s="830"/>
      <c r="AS32" s="830"/>
      <c r="AT32" s="830"/>
      <c r="AU32" s="830">
        <v>10877</v>
      </c>
      <c r="AV32" s="830"/>
      <c r="AW32" s="830"/>
      <c r="AX32" s="830"/>
      <c r="AY32" s="830"/>
      <c r="AZ32" s="831" t="s">
        <v>547</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t="s">
        <v>547</v>
      </c>
      <c r="R33" s="784"/>
      <c r="S33" s="784"/>
      <c r="T33" s="784"/>
      <c r="U33" s="784"/>
      <c r="V33" s="784" t="s">
        <v>547</v>
      </c>
      <c r="W33" s="784"/>
      <c r="X33" s="784"/>
      <c r="Y33" s="784"/>
      <c r="Z33" s="784"/>
      <c r="AA33" s="784" t="s">
        <v>547</v>
      </c>
      <c r="AB33" s="784"/>
      <c r="AC33" s="784"/>
      <c r="AD33" s="784"/>
      <c r="AE33" s="785"/>
      <c r="AF33" s="786">
        <v>1060</v>
      </c>
      <c r="AG33" s="787"/>
      <c r="AH33" s="787"/>
      <c r="AI33" s="787"/>
      <c r="AJ33" s="788"/>
      <c r="AK33" s="834" t="s">
        <v>547</v>
      </c>
      <c r="AL33" s="830"/>
      <c r="AM33" s="830"/>
      <c r="AN33" s="830"/>
      <c r="AO33" s="830"/>
      <c r="AP33" s="830" t="s">
        <v>547</v>
      </c>
      <c r="AQ33" s="830"/>
      <c r="AR33" s="830"/>
      <c r="AS33" s="830"/>
      <c r="AT33" s="830"/>
      <c r="AU33" s="830" t="s">
        <v>547</v>
      </c>
      <c r="AV33" s="830"/>
      <c r="AW33" s="830"/>
      <c r="AX33" s="830"/>
      <c r="AY33" s="830"/>
      <c r="AZ33" s="831" t="s">
        <v>547</v>
      </c>
      <c r="BA33" s="831"/>
      <c r="BB33" s="831"/>
      <c r="BC33" s="831"/>
      <c r="BD33" s="831"/>
      <c r="BE33" s="832" t="s">
        <v>396</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4046</v>
      </c>
      <c r="AG63" s="844"/>
      <c r="AH63" s="844"/>
      <c r="AI63" s="844"/>
      <c r="AJ63" s="845"/>
      <c r="AK63" s="846"/>
      <c r="AL63" s="841"/>
      <c r="AM63" s="841"/>
      <c r="AN63" s="841"/>
      <c r="AO63" s="841"/>
      <c r="AP63" s="844">
        <v>22678</v>
      </c>
      <c r="AQ63" s="844"/>
      <c r="AR63" s="844"/>
      <c r="AS63" s="844"/>
      <c r="AT63" s="844"/>
      <c r="AU63" s="844">
        <v>11469</v>
      </c>
      <c r="AV63" s="844"/>
      <c r="AW63" s="844"/>
      <c r="AX63" s="844"/>
      <c r="AY63" s="844"/>
      <c r="AZ63" s="848"/>
      <c r="BA63" s="848"/>
      <c r="BB63" s="848"/>
      <c r="BC63" s="848"/>
      <c r="BD63" s="848"/>
      <c r="BE63" s="849" t="s">
        <v>547</v>
      </c>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400</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401</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548</v>
      </c>
      <c r="C68" s="870"/>
      <c r="D68" s="870"/>
      <c r="E68" s="870"/>
      <c r="F68" s="870"/>
      <c r="G68" s="870"/>
      <c r="H68" s="870"/>
      <c r="I68" s="870"/>
      <c r="J68" s="870"/>
      <c r="K68" s="870"/>
      <c r="L68" s="870"/>
      <c r="M68" s="870"/>
      <c r="N68" s="870"/>
      <c r="O68" s="870"/>
      <c r="P68" s="871"/>
      <c r="Q68" s="872">
        <v>8533</v>
      </c>
      <c r="R68" s="866"/>
      <c r="S68" s="866"/>
      <c r="T68" s="866"/>
      <c r="U68" s="866"/>
      <c r="V68" s="866">
        <v>8358</v>
      </c>
      <c r="W68" s="866"/>
      <c r="X68" s="866"/>
      <c r="Y68" s="866"/>
      <c r="Z68" s="866"/>
      <c r="AA68" s="866">
        <v>175</v>
      </c>
      <c r="AB68" s="866"/>
      <c r="AC68" s="866"/>
      <c r="AD68" s="866"/>
      <c r="AE68" s="866"/>
      <c r="AF68" s="866">
        <v>175</v>
      </c>
      <c r="AG68" s="866"/>
      <c r="AH68" s="866"/>
      <c r="AI68" s="866"/>
      <c r="AJ68" s="866"/>
      <c r="AK68" s="866">
        <v>640</v>
      </c>
      <c r="AL68" s="866"/>
      <c r="AM68" s="866"/>
      <c r="AN68" s="866"/>
      <c r="AO68" s="866"/>
      <c r="AP68" s="866">
        <v>4589</v>
      </c>
      <c r="AQ68" s="866"/>
      <c r="AR68" s="866"/>
      <c r="AS68" s="866"/>
      <c r="AT68" s="866"/>
      <c r="AU68" s="866">
        <v>1317</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549</v>
      </c>
      <c r="C69" s="874"/>
      <c r="D69" s="874"/>
      <c r="E69" s="874"/>
      <c r="F69" s="874"/>
      <c r="G69" s="874"/>
      <c r="H69" s="874"/>
      <c r="I69" s="874"/>
      <c r="J69" s="874"/>
      <c r="K69" s="874"/>
      <c r="L69" s="874"/>
      <c r="M69" s="874"/>
      <c r="N69" s="874"/>
      <c r="O69" s="874"/>
      <c r="P69" s="875"/>
      <c r="Q69" s="876">
        <v>290</v>
      </c>
      <c r="R69" s="830"/>
      <c r="S69" s="830"/>
      <c r="T69" s="830"/>
      <c r="U69" s="830"/>
      <c r="V69" s="830">
        <v>250</v>
      </c>
      <c r="W69" s="830"/>
      <c r="X69" s="830"/>
      <c r="Y69" s="830"/>
      <c r="Z69" s="830"/>
      <c r="AA69" s="830">
        <v>40</v>
      </c>
      <c r="AB69" s="830"/>
      <c r="AC69" s="830"/>
      <c r="AD69" s="830"/>
      <c r="AE69" s="830"/>
      <c r="AF69" s="830">
        <v>40</v>
      </c>
      <c r="AG69" s="830"/>
      <c r="AH69" s="830"/>
      <c r="AI69" s="830"/>
      <c r="AJ69" s="830"/>
      <c r="AK69" s="830" t="s">
        <v>547</v>
      </c>
      <c r="AL69" s="830"/>
      <c r="AM69" s="830"/>
      <c r="AN69" s="830"/>
      <c r="AO69" s="830"/>
      <c r="AP69" s="830" t="s">
        <v>547</v>
      </c>
      <c r="AQ69" s="830"/>
      <c r="AR69" s="830"/>
      <c r="AS69" s="830"/>
      <c r="AT69" s="830"/>
      <c r="AU69" s="830" t="s">
        <v>547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550</v>
      </c>
      <c r="C70" s="874"/>
      <c r="D70" s="874"/>
      <c r="E70" s="874"/>
      <c r="F70" s="874"/>
      <c r="G70" s="874"/>
      <c r="H70" s="874"/>
      <c r="I70" s="874"/>
      <c r="J70" s="874"/>
      <c r="K70" s="874"/>
      <c r="L70" s="874"/>
      <c r="M70" s="874"/>
      <c r="N70" s="874"/>
      <c r="O70" s="874"/>
      <c r="P70" s="875"/>
      <c r="Q70" s="876">
        <v>1428744</v>
      </c>
      <c r="R70" s="830"/>
      <c r="S70" s="830"/>
      <c r="T70" s="830"/>
      <c r="U70" s="830"/>
      <c r="V70" s="830">
        <v>1401874</v>
      </c>
      <c r="W70" s="830"/>
      <c r="X70" s="830"/>
      <c r="Y70" s="830"/>
      <c r="Z70" s="830"/>
      <c r="AA70" s="830">
        <v>26871</v>
      </c>
      <c r="AB70" s="830"/>
      <c r="AC70" s="830"/>
      <c r="AD70" s="830"/>
      <c r="AE70" s="830"/>
      <c r="AF70" s="830">
        <v>26871</v>
      </c>
      <c r="AG70" s="830"/>
      <c r="AH70" s="830"/>
      <c r="AI70" s="830"/>
      <c r="AJ70" s="830"/>
      <c r="AK70" s="830">
        <v>12578</v>
      </c>
      <c r="AL70" s="830"/>
      <c r="AM70" s="830"/>
      <c r="AN70" s="830"/>
      <c r="AO70" s="830"/>
      <c r="AP70" s="830" t="s">
        <v>547</v>
      </c>
      <c r="AQ70" s="830"/>
      <c r="AR70" s="830"/>
      <c r="AS70" s="830"/>
      <c r="AT70" s="830"/>
      <c r="AU70" s="830" t="s">
        <v>547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551</v>
      </c>
      <c r="C71" s="874"/>
      <c r="D71" s="874"/>
      <c r="E71" s="874"/>
      <c r="F71" s="874"/>
      <c r="G71" s="874"/>
      <c r="H71" s="874"/>
      <c r="I71" s="874"/>
      <c r="J71" s="874"/>
      <c r="K71" s="874"/>
      <c r="L71" s="874"/>
      <c r="M71" s="874"/>
      <c r="N71" s="874"/>
      <c r="O71" s="874"/>
      <c r="P71" s="875"/>
      <c r="Q71" s="876">
        <v>38877</v>
      </c>
      <c r="R71" s="830"/>
      <c r="S71" s="830"/>
      <c r="T71" s="830"/>
      <c r="U71" s="830"/>
      <c r="V71" s="830">
        <v>35991</v>
      </c>
      <c r="W71" s="830"/>
      <c r="X71" s="830"/>
      <c r="Y71" s="830"/>
      <c r="Z71" s="830"/>
      <c r="AA71" s="830">
        <v>2886</v>
      </c>
      <c r="AB71" s="830"/>
      <c r="AC71" s="830"/>
      <c r="AD71" s="830"/>
      <c r="AE71" s="830"/>
      <c r="AF71" s="830">
        <v>27482</v>
      </c>
      <c r="AG71" s="830"/>
      <c r="AH71" s="830"/>
      <c r="AI71" s="830"/>
      <c r="AJ71" s="830"/>
      <c r="AK71" s="830" t="s">
        <v>547</v>
      </c>
      <c r="AL71" s="830"/>
      <c r="AM71" s="830"/>
      <c r="AN71" s="830"/>
      <c r="AO71" s="830"/>
      <c r="AP71" s="830">
        <v>96454</v>
      </c>
      <c r="AQ71" s="830"/>
      <c r="AR71" s="830"/>
      <c r="AS71" s="830"/>
      <c r="AT71" s="830"/>
      <c r="AU71" s="830" t="s">
        <v>547</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552</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547</v>
      </c>
      <c r="AL72" s="830"/>
      <c r="AM72" s="830"/>
      <c r="AN72" s="830"/>
      <c r="AO72" s="830"/>
      <c r="AP72" s="830">
        <v>24010</v>
      </c>
      <c r="AQ72" s="830"/>
      <c r="AR72" s="830"/>
      <c r="AS72" s="830"/>
      <c r="AT72" s="830"/>
      <c r="AU72" s="830" t="s">
        <v>547</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553</v>
      </c>
      <c r="C73" s="874"/>
      <c r="D73" s="874"/>
      <c r="E73" s="874"/>
      <c r="F73" s="874"/>
      <c r="G73" s="874"/>
      <c r="H73" s="874"/>
      <c r="I73" s="874"/>
      <c r="J73" s="874"/>
      <c r="K73" s="874"/>
      <c r="L73" s="874"/>
      <c r="M73" s="874"/>
      <c r="N73" s="874"/>
      <c r="O73" s="874"/>
      <c r="P73" s="875"/>
      <c r="Q73" s="876">
        <v>6428</v>
      </c>
      <c r="R73" s="830"/>
      <c r="S73" s="830"/>
      <c r="T73" s="830"/>
      <c r="U73" s="830"/>
      <c r="V73" s="830">
        <v>6327</v>
      </c>
      <c r="W73" s="830"/>
      <c r="X73" s="830"/>
      <c r="Y73" s="830"/>
      <c r="Z73" s="830"/>
      <c r="AA73" s="830">
        <v>101</v>
      </c>
      <c r="AB73" s="830"/>
      <c r="AC73" s="830"/>
      <c r="AD73" s="830"/>
      <c r="AE73" s="830"/>
      <c r="AF73" s="830">
        <v>73</v>
      </c>
      <c r="AG73" s="830"/>
      <c r="AH73" s="830"/>
      <c r="AI73" s="830"/>
      <c r="AJ73" s="830"/>
      <c r="AK73" s="830" t="s">
        <v>547</v>
      </c>
      <c r="AL73" s="830"/>
      <c r="AM73" s="830"/>
      <c r="AN73" s="830"/>
      <c r="AO73" s="830"/>
      <c r="AP73" s="830">
        <v>3094</v>
      </c>
      <c r="AQ73" s="830"/>
      <c r="AR73" s="830"/>
      <c r="AS73" s="830"/>
      <c r="AT73" s="830"/>
      <c r="AU73" s="830">
        <v>655</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72335</v>
      </c>
      <c r="AG88" s="844"/>
      <c r="AH88" s="844"/>
      <c r="AI88" s="844"/>
      <c r="AJ88" s="844"/>
      <c r="AK88" s="841"/>
      <c r="AL88" s="841"/>
      <c r="AM88" s="841"/>
      <c r="AN88" s="841"/>
      <c r="AO88" s="841"/>
      <c r="AP88" s="844">
        <v>128147</v>
      </c>
      <c r="AQ88" s="844"/>
      <c r="AR88" s="844"/>
      <c r="AS88" s="844"/>
      <c r="AT88" s="844"/>
      <c r="AU88" s="844">
        <v>1317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931</v>
      </c>
      <c r="CS102" s="852"/>
      <c r="CT102" s="852"/>
      <c r="CU102" s="852"/>
      <c r="CV102" s="891"/>
      <c r="CW102" s="890">
        <v>2</v>
      </c>
      <c r="CX102" s="852"/>
      <c r="CY102" s="852"/>
      <c r="CZ102" s="852"/>
      <c r="DA102" s="891"/>
      <c r="DB102" s="890" t="s">
        <v>547</v>
      </c>
      <c r="DC102" s="852"/>
      <c r="DD102" s="852"/>
      <c r="DE102" s="852"/>
      <c r="DF102" s="891"/>
      <c r="DG102" s="890" t="s">
        <v>547</v>
      </c>
      <c r="DH102" s="852"/>
      <c r="DI102" s="852"/>
      <c r="DJ102" s="852"/>
      <c r="DK102" s="891"/>
      <c r="DL102" s="890" t="s">
        <v>547</v>
      </c>
      <c r="DM102" s="852"/>
      <c r="DN102" s="852"/>
      <c r="DO102" s="852"/>
      <c r="DP102" s="891"/>
      <c r="DQ102" s="890" t="s">
        <v>547</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18" customFormat="1" ht="26.25" customHeight="1" x14ac:dyDescent="0.2">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3106060</v>
      </c>
      <c r="AB110" s="900"/>
      <c r="AC110" s="900"/>
      <c r="AD110" s="900"/>
      <c r="AE110" s="901"/>
      <c r="AF110" s="902">
        <v>3056461</v>
      </c>
      <c r="AG110" s="900"/>
      <c r="AH110" s="900"/>
      <c r="AI110" s="900"/>
      <c r="AJ110" s="901"/>
      <c r="AK110" s="902">
        <v>2855992</v>
      </c>
      <c r="AL110" s="900"/>
      <c r="AM110" s="900"/>
      <c r="AN110" s="900"/>
      <c r="AO110" s="901"/>
      <c r="AP110" s="903">
        <v>14.2</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27503686</v>
      </c>
      <c r="BR110" s="931"/>
      <c r="BS110" s="931"/>
      <c r="BT110" s="931"/>
      <c r="BU110" s="931"/>
      <c r="BV110" s="931">
        <v>26560216</v>
      </c>
      <c r="BW110" s="931"/>
      <c r="BX110" s="931"/>
      <c r="BY110" s="931"/>
      <c r="BZ110" s="931"/>
      <c r="CA110" s="931">
        <v>25524029</v>
      </c>
      <c r="CB110" s="931"/>
      <c r="CC110" s="931"/>
      <c r="CD110" s="931"/>
      <c r="CE110" s="931"/>
      <c r="CF110" s="944">
        <v>126.9</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12795184</v>
      </c>
      <c r="BR112" s="926"/>
      <c r="BS112" s="926"/>
      <c r="BT112" s="926"/>
      <c r="BU112" s="926"/>
      <c r="BV112" s="926">
        <v>12119624</v>
      </c>
      <c r="BW112" s="926"/>
      <c r="BX112" s="926"/>
      <c r="BY112" s="926"/>
      <c r="BZ112" s="926"/>
      <c r="CA112" s="926">
        <v>11468858</v>
      </c>
      <c r="CB112" s="926"/>
      <c r="CC112" s="926"/>
      <c r="CD112" s="926"/>
      <c r="CE112" s="926"/>
      <c r="CF112" s="920">
        <v>57</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1053577</v>
      </c>
      <c r="AB113" s="938"/>
      <c r="AC113" s="938"/>
      <c r="AD113" s="938"/>
      <c r="AE113" s="939"/>
      <c r="AF113" s="940">
        <v>1037852</v>
      </c>
      <c r="AG113" s="938"/>
      <c r="AH113" s="938"/>
      <c r="AI113" s="938"/>
      <c r="AJ113" s="939"/>
      <c r="AK113" s="940">
        <v>1012784</v>
      </c>
      <c r="AL113" s="938"/>
      <c r="AM113" s="938"/>
      <c r="AN113" s="938"/>
      <c r="AO113" s="939"/>
      <c r="AP113" s="941">
        <v>5</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v>502772</v>
      </c>
      <c r="BR113" s="926"/>
      <c r="BS113" s="926"/>
      <c r="BT113" s="926"/>
      <c r="BU113" s="926"/>
      <c r="BV113" s="926">
        <v>494072</v>
      </c>
      <c r="BW113" s="926"/>
      <c r="BX113" s="926"/>
      <c r="BY113" s="926"/>
      <c r="BZ113" s="926"/>
      <c r="CA113" s="926">
        <v>1972495</v>
      </c>
      <c r="CB113" s="926"/>
      <c r="CC113" s="926"/>
      <c r="CD113" s="926"/>
      <c r="CE113" s="926"/>
      <c r="CF113" s="920">
        <v>9.8000000000000007</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25823</v>
      </c>
      <c r="AB114" s="959"/>
      <c r="AC114" s="959"/>
      <c r="AD114" s="959"/>
      <c r="AE114" s="960"/>
      <c r="AF114" s="961">
        <v>54202</v>
      </c>
      <c r="AG114" s="959"/>
      <c r="AH114" s="959"/>
      <c r="AI114" s="959"/>
      <c r="AJ114" s="960"/>
      <c r="AK114" s="961">
        <v>192207</v>
      </c>
      <c r="AL114" s="959"/>
      <c r="AM114" s="959"/>
      <c r="AN114" s="959"/>
      <c r="AO114" s="960"/>
      <c r="AP114" s="962">
        <v>1</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3892213</v>
      </c>
      <c r="BR114" s="926"/>
      <c r="BS114" s="926"/>
      <c r="BT114" s="926"/>
      <c r="BU114" s="926"/>
      <c r="BV114" s="926">
        <v>3423869</v>
      </c>
      <c r="BW114" s="926"/>
      <c r="BX114" s="926"/>
      <c r="BY114" s="926"/>
      <c r="BZ114" s="926"/>
      <c r="CA114" s="926">
        <v>3214643</v>
      </c>
      <c r="CB114" s="926"/>
      <c r="CC114" s="926"/>
      <c r="CD114" s="926"/>
      <c r="CE114" s="926"/>
      <c r="CF114" s="920">
        <v>16</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v>57</v>
      </c>
      <c r="BR115" s="926"/>
      <c r="BS115" s="926"/>
      <c r="BT115" s="926"/>
      <c r="BU115" s="926"/>
      <c r="BV115" s="926">
        <v>27</v>
      </c>
      <c r="BW115" s="926"/>
      <c r="BX115" s="926"/>
      <c r="BY115" s="926"/>
      <c r="BZ115" s="926"/>
      <c r="CA115" s="926">
        <v>6</v>
      </c>
      <c r="CB115" s="926"/>
      <c r="CC115" s="926"/>
      <c r="CD115" s="926"/>
      <c r="CE115" s="926"/>
      <c r="CF115" s="920">
        <v>0</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4185460</v>
      </c>
      <c r="AB117" s="979"/>
      <c r="AC117" s="979"/>
      <c r="AD117" s="979"/>
      <c r="AE117" s="980"/>
      <c r="AF117" s="981">
        <v>4148515</v>
      </c>
      <c r="AG117" s="979"/>
      <c r="AH117" s="979"/>
      <c r="AI117" s="979"/>
      <c r="AJ117" s="980"/>
      <c r="AK117" s="981">
        <v>4060983</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443</v>
      </c>
      <c r="BP119" s="1005"/>
      <c r="BQ119" s="999">
        <v>44693912</v>
      </c>
      <c r="BR119" s="1000"/>
      <c r="BS119" s="1000"/>
      <c r="BT119" s="1000"/>
      <c r="BU119" s="1000"/>
      <c r="BV119" s="1000">
        <v>42597808</v>
      </c>
      <c r="BW119" s="1000"/>
      <c r="BX119" s="1000"/>
      <c r="BY119" s="1000"/>
      <c r="BZ119" s="1000"/>
      <c r="CA119" s="1000">
        <v>42180031</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15055382</v>
      </c>
      <c r="BR120" s="931"/>
      <c r="BS120" s="931"/>
      <c r="BT120" s="931"/>
      <c r="BU120" s="931"/>
      <c r="BV120" s="931">
        <v>15609919</v>
      </c>
      <c r="BW120" s="931"/>
      <c r="BX120" s="931"/>
      <c r="BY120" s="931"/>
      <c r="BZ120" s="931"/>
      <c r="CA120" s="931">
        <v>15677394</v>
      </c>
      <c r="CB120" s="931"/>
      <c r="CC120" s="931"/>
      <c r="CD120" s="931"/>
      <c r="CE120" s="931"/>
      <c r="CF120" s="944">
        <v>77.900000000000006</v>
      </c>
      <c r="CG120" s="945"/>
      <c r="CH120" s="945"/>
      <c r="CI120" s="945"/>
      <c r="CJ120" s="945"/>
      <c r="CK120" s="1006" t="s">
        <v>447</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12180337</v>
      </c>
      <c r="DH120" s="931"/>
      <c r="DI120" s="931"/>
      <c r="DJ120" s="931"/>
      <c r="DK120" s="931"/>
      <c r="DL120" s="931">
        <v>11493331</v>
      </c>
      <c r="DM120" s="931"/>
      <c r="DN120" s="931"/>
      <c r="DO120" s="931"/>
      <c r="DP120" s="931"/>
      <c r="DQ120" s="931">
        <v>10877184</v>
      </c>
      <c r="DR120" s="931"/>
      <c r="DS120" s="931"/>
      <c r="DT120" s="931"/>
      <c r="DU120" s="931"/>
      <c r="DV120" s="932">
        <v>54.1</v>
      </c>
      <c r="DW120" s="932"/>
      <c r="DX120" s="932"/>
      <c r="DY120" s="932"/>
      <c r="DZ120" s="933"/>
    </row>
    <row r="121" spans="1:130" s="218" customFormat="1" ht="26.25" customHeight="1" x14ac:dyDescent="0.2">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v>10061926</v>
      </c>
      <c r="BR121" s="926"/>
      <c r="BS121" s="926"/>
      <c r="BT121" s="926"/>
      <c r="BU121" s="926"/>
      <c r="BV121" s="926">
        <v>9584071</v>
      </c>
      <c r="BW121" s="926"/>
      <c r="BX121" s="926"/>
      <c r="BY121" s="926"/>
      <c r="BZ121" s="926"/>
      <c r="CA121" s="926">
        <v>9856887</v>
      </c>
      <c r="CB121" s="926"/>
      <c r="CC121" s="926"/>
      <c r="CD121" s="926"/>
      <c r="CE121" s="926"/>
      <c r="CF121" s="920">
        <v>49</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614847</v>
      </c>
      <c r="DH121" s="926"/>
      <c r="DI121" s="926"/>
      <c r="DJ121" s="926"/>
      <c r="DK121" s="926"/>
      <c r="DL121" s="926">
        <v>626293</v>
      </c>
      <c r="DM121" s="926"/>
      <c r="DN121" s="926"/>
      <c r="DO121" s="926"/>
      <c r="DP121" s="926"/>
      <c r="DQ121" s="926">
        <v>591674</v>
      </c>
      <c r="DR121" s="926"/>
      <c r="DS121" s="926"/>
      <c r="DT121" s="926"/>
      <c r="DU121" s="926"/>
      <c r="DV121" s="927">
        <v>2.9</v>
      </c>
      <c r="DW121" s="927"/>
      <c r="DX121" s="927"/>
      <c r="DY121" s="927"/>
      <c r="DZ121" s="928"/>
    </row>
    <row r="122" spans="1:130" s="218" customFormat="1" ht="26.25" customHeight="1" x14ac:dyDescent="0.2">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32166853</v>
      </c>
      <c r="BR122" s="1000"/>
      <c r="BS122" s="1000"/>
      <c r="BT122" s="1000"/>
      <c r="BU122" s="1000"/>
      <c r="BV122" s="1000">
        <v>31539699</v>
      </c>
      <c r="BW122" s="1000"/>
      <c r="BX122" s="1000"/>
      <c r="BY122" s="1000"/>
      <c r="BZ122" s="1000"/>
      <c r="CA122" s="1000">
        <v>30012093</v>
      </c>
      <c r="CB122" s="1000"/>
      <c r="CC122" s="1000"/>
      <c r="CD122" s="1000"/>
      <c r="CE122" s="1000"/>
      <c r="CF122" s="1017">
        <v>149.19999999999999</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451</v>
      </c>
      <c r="BP123" s="1005"/>
      <c r="BQ123" s="1063">
        <v>57284161</v>
      </c>
      <c r="BR123" s="1064"/>
      <c r="BS123" s="1064"/>
      <c r="BT123" s="1064"/>
      <c r="BU123" s="1064"/>
      <c r="BV123" s="1064">
        <v>56733689</v>
      </c>
      <c r="BW123" s="1064"/>
      <c r="BX123" s="1064"/>
      <c r="BY123" s="1064"/>
      <c r="BZ123" s="1064"/>
      <c r="CA123" s="1064">
        <v>55546374</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898519</v>
      </c>
      <c r="AB128" s="1046"/>
      <c r="AC128" s="1046"/>
      <c r="AD128" s="1046"/>
      <c r="AE128" s="1047"/>
      <c r="AF128" s="1048">
        <v>892089</v>
      </c>
      <c r="AG128" s="1046"/>
      <c r="AH128" s="1046"/>
      <c r="AI128" s="1046"/>
      <c r="AJ128" s="1047"/>
      <c r="AK128" s="1048">
        <v>949493</v>
      </c>
      <c r="AL128" s="1046"/>
      <c r="AM128" s="1046"/>
      <c r="AN128" s="1046"/>
      <c r="AO128" s="1047"/>
      <c r="AP128" s="1049"/>
      <c r="AQ128" s="1050"/>
      <c r="AR128" s="1050"/>
      <c r="AS128" s="1050"/>
      <c r="AT128" s="1051"/>
      <c r="AU128" s="220"/>
      <c r="AV128" s="220"/>
      <c r="AW128" s="220"/>
      <c r="AX128" s="896" t="s">
        <v>465</v>
      </c>
      <c r="AY128" s="897"/>
      <c r="AZ128" s="897"/>
      <c r="BA128" s="897"/>
      <c r="BB128" s="897"/>
      <c r="BC128" s="897"/>
      <c r="BD128" s="897"/>
      <c r="BE128" s="898"/>
      <c r="BF128" s="1052" t="s">
        <v>122</v>
      </c>
      <c r="BG128" s="1053"/>
      <c r="BH128" s="1053"/>
      <c r="BI128" s="1053"/>
      <c r="BJ128" s="1053"/>
      <c r="BK128" s="1053"/>
      <c r="BL128" s="1054"/>
      <c r="BM128" s="1052">
        <v>12.24</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v>57</v>
      </c>
      <c r="DH128" s="1038"/>
      <c r="DI128" s="1038"/>
      <c r="DJ128" s="1038"/>
      <c r="DK128" s="1038"/>
      <c r="DL128" s="1038">
        <v>27</v>
      </c>
      <c r="DM128" s="1038"/>
      <c r="DN128" s="1038"/>
      <c r="DO128" s="1038"/>
      <c r="DP128" s="1038"/>
      <c r="DQ128" s="1038">
        <v>6</v>
      </c>
      <c r="DR128" s="1038"/>
      <c r="DS128" s="1038"/>
      <c r="DT128" s="1038"/>
      <c r="DU128" s="1038"/>
      <c r="DV128" s="1039">
        <v>0</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21962385</v>
      </c>
      <c r="AB129" s="959"/>
      <c r="AC129" s="959"/>
      <c r="AD129" s="959"/>
      <c r="AE129" s="960"/>
      <c r="AF129" s="961">
        <v>22441704</v>
      </c>
      <c r="AG129" s="959"/>
      <c r="AH129" s="959"/>
      <c r="AI129" s="959"/>
      <c r="AJ129" s="960"/>
      <c r="AK129" s="961">
        <v>22803109</v>
      </c>
      <c r="AL129" s="959"/>
      <c r="AM129" s="959"/>
      <c r="AN129" s="959"/>
      <c r="AO129" s="960"/>
      <c r="AP129" s="1073"/>
      <c r="AQ129" s="1074"/>
      <c r="AR129" s="1074"/>
      <c r="AS129" s="1074"/>
      <c r="AT129" s="1075"/>
      <c r="AU129" s="221"/>
      <c r="AV129" s="221"/>
      <c r="AW129" s="221"/>
      <c r="AX129" s="1065" t="s">
        <v>468</v>
      </c>
      <c r="AY129" s="923"/>
      <c r="AZ129" s="923"/>
      <c r="BA129" s="923"/>
      <c r="BB129" s="923"/>
      <c r="BC129" s="923"/>
      <c r="BD129" s="923"/>
      <c r="BE129" s="924"/>
      <c r="BF129" s="1066" t="s">
        <v>122</v>
      </c>
      <c r="BG129" s="1067"/>
      <c r="BH129" s="1067"/>
      <c r="BI129" s="1067"/>
      <c r="BJ129" s="1067"/>
      <c r="BK129" s="1067"/>
      <c r="BL129" s="1068"/>
      <c r="BM129" s="1066">
        <v>17.239999999999998</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2813061</v>
      </c>
      <c r="AB130" s="959"/>
      <c r="AC130" s="959"/>
      <c r="AD130" s="959"/>
      <c r="AE130" s="960"/>
      <c r="AF130" s="961">
        <v>2768939</v>
      </c>
      <c r="AG130" s="959"/>
      <c r="AH130" s="959"/>
      <c r="AI130" s="959"/>
      <c r="AJ130" s="960"/>
      <c r="AK130" s="961">
        <v>2684706</v>
      </c>
      <c r="AL130" s="959"/>
      <c r="AM130" s="959"/>
      <c r="AN130" s="959"/>
      <c r="AO130" s="960"/>
      <c r="AP130" s="1073"/>
      <c r="AQ130" s="1074"/>
      <c r="AR130" s="1074"/>
      <c r="AS130" s="1074"/>
      <c r="AT130" s="1075"/>
      <c r="AU130" s="221"/>
      <c r="AV130" s="221"/>
      <c r="AW130" s="221"/>
      <c r="AX130" s="1065" t="s">
        <v>471</v>
      </c>
      <c r="AY130" s="923"/>
      <c r="AZ130" s="923"/>
      <c r="BA130" s="923"/>
      <c r="BB130" s="923"/>
      <c r="BC130" s="923"/>
      <c r="BD130" s="923"/>
      <c r="BE130" s="924"/>
      <c r="BF130" s="1101">
        <v>2.2999999999999998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19149324</v>
      </c>
      <c r="AB131" s="986"/>
      <c r="AC131" s="986"/>
      <c r="AD131" s="986"/>
      <c r="AE131" s="987"/>
      <c r="AF131" s="985">
        <v>19672765</v>
      </c>
      <c r="AG131" s="986"/>
      <c r="AH131" s="986"/>
      <c r="AI131" s="986"/>
      <c r="AJ131" s="987"/>
      <c r="AK131" s="985">
        <v>20118403</v>
      </c>
      <c r="AL131" s="986"/>
      <c r="AM131" s="986"/>
      <c r="AN131" s="986"/>
      <c r="AO131" s="987"/>
      <c r="AP131" s="1110"/>
      <c r="AQ131" s="1111"/>
      <c r="AR131" s="1111"/>
      <c r="AS131" s="1111"/>
      <c r="AT131" s="1112"/>
      <c r="AU131" s="221"/>
      <c r="AV131" s="221"/>
      <c r="AW131" s="221"/>
      <c r="AX131" s="1083" t="s">
        <v>473</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2.4746565469999999</v>
      </c>
      <c r="AB132" s="1097"/>
      <c r="AC132" s="1097"/>
      <c r="AD132" s="1097"/>
      <c r="AE132" s="1098"/>
      <c r="AF132" s="1099">
        <v>2.4779790739999998</v>
      </c>
      <c r="AG132" s="1097"/>
      <c r="AH132" s="1097"/>
      <c r="AI132" s="1097"/>
      <c r="AJ132" s="1098"/>
      <c r="AK132" s="1099">
        <v>2.1213600050000001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2.2000000000000002</v>
      </c>
      <c r="AB133" s="1080"/>
      <c r="AC133" s="1080"/>
      <c r="AD133" s="1080"/>
      <c r="AE133" s="1081"/>
      <c r="AF133" s="1079">
        <v>2.2000000000000002</v>
      </c>
      <c r="AG133" s="1080"/>
      <c r="AH133" s="1080"/>
      <c r="AI133" s="1080"/>
      <c r="AJ133" s="1081"/>
      <c r="AK133" s="1079">
        <v>2.2999999999999998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u7ll24WHPNH6Jcxe6hVq249NDwbVRJHSpl3PtWksD3YdSoOM3sFPHdk8foWIxZk2lUEn/xYlm35CmqLRArdAPw==" saltValue="8AGljBsnV0wwx/scXYnoK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477</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ayObzcaC0nKj72Ig+vd6cLpe+qKjdeQenyRHe/LVQNUQTyAwC/69NZrrr+MPiPVCrFPgsmrrXHSxEOcqyTPEjA==" saltValue="WfkzWa0FR2+EfN5Hh9FV1A=="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7Qs4mBuwPaDbwuF7B9UOUiwCYQ6okqOwKZSQ/CM8S4McX3gHokpChgjiBS2tjXKJFPfJUREsbz7HbtHLng49sw==" saltValue="3BMwL3TVrU6vRVjrukYJK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480</v>
      </c>
      <c r="AP7" s="260"/>
      <c r="AQ7" s="261" t="s">
        <v>481</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482</v>
      </c>
      <c r="AQ8" s="267" t="s">
        <v>483</v>
      </c>
      <c r="AR8" s="268" t="s">
        <v>484</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485</v>
      </c>
      <c r="AL9" s="1117"/>
      <c r="AM9" s="1117"/>
      <c r="AN9" s="1118"/>
      <c r="AO9" s="269">
        <v>5866503</v>
      </c>
      <c r="AP9" s="269">
        <v>59916</v>
      </c>
      <c r="AQ9" s="270">
        <v>68274</v>
      </c>
      <c r="AR9" s="271">
        <v>-12.2</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486</v>
      </c>
      <c r="AL10" s="1117"/>
      <c r="AM10" s="1117"/>
      <c r="AN10" s="1118"/>
      <c r="AO10" s="272">
        <v>1147108</v>
      </c>
      <c r="AP10" s="272">
        <v>11716</v>
      </c>
      <c r="AQ10" s="273">
        <v>4860</v>
      </c>
      <c r="AR10" s="274">
        <v>141.1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487</v>
      </c>
      <c r="AL11" s="1117"/>
      <c r="AM11" s="1117"/>
      <c r="AN11" s="1118"/>
      <c r="AO11" s="272">
        <v>62930</v>
      </c>
      <c r="AP11" s="272">
        <v>643</v>
      </c>
      <c r="AQ11" s="273">
        <v>567</v>
      </c>
      <c r="AR11" s="274">
        <v>13.4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t="s">
        <v>489</v>
      </c>
      <c r="AP12" s="272" t="s">
        <v>489</v>
      </c>
      <c r="AQ12" s="273">
        <v>16</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490</v>
      </c>
      <c r="AL13" s="1117"/>
      <c r="AM13" s="1117"/>
      <c r="AN13" s="1118"/>
      <c r="AO13" s="272">
        <v>283097</v>
      </c>
      <c r="AP13" s="272">
        <v>2891</v>
      </c>
      <c r="AQ13" s="273">
        <v>2777</v>
      </c>
      <c r="AR13" s="274">
        <v>4.0999999999999996</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491</v>
      </c>
      <c r="AL14" s="1117"/>
      <c r="AM14" s="1117"/>
      <c r="AN14" s="1118"/>
      <c r="AO14" s="272">
        <v>25870</v>
      </c>
      <c r="AP14" s="272">
        <v>264</v>
      </c>
      <c r="AQ14" s="273">
        <v>1330</v>
      </c>
      <c r="AR14" s="274">
        <v>-80.2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492</v>
      </c>
      <c r="AL15" s="1120"/>
      <c r="AM15" s="1120"/>
      <c r="AN15" s="1121"/>
      <c r="AO15" s="272">
        <v>-298061</v>
      </c>
      <c r="AP15" s="272">
        <v>-3044</v>
      </c>
      <c r="AQ15" s="273">
        <v>-3833</v>
      </c>
      <c r="AR15" s="274">
        <v>-20.6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7087447</v>
      </c>
      <c r="AP16" s="272">
        <v>72386</v>
      </c>
      <c r="AQ16" s="273">
        <v>73991</v>
      </c>
      <c r="AR16" s="274">
        <v>-2.2000000000000002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497</v>
      </c>
      <c r="AL21" s="1123"/>
      <c r="AM21" s="1123"/>
      <c r="AN21" s="1124"/>
      <c r="AO21" s="285">
        <v>4.6500000000000004</v>
      </c>
      <c r="AP21" s="286">
        <v>6.28</v>
      </c>
      <c r="AQ21" s="287">
        <v>-1.63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498</v>
      </c>
      <c r="AL22" s="1123"/>
      <c r="AM22" s="1123"/>
      <c r="AN22" s="1124"/>
      <c r="AO22" s="290">
        <v>95.2</v>
      </c>
      <c r="AP22" s="291">
        <v>98.7</v>
      </c>
      <c r="AQ22" s="292">
        <v>-3.5</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480</v>
      </c>
      <c r="AP30" s="260"/>
      <c r="AQ30" s="261" t="s">
        <v>481</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502</v>
      </c>
      <c r="AL32" s="1131"/>
      <c r="AM32" s="1131"/>
      <c r="AN32" s="1132"/>
      <c r="AO32" s="300">
        <v>2855992</v>
      </c>
      <c r="AP32" s="300">
        <v>29169</v>
      </c>
      <c r="AQ32" s="301">
        <v>32402</v>
      </c>
      <c r="AR32" s="302">
        <v>-10</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503</v>
      </c>
      <c r="AL33" s="1131"/>
      <c r="AM33" s="1131"/>
      <c r="AN33" s="1132"/>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504</v>
      </c>
      <c r="AL34" s="1131"/>
      <c r="AM34" s="1131"/>
      <c r="AN34" s="1132"/>
      <c r="AO34" s="300" t="s">
        <v>489</v>
      </c>
      <c r="AP34" s="300" t="s">
        <v>489</v>
      </c>
      <c r="AQ34" s="301">
        <v>16</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505</v>
      </c>
      <c r="AL35" s="1131"/>
      <c r="AM35" s="1131"/>
      <c r="AN35" s="1132"/>
      <c r="AO35" s="300">
        <v>1012784</v>
      </c>
      <c r="AP35" s="300">
        <v>10344</v>
      </c>
      <c r="AQ35" s="301">
        <v>5520</v>
      </c>
      <c r="AR35" s="302">
        <v>87.4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506</v>
      </c>
      <c r="AL36" s="1131"/>
      <c r="AM36" s="1131"/>
      <c r="AN36" s="1132"/>
      <c r="AO36" s="300">
        <v>192207</v>
      </c>
      <c r="AP36" s="300">
        <v>1963</v>
      </c>
      <c r="AQ36" s="301">
        <v>1296</v>
      </c>
      <c r="AR36" s="302">
        <v>51.5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507</v>
      </c>
      <c r="AL37" s="1131"/>
      <c r="AM37" s="1131"/>
      <c r="AN37" s="1132"/>
      <c r="AO37" s="300" t="s">
        <v>489</v>
      </c>
      <c r="AP37" s="300" t="s">
        <v>489</v>
      </c>
      <c r="AQ37" s="301">
        <v>571</v>
      </c>
      <c r="AR37" s="302" t="s">
        <v>489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508</v>
      </c>
      <c r="AL38" s="1134"/>
      <c r="AM38" s="1134"/>
      <c r="AN38" s="1135"/>
      <c r="AO38" s="303" t="s">
        <v>489</v>
      </c>
      <c r="AP38" s="303" t="s">
        <v>489</v>
      </c>
      <c r="AQ38" s="304">
        <v>0</v>
      </c>
      <c r="AR38" s="292" t="s">
        <v>489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509</v>
      </c>
      <c r="AL39" s="1134"/>
      <c r="AM39" s="1134"/>
      <c r="AN39" s="1135"/>
      <c r="AO39" s="300">
        <v>-949493</v>
      </c>
      <c r="AP39" s="300">
        <v>-9697</v>
      </c>
      <c r="AQ39" s="301">
        <v>-6093</v>
      </c>
      <c r="AR39" s="302">
        <v>59.1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510</v>
      </c>
      <c r="AL40" s="1131"/>
      <c r="AM40" s="1131"/>
      <c r="AN40" s="1132"/>
      <c r="AO40" s="300">
        <v>-2684706</v>
      </c>
      <c r="AP40" s="300">
        <v>-27420</v>
      </c>
      <c r="AQ40" s="301">
        <v>-23816</v>
      </c>
      <c r="AR40" s="302">
        <v>15.1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426784</v>
      </c>
      <c r="AP41" s="300">
        <v>4359</v>
      </c>
      <c r="AQ41" s="301">
        <v>9896</v>
      </c>
      <c r="AR41" s="302">
        <v>-56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480</v>
      </c>
      <c r="AN49" s="1127" t="s">
        <v>513</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514</v>
      </c>
      <c r="AO50" s="317" t="s">
        <v>515</v>
      </c>
      <c r="AP50" s="318" t="s">
        <v>516</v>
      </c>
      <c r="AQ50" s="319" t="s">
        <v>517</v>
      </c>
      <c r="AR50" s="320" t="s">
        <v>518</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2064999</v>
      </c>
      <c r="AN51" s="322">
        <v>19984</v>
      </c>
      <c r="AO51" s="323">
        <v>27.5</v>
      </c>
      <c r="AP51" s="324">
        <v>44161</v>
      </c>
      <c r="AQ51" s="325">
        <v>3.1</v>
      </c>
      <c r="AR51" s="326">
        <v>24.4</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1212819</v>
      </c>
      <c r="AN52" s="330">
        <v>11737</v>
      </c>
      <c r="AO52" s="331">
        <v>18.3</v>
      </c>
      <c r="AP52" s="332">
        <v>23644</v>
      </c>
      <c r="AQ52" s="333">
        <v>3.1</v>
      </c>
      <c r="AR52" s="334">
        <v>15.2</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1872710</v>
      </c>
      <c r="AN53" s="322">
        <v>18389</v>
      </c>
      <c r="AO53" s="323">
        <v>-8</v>
      </c>
      <c r="AP53" s="324">
        <v>43955</v>
      </c>
      <c r="AQ53" s="325">
        <v>-0.5</v>
      </c>
      <c r="AR53" s="326">
        <v>-7.5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897093</v>
      </c>
      <c r="AN54" s="330">
        <v>8809</v>
      </c>
      <c r="AO54" s="331">
        <v>-24.9</v>
      </c>
      <c r="AP54" s="332">
        <v>21318</v>
      </c>
      <c r="AQ54" s="333">
        <v>-9.8000000000000007</v>
      </c>
      <c r="AR54" s="334">
        <v>-15.1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2040415</v>
      </c>
      <c r="AN55" s="322">
        <v>20306</v>
      </c>
      <c r="AO55" s="323">
        <v>10.4</v>
      </c>
      <c r="AP55" s="324">
        <v>41921</v>
      </c>
      <c r="AQ55" s="325">
        <v>-4.5999999999999996</v>
      </c>
      <c r="AR55" s="326">
        <v>15</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1468838</v>
      </c>
      <c r="AN56" s="330">
        <v>14618</v>
      </c>
      <c r="AO56" s="331">
        <v>65.900000000000006</v>
      </c>
      <c r="AP56" s="332">
        <v>21655</v>
      </c>
      <c r="AQ56" s="333">
        <v>1.6</v>
      </c>
      <c r="AR56" s="334">
        <v>64.3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3753246</v>
      </c>
      <c r="AN57" s="322">
        <v>37825</v>
      </c>
      <c r="AO57" s="323">
        <v>86.3</v>
      </c>
      <c r="AP57" s="324">
        <v>44585</v>
      </c>
      <c r="AQ57" s="325">
        <v>6.4</v>
      </c>
      <c r="AR57" s="326">
        <v>79.900000000000006</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1577060</v>
      </c>
      <c r="AN58" s="330">
        <v>15894</v>
      </c>
      <c r="AO58" s="331">
        <v>8.6999999999999993</v>
      </c>
      <c r="AP58" s="332">
        <v>23077</v>
      </c>
      <c r="AQ58" s="333">
        <v>6.6</v>
      </c>
      <c r="AR58" s="334">
        <v>2.1</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2724591</v>
      </c>
      <c r="AN59" s="322">
        <v>27827</v>
      </c>
      <c r="AO59" s="323">
        <v>-26.4</v>
      </c>
      <c r="AP59" s="324">
        <v>49779</v>
      </c>
      <c r="AQ59" s="325">
        <v>11.6</v>
      </c>
      <c r="AR59" s="326">
        <v>-38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1712064</v>
      </c>
      <c r="AN60" s="330">
        <v>17486</v>
      </c>
      <c r="AO60" s="331">
        <v>10</v>
      </c>
      <c r="AP60" s="332">
        <v>28921</v>
      </c>
      <c r="AQ60" s="333">
        <v>25.3</v>
      </c>
      <c r="AR60" s="334">
        <v>-15.3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2491192</v>
      </c>
      <c r="AN61" s="337">
        <v>24866</v>
      </c>
      <c r="AO61" s="338">
        <v>18</v>
      </c>
      <c r="AP61" s="339">
        <v>44880</v>
      </c>
      <c r="AQ61" s="340">
        <v>3.2</v>
      </c>
      <c r="AR61" s="326">
        <v>14.8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1373575</v>
      </c>
      <c r="AN62" s="330">
        <v>13709</v>
      </c>
      <c r="AO62" s="331">
        <v>15.6</v>
      </c>
      <c r="AP62" s="332">
        <v>23723</v>
      </c>
      <c r="AQ62" s="333">
        <v>5.4</v>
      </c>
      <c r="AR62" s="334">
        <v>10.199999999999999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9tTwvvHFSOF5HKY5xaQXSZkOjCx7/z2YSByzu5qEaJKhfFV9umpfyb6apoVwe0ONnKzXCO44C2e7Fske2rK9w==" saltValue="JXrQf4+7ik275L5MGZGrq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ma5RAIXufCYQqpDl7QyxEE78iMp6neFfYiNnJmYhuQ7x0UNOqLHL9J87pzdg8W4LIPA+N893+q+ALjX3AcohvQ==" saltValue="Oks58it3luEVqjFX5MMhv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3JZIyO2Lmlwpoml5HZkkH4nv+wnHMX3GXLj4BN+crGTJRbBOb61rYoyY6d7LkmcKsPZ1rmPdIzuztMr38L9Dkg==" saltValue="uFh73kpBv+a+BjXdNiyrv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11.43</v>
      </c>
      <c r="G47" s="12">
        <v>11.09</v>
      </c>
      <c r="H47" s="12">
        <v>11.47</v>
      </c>
      <c r="I47" s="12">
        <v>11.94</v>
      </c>
      <c r="J47" s="13">
        <v>12.93</v>
      </c>
    </row>
    <row r="48" spans="2:10" ht="57.75" customHeight="1" x14ac:dyDescent="0.2">
      <c r="B48" s="14"/>
      <c r="C48" s="1141" t="s">
        <v>4</v>
      </c>
      <c r="D48" s="1141"/>
      <c r="E48" s="1142"/>
      <c r="F48" s="15">
        <v>0.08</v>
      </c>
      <c r="G48" s="16">
        <v>0.09</v>
      </c>
      <c r="H48" s="16">
        <v>0.09</v>
      </c>
      <c r="I48" s="16">
        <v>1.08</v>
      </c>
      <c r="J48" s="17">
        <v>0.9</v>
      </c>
    </row>
    <row r="49" spans="2:10" ht="57.75" customHeight="1" thickBot="1" x14ac:dyDescent="0.25">
      <c r="B49" s="18"/>
      <c r="C49" s="1143" t="s">
        <v>5</v>
      </c>
      <c r="D49" s="1143"/>
      <c r="E49" s="1144"/>
      <c r="F49" s="19">
        <v>0.12</v>
      </c>
      <c r="G49" s="20">
        <v>0.12</v>
      </c>
      <c r="H49" s="20">
        <v>0.11</v>
      </c>
      <c r="I49" s="20">
        <v>1.71</v>
      </c>
      <c r="J49" s="21">
        <v>1.02</v>
      </c>
    </row>
    <row r="50" spans="2:10" ht="13.2" x14ac:dyDescent="0.2"/>
  </sheetData>
  <sheetProtection algorithmName="SHA-512" hashValue="RkrVek3UZ4XsEzlRgEo/eTu5Uw43K9Efl7hMEfFSVomHVmsGg8pe0kxQqfF81F5DvccyZynqFXROFX88Susvxg==" saltValue="fSjjnVyc92bX53gkDb+Kog=="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小松　大輝</cp:lastModifiedBy>
  <cp:lastPrinted>2026-03-06T07:42:18Z</cp:lastPrinted>
  <dcterms:created xsi:type="dcterms:W3CDTF">2026-02-23T07:39:39Z</dcterms:created>
  <dcterms:modified xsi:type="dcterms:W3CDTF">2026-03-12T05:29:06Z</dcterms:modified>
  <cp:category/>
</cp:coreProperties>
</file>