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32AD5D99-B0D7-4898-8CA3-02FC6FF781E7}" xr6:coauthVersionLast="47" xr6:coauthVersionMax="47" xr10:uidLastSave="{00000000-0000-0000-0000-000000000000}"/>
  <bookViews>
    <workbookView xWindow="-289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E40" i="10"/>
  <c r="AM40" i="10"/>
  <c r="U40" i="10"/>
  <c r="C40" i="10"/>
  <c r="BE39" i="10"/>
  <c r="AM39" i="10"/>
  <c r="U39" i="10"/>
  <c r="C39" i="10"/>
  <c r="BE38" i="10"/>
  <c r="AM38" i="10"/>
  <c r="U38" i="10"/>
  <c r="C38" i="10"/>
  <c r="BE37" i="10"/>
  <c r="AM37" i="10"/>
  <c r="U37" i="10"/>
  <c r="BE36" i="10"/>
  <c r="AM36" i="10"/>
  <c r="BW35" i="10"/>
  <c r="BW36" i="10" s="1"/>
  <c r="BE35" i="10"/>
  <c r="BW34" i="10"/>
  <c r="BE34" i="10"/>
  <c r="C34" i="10"/>
  <c r="C35" i="10" s="1"/>
  <c r="BW37" i="10" l="1"/>
  <c r="BW38" i="10" s="1"/>
  <c r="BW39" i="10" s="1"/>
  <c r="BW40" i="10" s="1"/>
  <c r="CO34" i="10"/>
  <c r="CO35" i="10" s="1"/>
  <c r="CO36" i="10" s="1"/>
  <c r="CO37" i="10" s="1"/>
  <c r="CO38" i="10" s="1"/>
  <c r="CO39" i="10" s="1"/>
  <c r="CO40" i="10" s="1"/>
  <c r="CO41" i="10" s="1"/>
  <c r="U34" i="10"/>
  <c r="U35" i="10" s="1"/>
  <c r="U36" i="10" s="1"/>
  <c r="C36" i="10"/>
  <c r="C37"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<sst xmlns="http://schemas.openxmlformats.org/spreadsheetml/2006/main" count="1102" uniqueCount="569">
  <si>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</si>
  <si>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</si>
  <si>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</si>
  <si>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</si>
  <si>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</si>
  <si>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</si>
  <si>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</si>
  <si>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</si>
  <si>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</si>
  <si>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</si>
  <si>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</si>
  <si>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</si>
  <si>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</si>
  <si>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</si>
  <si>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</si>
  <si>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</si>
  <si>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</si>
  <si>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</si>
  <si>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</si>
  <si>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</si>
  <si>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</si>
  <si>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</si>
  <si>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</si>
  <si>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</si>
  <si>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</si>
  <si>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</si>
  <si>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</si>
  <si>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</si>
  <si>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</si>
  <si>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</si>
  <si>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</si>
  <si>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</si>
  <si>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</si>
  <si>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</si>
  <si>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</si>
  <si>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</si>
  <si>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</si>
  <si>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</si>
  <si>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</si>
  <si>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</si>
  <si>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</si>
  <si>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</si>
  <si>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</si>
  <si>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</si>
  <si>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</si>
  <si>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</si>
  <si>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</si>
  <si>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</si>
  <si>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</si>
  <si>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</si>
  <si>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</si>
  <si>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</si>
  <si>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</si>
  <si>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</si>
  <si>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</si>
  <si>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</si>
  <si>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</si>
  <si>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</si>
  <si>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</si>
  <si>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</si>
  <si>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</si>
  <si>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</si>
  <si>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</si>
  <si>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</si>
  <si>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</si>
  <si>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</si>
  <si>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</si>
  <si>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</si>
  <si>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</si>
  <si>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</si>
  <si>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</si>
  <si>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</si>
  <si>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</si>
  <si>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</si>
  <si>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</si>
  <si>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</si>
  <si>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</si>
  <si>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</si>
  <si>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</si>
  <si>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</si>
  <si>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</si>
  <si>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</si>
  <si>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</si>
  <si>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</si>
  <si>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</si>
  <si>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</si>
  <si>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</si>
  <si>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</si>
  <si>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</si>
  <si>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</si>
  <si>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</si>
  <si>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</si>
  <si>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</si>
  <si>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</si>
  <si>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泉佐野市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</si>
  <si>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</si>
  <si>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</si>
  <si>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</si>
  <si>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</si>
  <si>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</si>
  <si>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</si>
  <si>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</si>
  <si>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</si>
  <si>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</si>
  <si>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</si>
  <si>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</si>
  <si>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</si>
  <si>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</si>
  <si>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</si>
  <si>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</si>
  <si>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</si>
  <si>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</si>
  <si>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</si>
  <si>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</si>
  <si>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</si>
  <si>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</si>
  <si>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</si>
  <si>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</si>
  <si>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</si>
  <si>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</si>
  <si>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</si>
  <si>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</si>
  <si>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</si>
  <si>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</si>
  <si>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</si>
  <si>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</si>
  <si>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</si>
  <si>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</si>
  <si>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</si>
  <si>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</si>
  <si>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</si>
  <si>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</si>
  <si>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</si>
  <si>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</si>
  <si>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</si>
  <si>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</si>
  <si>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</si>
  <si>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</si>
  <si>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</si>
  <si>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</si>
  <si>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</si>
  <si>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</si>
  <si>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</si>
  <si>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</si>
  <si>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</si>
  <si>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</si>
  <si>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</si>
  <si>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</si>
  <si>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</si>
  <si>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</si>
  <si>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</si>
  <si>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</si>
  <si>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</si>
  <si>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</si>
  <si>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</si>
  <si>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</si>
  <si>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</si>
  <si>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</si>
  <si>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</si>
  <si>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</si>
  <si>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</si>
  <si>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</si>
  <si>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</si>
  <si>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</si>
  <si>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</si>
  <si>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</si>
  <si>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</si>
  <si>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</si>
  <si>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</si>
  <si>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</si>
  <si>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</si>
  <si>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</si>
  <si>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</si>
  <si>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</si>
  <si>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</si>
  <si>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</si>
  <si>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</si>
  <si>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</si>
  <si>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</si>
  <si>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</si>
  <si>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</si>
  <si>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</si>
  <si>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</si>
  <si>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</si>
  <si>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</si>
  <si>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</si>
  <si>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</si>
  <si>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</si>
  <si>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</si>
  <si>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</si>
  <si>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</si>
  <si>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</si>
  <si>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</si>
  <si>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</si>
  <si>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</si>
  <si>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</si>
  <si>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</si>
  <si>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</si>
  <si>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</si>
  <si>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</si>
  <si>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</si>
  <si>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</si>
  <si>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</si>
  <si>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大阪府泉佐野市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</si>
  <si>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</si>
  <si>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</si>
  <si>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</si>
  <si>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</si>
  <si>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</si>
  <si>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</si>
  <si>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</si>
  <si>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</si>
  <si>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</si>
  <si>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</si>
  <si>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</si>
  <si>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</si>
  <si>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</si>
  <si>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</si>
  <si>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</si>
  <si>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</si>
  <si>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</si>
  <si>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</si>
  <si>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</si>
  <si>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</si>
  <si>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</si>
  <si>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</si>
  <si>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</si>
  <si>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</si>
  <si>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</si>
  <si>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</si>
  <si>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</si>
  <si>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</si>
  <si>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</si>
  <si>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</si>
  <si>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</si>
  <si>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</si>
  <si>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</si>
  <si>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</si>
  <si>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</si>
  <si>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</si>
  <si>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</si>
  <si>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</si>
  <si>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</si>
  <si>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</si>
  <si>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</si>
  <si>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</si>
  <si>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</si>
  <si>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</si>
  <si>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</si>
  <si>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</si>
  <si>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</si>
  <si>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</si>
  <si>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</si>
  <si>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</si>
  <si>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</si>
  <si>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</si>
  <si>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</si>
  <si>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</si>
  <si>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</si>
  <si>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</si>
  <si>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</si>
  <si>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</si>
  <si>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</si>
  <si>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</si>
  <si>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</si>
  <si>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</si>
  <si>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</si>
  <si>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</si>
  <si>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</si>
  <si>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</si>
  <si>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</si>
  <si>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</si>
  <si>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</si>
  <si>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</si>
  <si>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</si>
  <si>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</si>
  <si>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</si>
  <si>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</si>
  <si>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</si>
  <si>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</si>
  <si>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</si>
  <si>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</si>
  <si>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</si>
  <si>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</si>
  <si>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</si>
  <si>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</si>
  <si>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</si>
  <si>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</si>
  <si>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</si>
  <si>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</si>
  <si>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</si>
  <si>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</si>
  <si>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</si>
  <si>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</si>
  <si>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</si>
  <si>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</si>
  <si>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</si>
  <si>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</si>
  <si>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</si>
  <si>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</si>
  <si>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</si>
  <si>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</si>
  <si>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</si>
  <si>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</si>
  <si>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</si>
  <si>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</si>
  <si>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</si>
  <si>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</si>
  <si>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</si>
  <si>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</si>
  <si>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</si>
  <si>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</si>
  <si>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</si>
  <si>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</si>
  <si>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</si>
  <si>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</si>
  <si>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</si>
  <si>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</si>
  <si>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</si>
  <si>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</si>
  <si>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</si>
  <si>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</si>
  <si>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</si>
  <si>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</si>
  <si>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</si>
  <si>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</si>
  <si>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</si>
  <si>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</si>
  <si>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</si>
  <si>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</si>
  <si>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</si>
  <si>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</si>
  <si>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</si>
  <si>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</si>
  <si>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</si>
  <si>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</si>
  <si>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</si>
  <si>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</si>
  <si>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</si>
  <si>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</si>
  <si>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</si>
  <si>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</si>
  <si>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</si>
  <si>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</si>
  <si>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</si>
  <si>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</si>
  <si>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</si>
  <si>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</si>
  <si>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</si>
  <si>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</si>
  <si>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</si>
  <si>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</si>
  <si>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</si>
  <si>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</si>
  <si>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大阪府泉佐野市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</si>
  <si>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</si>
  <si>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</si>
  <si>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</si>
  <si>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</si>
  <si>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</si>
  <si>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</si>
  <si>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</si>
  <si>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</si>
  <si>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</si>
  <si>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</si>
  <si>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</si>
  <si>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</si>
  <si>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</si>
  <si>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</si>
  <si>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</si>
  <si>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</si>
  <si>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</si>
  <si>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</si>
  <si>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</si>
  <si>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</si>
  <si>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</si>
  <si>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病院事業債管理特別会計</t>
    <phoneticPr fontId="5"/>
  </si>
  <si>
    <t>りんくう公園事業特別会計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</si>
  <si>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</si>
  <si>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</si>
  <si>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</si>
  <si>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</si>
  <si>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</si>
  <si>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</si>
  <si>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</si>
  <si>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</si>
  <si>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</si>
  <si>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</si>
  <si>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</si>
  <si>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</si>
  <si>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</si>
  <si>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</si>
  <si>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</si>
  <si>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</si>
  <si>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</si>
  <si>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</si>
  <si>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</si>
  <si>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</si>
  <si>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</si>
  <si>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</si>
  <si>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</si>
  <si>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</si>
  <si>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</si>
  <si>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</si>
  <si>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</si>
  <si>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</si>
  <si>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</si>
  <si>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</si>
  <si>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</si>
  <si>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</si>
  <si>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</si>
  <si>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</si>
  <si>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</si>
  <si>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</si>
  <si>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</si>
  <si>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</si>
  <si>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</si>
  <si>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</si>
  <si>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</si>
  <si>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</si>
  <si>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</si>
  <si>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</si>
  <si>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</si>
  <si>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</si>
  <si>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</si>
  <si>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</si>
  <si>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</si>
  <si>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</si>
  <si>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</si>
  <si>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</si>
  <si>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</si>
  <si>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</si>
  <si>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</si>
  <si>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</si>
  <si>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</si>
  <si>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</si>
  <si>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</si>
  <si>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</si>
  <si>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</si>
  <si>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</si>
  <si>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</si>
  <si>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</si>
  <si>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</si>
  <si>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</si>
  <si>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</si>
  <si>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</si>
  <si>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</si>
  <si>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</si>
  <si>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</si>
  <si>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</si>
  <si>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</si>
  <si>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</si>
  <si>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</si>
  <si>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</si>
  <si>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</si>
  <si>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</si>
  <si>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</si>
  <si>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</si>
  <si>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</si>
  <si>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</si>
  <si>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</si>
  <si>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</si>
  <si>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</si>
  <si>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</si>
  <si>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</si>
  <si>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</si>
  <si>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</si>
  <si>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</si>
  <si>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</si>
  <si>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</si>
  <si>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</si>
  <si>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</si>
  <si>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</si>
  <si>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</si>
  <si>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</si>
  <si>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</si>
  <si>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</si>
  <si>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</si>
  <si>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</si>
  <si>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</si>
  <si>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</si>
  <si>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</si>
  <si>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</si>
  <si>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</si>
  <si>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</si>
  <si>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</si>
  <si>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</si>
  <si>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</si>
  <si>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</si>
  <si>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</si>
  <si>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</si>
  <si>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</si>
  <si>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</si>
  <si>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</si>
  <si>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</si>
  <si>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</si>
  <si>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</si>
  <si>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</si>
  <si>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</si>
  <si>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</si>
  <si>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</si>
  <si>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</si>
  <si>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</si>
  <si>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</si>
  <si>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</si>
  <si>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</si>
  <si>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</si>
  <si>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</si>
  <si>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</si>
  <si>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</si>
  <si>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</si>
  <si>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</si>
  <si>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</si>
  <si>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</si>
  <si>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</si>
  <si>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</si>
  <si>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</si>
  <si>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</si>
  <si>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</si>
  <si>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</si>
  <si>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</si>
  <si>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</si>
  <si>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</si>
  <si>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</si>
  <si>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</si>
  <si>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</si>
  <si>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</si>
  <si>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</si>
  <si>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</si>
  <si>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</si>
  <si>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</si>
  <si>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</si>
  <si>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0.67</t>
  </si>
  <si>
    <t>水道事業会計</t>
  </si>
  <si>
    <t>下水道事業会計</t>
  </si>
  <si>
    <t>一般会計</t>
  </si>
  <si>
    <t>介護保険事業特別会計</t>
  </si>
  <si>
    <t>国民健康保険事業特別会計</t>
  </si>
  <si>
    <t>後期高齢者医療事業特別会計</t>
  </si>
  <si>
    <t>公共用地先行取得事業特別会計</t>
  </si>
  <si>
    <t>病院事業債管理特別会計</t>
  </si>
  <si>
    <t>その他会計（赤字）</t>
  </si>
  <si>
    <t>その他会計（黒字）</t>
  </si>
  <si>
    <t>R02</t>
    <phoneticPr fontId="5"/>
  </si>
  <si>
    <t>R03</t>
    <phoneticPr fontId="5"/>
  </si>
  <si>
    <t>R04</t>
    <phoneticPr fontId="5"/>
  </si>
  <si>
    <t>R05</t>
    <phoneticPr fontId="5"/>
  </si>
  <si>
    <t>R06</t>
    <phoneticPr fontId="5"/>
  </si>
  <si>
    <t>泉佐野市土地開発公社</t>
    <rPh sb="0" eb="4">
      <t>イズミサノシ</t>
    </rPh>
    <rPh sb="4" eb="6">
      <t>トチ</t>
    </rPh>
    <rPh sb="6" eb="8">
      <t>カイハツ</t>
    </rPh>
    <rPh sb="8" eb="10">
      <t>コウシャ</t>
    </rPh>
    <phoneticPr fontId="2"/>
  </si>
  <si>
    <t>泉佐野市文化振興財団</t>
    <rPh sb="0" eb="4">
      <t>イズミサノシ</t>
    </rPh>
    <rPh sb="4" eb="6">
      <t>ブンカ</t>
    </rPh>
    <rPh sb="6" eb="8">
      <t>シンコウ</t>
    </rPh>
    <rPh sb="8" eb="10">
      <t>ザイダン</t>
    </rPh>
    <phoneticPr fontId="2"/>
  </si>
  <si>
    <t>泉佐野市ウォーターフロント</t>
    <rPh sb="0" eb="4">
      <t>イズミサノシ</t>
    </rPh>
    <phoneticPr fontId="2"/>
  </si>
  <si>
    <t>地方独立行政法人りんくう総合医療センター</t>
    <rPh sb="0" eb="2">
      <t>チホウ</t>
    </rPh>
    <rPh sb="2" eb="4">
      <t>ドクリツ</t>
    </rPh>
    <rPh sb="4" eb="6">
      <t>ギョウセイ</t>
    </rPh>
    <rPh sb="6" eb="8">
      <t>ホウジン</t>
    </rPh>
    <rPh sb="12" eb="14">
      <t>ソウゴウ</t>
    </rPh>
    <rPh sb="14" eb="16">
      <t>イリョウ</t>
    </rPh>
    <phoneticPr fontId="2"/>
  </si>
  <si>
    <t>泉佐野電力</t>
    <rPh sb="0" eb="3">
      <t>イズミサノ</t>
    </rPh>
    <rPh sb="3" eb="5">
      <t>デンリョク</t>
    </rPh>
    <phoneticPr fontId="2"/>
  </si>
  <si>
    <t>泉佐野ガス</t>
    <rPh sb="0" eb="3">
      <t>イズミサノ</t>
    </rPh>
    <phoneticPr fontId="2"/>
  </si>
  <si>
    <t>株式会社さのたす</t>
    <rPh sb="0" eb="4">
      <t>カブシキガイシャ</t>
    </rPh>
    <phoneticPr fontId="2"/>
  </si>
  <si>
    <t>地方独立行政法人泉佐野市行政事務サービスセンター</t>
  </si>
  <si>
    <t>泉佐野市田尻町清掃施設組合</t>
    <rPh sb="0" eb="4">
      <t>イズミサノシ</t>
    </rPh>
    <rPh sb="4" eb="7">
      <t>タジリチョウ</t>
    </rPh>
    <rPh sb="7" eb="9">
      <t>セイソウ</t>
    </rPh>
    <rPh sb="9" eb="11">
      <t>シセツ</t>
    </rPh>
    <rPh sb="11" eb="13">
      <t>クミアイ</t>
    </rPh>
    <phoneticPr fontId="2"/>
  </si>
  <si>
    <t>泉州南消防組合</t>
    <rPh sb="0" eb="2">
      <t>センシュウ</t>
    </rPh>
    <rPh sb="2" eb="3">
      <t>ミナミ</t>
    </rPh>
    <rPh sb="3" eb="5">
      <t>ショウボウ</t>
    </rPh>
    <rPh sb="5" eb="7">
      <t>クミアイ</t>
    </rPh>
    <phoneticPr fontId="2"/>
  </si>
  <si>
    <t>大阪府都市ボートレース企業団</t>
    <rPh sb="0" eb="3">
      <t>オオサカフ</t>
    </rPh>
    <rPh sb="3" eb="5">
      <t>トシ</t>
    </rPh>
    <rPh sb="11" eb="13">
      <t>キギョウ</t>
    </rPh>
    <rPh sb="13" eb="14">
      <t>ダン</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</si>
  <si>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</si>
  <si>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</si>
  <si>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</si>
  <si>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</si>
  <si>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t>
    <phoneticPr fontId="2"/>
  </si>
  <si>
    <t>公共施設整備等基金</t>
    <rPh sb="0" eb="2">
      <t>コウキョウ</t>
    </rPh>
    <rPh sb="2" eb="4">
      <t>シセツ</t>
    </rPh>
    <rPh sb="4" eb="6">
      <t>セイビ</t>
    </rPh>
    <rPh sb="6" eb="7">
      <t>トウ</t>
    </rPh>
    <rPh sb="7" eb="9">
      <t>キキン</t>
    </rPh>
    <phoneticPr fontId="5"/>
  </si>
  <si>
    <t>福祉基金</t>
    <rPh sb="0" eb="2">
      <t>フクシ</t>
    </rPh>
    <rPh sb="2" eb="4">
      <t>キキン</t>
    </rPh>
    <phoneticPr fontId="5"/>
  </si>
  <si>
    <t>魅力創造発信基金</t>
    <rPh sb="0" eb="4">
      <t>ミリョクソウゾウ</t>
    </rPh>
    <rPh sb="4" eb="6">
      <t>ハッシン</t>
    </rPh>
    <rPh sb="6" eb="8">
      <t>キキン</t>
    </rPh>
    <phoneticPr fontId="5"/>
  </si>
  <si>
    <t>教育振興基金</t>
    <rPh sb="0" eb="2">
      <t>キョウイク</t>
    </rPh>
    <rPh sb="2" eb="4">
      <t>シンコウ</t>
    </rPh>
    <rPh sb="4" eb="6">
      <t>キキン</t>
    </rPh>
    <phoneticPr fontId="5"/>
  </si>
  <si>
    <t>地域経済振興基金</t>
    <rPh sb="0" eb="6">
      <t>チイキケイザイシンコウ</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</si>
</sst>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31AF-45D4-A86B-91D1D54845A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52480</c:v>
                </c:pt>
                <c:pt idx="1">
                  <c:v>40168</c:v>
                </c:pt>
                <c:pt idx="2">
                  <c:v>42819</c:v>
                </c:pt>
                <c:pt idx="3">
                  <c:v>48547</c:v>
                </c:pt>
                <c:pt idx="4">
                  <c:v>50086</c:v>
                </c:pt>
              </c:numCache>
            </c:numRef>
          </c:val>
          <c:smooth val="0"/>
          <c:extLst>
            <c:ext xmlns:c16="http://schemas.microsoft.com/office/drawing/2014/chart" uri="{C3380CC4-5D6E-409C-BE32-E72D297353CC}">
              <c16:uniqueId val="{00000001-31AF-45D4-A86B-91D1D54845A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0.57999999999999996</c:v>
                </c:pt>
                <c:pt idx="1">
                  <c:v>1.57</c:v>
                </c:pt>
                <c:pt idx="2">
                  <c:v>1.7</c:v>
                </c:pt>
                <c:pt idx="3">
                  <c:v>1.06</c:v>
                </c:pt>
                <c:pt idx="4">
                  <c:v>1.33</c:v>
                </c:pt>
              </c:numCache>
            </c:numRef>
          </c:val>
          <c:extLst>
            <c:ext xmlns:c16="http://schemas.microsoft.com/office/drawing/2014/chart" uri="{C3380CC4-5D6E-409C-BE32-E72D297353CC}">
              <c16:uniqueId val="{00000000-23CB-43B9-889F-63CCB0EC6AE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6.91</c:v>
                </c:pt>
                <c:pt idx="1">
                  <c:v>6.92</c:v>
                </c:pt>
                <c:pt idx="2">
                  <c:v>8.01</c:v>
                </c:pt>
                <c:pt idx="3">
                  <c:v>7.82</c:v>
                </c:pt>
                <c:pt idx="4">
                  <c:v>8.31</c:v>
                </c:pt>
              </c:numCache>
            </c:numRef>
          </c:val>
          <c:extLst>
            <c:ext xmlns:c16="http://schemas.microsoft.com/office/drawing/2014/chart" uri="{C3380CC4-5D6E-409C-BE32-E72D297353CC}">
              <c16:uniqueId val="{00000001-23CB-43B9-889F-63CCB0EC6AE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3.32</c:v>
                </c:pt>
                <c:pt idx="1">
                  <c:v>1.29</c:v>
                </c:pt>
                <c:pt idx="2">
                  <c:v>5.7</c:v>
                </c:pt>
                <c:pt idx="3">
                  <c:v>-0.67</c:v>
                </c:pt>
                <c:pt idx="4">
                  <c:v>0.91</c:v>
                </c:pt>
              </c:numCache>
            </c:numRef>
          </c:val>
          <c:smooth val="0"/>
          <c:extLst>
            <c:ext xmlns:c16="http://schemas.microsoft.com/office/drawing/2014/chart" uri="{C3380CC4-5D6E-409C-BE32-E72D297353CC}">
              <c16:uniqueId val="{00000002-23CB-43B9-889F-63CCB0EC6AE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6E0-4CB0-A0F9-A47A7991B7B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6E0-4CB0-A0F9-A47A7991B7B1}"/>
            </c:ext>
          </c:extLst>
        </c:ser>
        <c:ser>
          <c:idx val="2"/>
          <c:order val="2"/>
          <c:tx>
            <c:strRef>
              <c:f>データシート!$A$29</c:f>
              <c:strCache>
                <c:ptCount val="1"/>
                <c:pt idx="0">
                  <c:v>病院事業債管理特別会計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6E0-4CB0-A0F9-A47A7991B7B1}"/>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36E0-4CB0-A0F9-A47A7991B7B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0.02</c:v>
                </c:pt>
                <c:pt idx="2">
                  <c:v>#N/A</c:v>
                </c:pt>
                <c:pt idx="3">
                  <c:v>0.03</c:v>
                </c:pt>
                <c:pt idx="4">
                  <c:v>#N/A</c:v>
                </c:pt>
                <c:pt idx="5">
                  <c:v>0.03</c:v>
                </c:pt>
                <c:pt idx="6">
                  <c:v>#N/A</c:v>
                </c:pt>
                <c:pt idx="7">
                  <c:v>0.04</c:v>
                </c:pt>
                <c:pt idx="8">
                  <c:v>#N/A</c:v>
                </c:pt>
                <c:pt idx="9">
                  <c:v>0.02</c:v>
                </c:pt>
              </c:numCache>
            </c:numRef>
          </c:val>
          <c:extLst>
            <c:ext xmlns:c16="http://schemas.microsoft.com/office/drawing/2014/chart" uri="{C3380CC4-5D6E-409C-BE32-E72D297353CC}">
              <c16:uniqueId val="{00000004-36E0-4CB0-A0F9-A47A7991B7B1}"/>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2.87</c:v>
                </c:pt>
                <c:pt idx="2">
                  <c:v>#N/A</c:v>
                </c:pt>
                <c:pt idx="3">
                  <c:v>2.8</c:v>
                </c:pt>
                <c:pt idx="4">
                  <c:v>#N/A</c:v>
                </c:pt>
                <c:pt idx="5">
                  <c:v>2.3199999999999998</c:v>
                </c:pt>
                <c:pt idx="6">
                  <c:v>#N/A</c:v>
                </c:pt>
                <c:pt idx="7">
                  <c:v>0.96</c:v>
                </c:pt>
                <c:pt idx="8">
                  <c:v>#N/A</c:v>
                </c:pt>
                <c:pt idx="9">
                  <c:v>0.05</c:v>
                </c:pt>
              </c:numCache>
            </c:numRef>
          </c:val>
          <c:extLst>
            <c:ext xmlns:c16="http://schemas.microsoft.com/office/drawing/2014/chart" uri="{C3380CC4-5D6E-409C-BE32-E72D297353CC}">
              <c16:uniqueId val="{00000005-36E0-4CB0-A0F9-A47A7991B7B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1.17</c:v>
                </c:pt>
                <c:pt idx="2">
                  <c:v>#N/A</c:v>
                </c:pt>
                <c:pt idx="3">
                  <c:v>1.0900000000000001</c:v>
                </c:pt>
                <c:pt idx="4">
                  <c:v>#N/A</c:v>
                </c:pt>
                <c:pt idx="5">
                  <c:v>0.63</c:v>
                </c:pt>
                <c:pt idx="6">
                  <c:v>#N/A</c:v>
                </c:pt>
                <c:pt idx="7">
                  <c:v>1.1100000000000001</c:v>
                </c:pt>
                <c:pt idx="8">
                  <c:v>#N/A</c:v>
                </c:pt>
                <c:pt idx="9">
                  <c:v>0.38</c:v>
                </c:pt>
              </c:numCache>
            </c:numRef>
          </c:val>
          <c:extLst>
            <c:ext xmlns:c16="http://schemas.microsoft.com/office/drawing/2014/chart" uri="{C3380CC4-5D6E-409C-BE32-E72D297353CC}">
              <c16:uniqueId val="{00000006-36E0-4CB0-A0F9-A47A7991B7B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0.56999999999999995</c:v>
                </c:pt>
                <c:pt idx="2">
                  <c:v>#N/A</c:v>
                </c:pt>
                <c:pt idx="3">
                  <c:v>1.57</c:v>
                </c:pt>
                <c:pt idx="4">
                  <c:v>#N/A</c:v>
                </c:pt>
                <c:pt idx="5">
                  <c:v>1.69</c:v>
                </c:pt>
                <c:pt idx="6">
                  <c:v>#N/A</c:v>
                </c:pt>
                <c:pt idx="7">
                  <c:v>1.05</c:v>
                </c:pt>
                <c:pt idx="8">
                  <c:v>#N/A</c:v>
                </c:pt>
                <c:pt idx="9">
                  <c:v>1.32</c:v>
                </c:pt>
              </c:numCache>
            </c:numRef>
          </c:val>
          <c:extLst>
            <c:ext xmlns:c16="http://schemas.microsoft.com/office/drawing/2014/chart" uri="{C3380CC4-5D6E-409C-BE32-E72D297353CC}">
              <c16:uniqueId val="{00000007-36E0-4CB0-A0F9-A47A7991B7B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3.21</c:v>
                </c:pt>
                <c:pt idx="2">
                  <c:v>#N/A</c:v>
                </c:pt>
                <c:pt idx="3">
                  <c:v>3.05</c:v>
                </c:pt>
                <c:pt idx="4">
                  <c:v>#N/A</c:v>
                </c:pt>
                <c:pt idx="5">
                  <c:v>2.09</c:v>
                </c:pt>
                <c:pt idx="6">
                  <c:v>#N/A</c:v>
                </c:pt>
                <c:pt idx="7">
                  <c:v>1.33</c:v>
                </c:pt>
                <c:pt idx="8">
                  <c:v>#N/A</c:v>
                </c:pt>
                <c:pt idx="9">
                  <c:v>1.93</c:v>
                </c:pt>
              </c:numCache>
            </c:numRef>
          </c:val>
          <c:extLst>
            <c:ext xmlns:c16="http://schemas.microsoft.com/office/drawing/2014/chart" uri="{C3380CC4-5D6E-409C-BE32-E72D297353CC}">
              <c16:uniqueId val="{00000008-36E0-4CB0-A0F9-A47A7991B7B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2.3199999999999998</c:v>
                </c:pt>
                <c:pt idx="2">
                  <c:v>#N/A</c:v>
                </c:pt>
                <c:pt idx="3">
                  <c:v>2.0499999999999998</c:v>
                </c:pt>
                <c:pt idx="4">
                  <c:v>#N/A</c:v>
                </c:pt>
                <c:pt idx="5">
                  <c:v>1.87</c:v>
                </c:pt>
                <c:pt idx="6">
                  <c:v>#N/A</c:v>
                </c:pt>
                <c:pt idx="7">
                  <c:v>2.56</c:v>
                </c:pt>
                <c:pt idx="8">
                  <c:v>#N/A</c:v>
                </c:pt>
                <c:pt idx="9">
                  <c:v>3.34</c:v>
                </c:pt>
              </c:numCache>
            </c:numRef>
          </c:val>
          <c:extLst>
            <c:ext xmlns:c16="http://schemas.microsoft.com/office/drawing/2014/chart" uri="{C3380CC4-5D6E-409C-BE32-E72D297353CC}">
              <c16:uniqueId val="{00000009-36E0-4CB0-A0F9-A47A7991B7B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5470</c:v>
                </c:pt>
                <c:pt idx="5">
                  <c:v>5548</c:v>
                </c:pt>
                <c:pt idx="8">
                  <c:v>5769</c:v>
                </c:pt>
                <c:pt idx="11">
                  <c:v>5810</c:v>
                </c:pt>
                <c:pt idx="14">
                  <c:v>5346</c:v>
                </c:pt>
              </c:numCache>
            </c:numRef>
          </c:val>
          <c:extLst>
            <c:ext xmlns:c16="http://schemas.microsoft.com/office/drawing/2014/chart" uri="{C3380CC4-5D6E-409C-BE32-E72D297353CC}">
              <c16:uniqueId val="{00000000-8C2B-4516-B769-DAA9A780AF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C2B-4516-B769-DAA9A780AF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31</c:v>
                </c:pt>
                <c:pt idx="3">
                  <c:v>32</c:v>
                </c:pt>
                <c:pt idx="6">
                  <c:v>9</c:v>
                </c:pt>
                <c:pt idx="9">
                  <c:v>9</c:v>
                </c:pt>
                <c:pt idx="12">
                  <c:v>9</c:v>
                </c:pt>
              </c:numCache>
            </c:numRef>
          </c:val>
          <c:extLst>
            <c:ext xmlns:c16="http://schemas.microsoft.com/office/drawing/2014/chart" uri="{C3380CC4-5D6E-409C-BE32-E72D297353CC}">
              <c16:uniqueId val="{00000002-8C2B-4516-B769-DAA9A780AF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77</c:v>
                </c:pt>
                <c:pt idx="3">
                  <c:v>89</c:v>
                </c:pt>
                <c:pt idx="6">
                  <c:v>86</c:v>
                </c:pt>
                <c:pt idx="9">
                  <c:v>87</c:v>
                </c:pt>
                <c:pt idx="12">
                  <c:v>82</c:v>
                </c:pt>
              </c:numCache>
            </c:numRef>
          </c:val>
          <c:extLst>
            <c:ext xmlns:c16="http://schemas.microsoft.com/office/drawing/2014/chart" uri="{C3380CC4-5D6E-409C-BE32-E72D297353CC}">
              <c16:uniqueId val="{00000003-8C2B-4516-B769-DAA9A780AF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1155</c:v>
                </c:pt>
                <c:pt idx="3">
                  <c:v>1002</c:v>
                </c:pt>
                <c:pt idx="6">
                  <c:v>992</c:v>
                </c:pt>
                <c:pt idx="9">
                  <c:v>1052</c:v>
                </c:pt>
                <c:pt idx="12">
                  <c:v>738</c:v>
                </c:pt>
              </c:numCache>
            </c:numRef>
          </c:val>
          <c:extLst>
            <c:ext xmlns:c16="http://schemas.microsoft.com/office/drawing/2014/chart" uri="{C3380CC4-5D6E-409C-BE32-E72D297353CC}">
              <c16:uniqueId val="{00000004-8C2B-4516-B769-DAA9A780AF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2B-4516-B769-DAA9A780AF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C2B-4516-B769-DAA9A780AF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6262</c:v>
                </c:pt>
                <c:pt idx="3">
                  <c:v>6139</c:v>
                </c:pt>
                <c:pt idx="6">
                  <c:v>6201</c:v>
                </c:pt>
                <c:pt idx="9">
                  <c:v>6233</c:v>
                </c:pt>
                <c:pt idx="12">
                  <c:v>5989</c:v>
                </c:pt>
              </c:numCache>
            </c:numRef>
          </c:val>
          <c:extLst>
            <c:ext xmlns:c16="http://schemas.microsoft.com/office/drawing/2014/chart" uri="{C3380CC4-5D6E-409C-BE32-E72D297353CC}">
              <c16:uniqueId val="{00000007-8C2B-4516-B769-DAA9A780AF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2055</c:v>
                </c:pt>
                <c:pt idx="2">
                  <c:v>#N/A</c:v>
                </c:pt>
                <c:pt idx="3">
                  <c:v>#N/A</c:v>
                </c:pt>
                <c:pt idx="4">
                  <c:v>1714</c:v>
                </c:pt>
                <c:pt idx="5">
                  <c:v>#N/A</c:v>
                </c:pt>
                <c:pt idx="6">
                  <c:v>#N/A</c:v>
                </c:pt>
                <c:pt idx="7">
                  <c:v>1519</c:v>
                </c:pt>
                <c:pt idx="8">
                  <c:v>#N/A</c:v>
                </c:pt>
                <c:pt idx="9">
                  <c:v>#N/A</c:v>
                </c:pt>
                <c:pt idx="10">
                  <c:v>1571</c:v>
                </c:pt>
                <c:pt idx="11">
                  <c:v>#N/A</c:v>
                </c:pt>
                <c:pt idx="12">
                  <c:v>#N/A</c:v>
                </c:pt>
                <c:pt idx="13">
                  <c:v>1472</c:v>
                </c:pt>
                <c:pt idx="14">
                  <c:v>#N/A</c:v>
                </c:pt>
              </c:numCache>
            </c:numRef>
          </c:val>
          <c:smooth val="0"/>
          <c:extLst>
            <c:ext xmlns:c16="http://schemas.microsoft.com/office/drawing/2014/chart" uri="{C3380CC4-5D6E-409C-BE32-E72D297353CC}">
              <c16:uniqueId val="{00000008-8C2B-4516-B769-DAA9A780AF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39119</c:v>
                </c:pt>
                <c:pt idx="5">
                  <c:v>38858</c:v>
                </c:pt>
                <c:pt idx="8">
                  <c:v>37823</c:v>
                </c:pt>
                <c:pt idx="11">
                  <c:v>36664</c:v>
                </c:pt>
                <c:pt idx="14">
                  <c:v>35733</c:v>
                </c:pt>
              </c:numCache>
            </c:numRef>
          </c:val>
          <c:extLst>
            <c:ext xmlns:c16="http://schemas.microsoft.com/office/drawing/2014/chart" uri="{C3380CC4-5D6E-409C-BE32-E72D297353CC}">
              <c16:uniqueId val="{00000000-0D30-4C58-894C-5F1D8247747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21368</c:v>
                </c:pt>
                <c:pt idx="5">
                  <c:v>20529</c:v>
                </c:pt>
                <c:pt idx="8">
                  <c:v>19440</c:v>
                </c:pt>
                <c:pt idx="11">
                  <c:v>19475</c:v>
                </c:pt>
                <c:pt idx="14">
                  <c:v>20827</c:v>
                </c:pt>
              </c:numCache>
            </c:numRef>
          </c:val>
          <c:extLst>
            <c:ext xmlns:c16="http://schemas.microsoft.com/office/drawing/2014/chart" uri="{C3380CC4-5D6E-409C-BE32-E72D297353CC}">
              <c16:uniqueId val="{00000001-0D30-4C58-894C-5F1D8247747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14410</c:v>
                </c:pt>
                <c:pt idx="5">
                  <c:v>18425</c:v>
                </c:pt>
                <c:pt idx="8">
                  <c:v>17408</c:v>
                </c:pt>
                <c:pt idx="11">
                  <c:v>19148</c:v>
                </c:pt>
                <c:pt idx="14">
                  <c:v>21477</c:v>
                </c:pt>
              </c:numCache>
            </c:numRef>
          </c:val>
          <c:extLst>
            <c:ext xmlns:c16="http://schemas.microsoft.com/office/drawing/2014/chart" uri="{C3380CC4-5D6E-409C-BE32-E72D297353CC}">
              <c16:uniqueId val="{00000002-0D30-4C58-894C-5F1D8247747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D30-4C58-894C-5F1D8247747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D30-4C58-894C-5F1D8247747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2366</c:v>
                </c:pt>
                <c:pt idx="3">
                  <c:v>1209</c:v>
                </c:pt>
                <c:pt idx="6">
                  <c:v>809</c:v>
                </c:pt>
                <c:pt idx="9">
                  <c:v>409</c:v>
                </c:pt>
                <c:pt idx="12">
                  <c:v>11</c:v>
                </c:pt>
              </c:numCache>
            </c:numRef>
          </c:val>
          <c:extLst>
            <c:ext xmlns:c16="http://schemas.microsoft.com/office/drawing/2014/chart" uri="{C3380CC4-5D6E-409C-BE32-E72D297353CC}">
              <c16:uniqueId val="{00000005-0D30-4C58-894C-5F1D8247747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5259</c:v>
                </c:pt>
                <c:pt idx="3">
                  <c:v>5074</c:v>
                </c:pt>
                <c:pt idx="6">
                  <c:v>5005</c:v>
                </c:pt>
                <c:pt idx="9">
                  <c:v>4699</c:v>
                </c:pt>
                <c:pt idx="12">
                  <c:v>4406</c:v>
                </c:pt>
              </c:numCache>
            </c:numRef>
          </c:val>
          <c:extLst>
            <c:ext xmlns:c16="http://schemas.microsoft.com/office/drawing/2014/chart" uri="{C3380CC4-5D6E-409C-BE32-E72D297353CC}">
              <c16:uniqueId val="{00000006-0D30-4C58-894C-5F1D8247747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574</c:v>
                </c:pt>
                <c:pt idx="3">
                  <c:v>519</c:v>
                </c:pt>
                <c:pt idx="6">
                  <c:v>472</c:v>
                </c:pt>
                <c:pt idx="9">
                  <c:v>397</c:v>
                </c:pt>
                <c:pt idx="12">
                  <c:v>381</c:v>
                </c:pt>
              </c:numCache>
            </c:numRef>
          </c:val>
          <c:extLst>
            <c:ext xmlns:c16="http://schemas.microsoft.com/office/drawing/2014/chart" uri="{C3380CC4-5D6E-409C-BE32-E72D297353CC}">
              <c16:uniqueId val="{00000007-0D30-4C58-894C-5F1D8247747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14567</c:v>
                </c:pt>
                <c:pt idx="3">
                  <c:v>12788</c:v>
                </c:pt>
                <c:pt idx="6">
                  <c:v>11138</c:v>
                </c:pt>
                <c:pt idx="9">
                  <c:v>11522</c:v>
                </c:pt>
                <c:pt idx="12">
                  <c:v>11695</c:v>
                </c:pt>
              </c:numCache>
            </c:numRef>
          </c:val>
          <c:extLst>
            <c:ext xmlns:c16="http://schemas.microsoft.com/office/drawing/2014/chart" uri="{C3380CC4-5D6E-409C-BE32-E72D297353CC}">
              <c16:uniqueId val="{00000008-0D30-4C58-894C-5F1D8247747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112</c:v>
                </c:pt>
                <c:pt idx="3">
                  <c:v>104</c:v>
                </c:pt>
                <c:pt idx="6">
                  <c:v>73</c:v>
                </c:pt>
                <c:pt idx="9">
                  <c:v>64</c:v>
                </c:pt>
                <c:pt idx="12">
                  <c:v>56</c:v>
                </c:pt>
              </c:numCache>
            </c:numRef>
          </c:val>
          <c:extLst>
            <c:ext xmlns:c16="http://schemas.microsoft.com/office/drawing/2014/chart" uri="{C3380CC4-5D6E-409C-BE32-E72D297353CC}">
              <c16:uniqueId val="{00000009-0D30-4C58-894C-5F1D8247747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68842</c:v>
                </c:pt>
                <c:pt idx="3">
                  <c:v>67182</c:v>
                </c:pt>
                <c:pt idx="6">
                  <c:v>62936</c:v>
                </c:pt>
                <c:pt idx="9">
                  <c:v>60042</c:v>
                </c:pt>
                <c:pt idx="12">
                  <c:v>57706</c:v>
                </c:pt>
              </c:numCache>
            </c:numRef>
          </c:val>
          <c:extLst>
            <c:ext xmlns:c16="http://schemas.microsoft.com/office/drawing/2014/chart" uri="{C3380CC4-5D6E-409C-BE32-E72D297353CC}">
              <c16:uniqueId val="{0000000A-0D30-4C58-894C-5F1D8247747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16824</c:v>
                </c:pt>
                <c:pt idx="2">
                  <c:v>#N/A</c:v>
                </c:pt>
                <c:pt idx="3">
                  <c:v>#N/A</c:v>
                </c:pt>
                <c:pt idx="4">
                  <c:v>9063</c:v>
                </c:pt>
                <c:pt idx="5">
                  <c:v>#N/A</c:v>
                </c:pt>
                <c:pt idx="6">
                  <c:v>#N/A</c:v>
                </c:pt>
                <c:pt idx="7">
                  <c:v>5762</c:v>
                </c:pt>
                <c:pt idx="8">
                  <c:v>#N/A</c:v>
                </c:pt>
                <c:pt idx="9">
                  <c:v>#N/A</c:v>
                </c:pt>
                <c:pt idx="10">
                  <c:v>1846</c:v>
                </c:pt>
                <c:pt idx="11">
                  <c:v>#N/A</c:v>
                </c:pt>
                <c:pt idx="12">
                  <c:v>#N/A</c:v>
                </c:pt>
                <c:pt idx="13">
                  <c:v>0</c:v>
                </c:pt>
                <c:pt idx="14">
                  <c:v>#N/A</c:v>
                </c:pt>
              </c:numCache>
            </c:numRef>
          </c:val>
          <c:smooth val="0"/>
          <c:extLst>
            <c:ext xmlns:c16="http://schemas.microsoft.com/office/drawing/2014/chart" uri="{C3380CC4-5D6E-409C-BE32-E72D297353CC}">
              <c16:uniqueId val="{0000000B-0D30-4C58-894C-5F1D8247747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1928</c:v>
                </c:pt>
                <c:pt idx="1">
                  <c:v>1914</c:v>
                </c:pt>
                <c:pt idx="2">
                  <c:v>2069</c:v>
                </c:pt>
              </c:numCache>
            </c:numRef>
          </c:val>
          <c:extLst>
            <c:ext xmlns:c16="http://schemas.microsoft.com/office/drawing/2014/chart" uri="{C3380CC4-5D6E-409C-BE32-E72D297353CC}">
              <c16:uniqueId val="{00000000-8010-4D3C-88AF-5EEA9654887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159</c:v>
                </c:pt>
                <c:pt idx="1">
                  <c:v>923</c:v>
                </c:pt>
                <c:pt idx="2">
                  <c:v>1395</c:v>
                </c:pt>
              </c:numCache>
            </c:numRef>
          </c:val>
          <c:extLst>
            <c:ext xmlns:c16="http://schemas.microsoft.com/office/drawing/2014/chart" uri="{C3380CC4-5D6E-409C-BE32-E72D297353CC}">
              <c16:uniqueId val="{00000001-8010-4D3C-88AF-5EEA9654887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14172</c:v>
                </c:pt>
                <c:pt idx="1">
                  <c:v>15672</c:v>
                </c:pt>
                <c:pt idx="2">
                  <c:v>17342</c:v>
                </c:pt>
              </c:numCache>
            </c:numRef>
          </c:val>
          <c:extLst>
            <c:ext xmlns:c16="http://schemas.microsoft.com/office/drawing/2014/chart" uri="{C3380CC4-5D6E-409C-BE32-E72D297353CC}">
              <c16:uniqueId val="{00000002-8010-4D3C-88AF-5EEA9654887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空港開港に合わせ、遅れていた都市基盤整備を進め、その財源に地方債を活用したことにより元利償還金等の額が非常に大きい。これは、総合文化センターの建設及び空港対岸の「りんくうタウン」の造成に関して雨水整備を最優先で進めたことにより公営企業債（下水道事業会計）の元利償還金に対する繰入金が多額となっていることが主な要因で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年度は公営企業債の元利償還金に対する繰入金の増により、実質公債費比率の分子となる額が減少している。今後も中期財政運営方針に基づき、計画的な地方債の発行を行うことで、公債費の抑制に努める。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空港開港に合わせ、遅れていた都市基盤整備を進め、その財源に地方債を活用したことから多額の地方債総額を抱えることとなった。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これにより将来負担比率は、平成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20</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年度決算で</a:t>
          </a:r>
          <a:r>
            <a:rPr kumimoji="1" lang="en-US" altLang="ja-JP" sz="1100">
              <a:solidFill>
                <a:schemeClr val="tx1"/>
              </a:solidFill>
              <a:latin typeface="ＭＳ Ｐゴシック" panose="020B0600070205080204" pitchFamily="50" charset="-128"/>
              <a:ea typeface="ＭＳ Ｐゴシック" panose="020B0600070205080204" pitchFamily="50" charset="-128"/>
            </a:rPr>
            <a:t>393.5</a:t>
          </a:r>
          <a:r>
            <a:rPr kumimoji="1" lang="ja-JP" altLang="en-US" sz="1100">
              <a:solidFill>
                <a:schemeClr val="tx1"/>
              </a:solidFill>
              <a:latin typeface="ＭＳ Ｐゴシック" panose="020B0600070205080204" pitchFamily="50" charset="-128"/>
              <a:ea typeface="ＭＳ Ｐゴシック" panose="020B0600070205080204" pitchFamily="50" charset="-128"/>
            </a:rPr>
            <a:t>％（早期健全化基準</a:t>
          </a:r>
          <a:r>
            <a:rPr kumimoji="1" lang="en-US" altLang="ja-JP" sz="1100">
              <a:solidFill>
                <a:schemeClr val="tx1"/>
              </a:solidFill>
              <a:latin typeface="ＭＳ Ｐゴシック" panose="020B0600070205080204" pitchFamily="50" charset="-128"/>
              <a:ea typeface="ＭＳ Ｐゴシック" panose="020B0600070205080204" pitchFamily="50" charset="-128"/>
            </a:rPr>
            <a:t>350.0</a:t>
          </a:r>
          <a:r>
            <a:rPr kumimoji="1" lang="ja-JP" altLang="en-US" sz="1100">
              <a:solidFill>
                <a:schemeClr val="tx1"/>
              </a:solidFill>
              <a:latin typeface="ＭＳ Ｐゴシック" panose="020B0600070205080204" pitchFamily="50" charset="-128"/>
              <a:ea typeface="ＭＳ Ｐゴシック" panose="020B0600070205080204" pitchFamily="50" charset="-128"/>
            </a:rPr>
            <a:t>％）と早期健全化基準以上となった。この主な要因は、上記の地方債残高（表中では、一般会計等に係る地方債の現在高）</a:t>
          </a:r>
          <a:r>
            <a:rPr kumimoji="1" lang="en-US" altLang="ja-JP" sz="1100">
              <a:solidFill>
                <a:schemeClr val="tx1"/>
              </a:solidFill>
              <a:latin typeface="ＭＳ Ｐゴシック" panose="020B0600070205080204" pitchFamily="50" charset="-128"/>
              <a:ea typeface="ＭＳ Ｐゴシック" panose="020B0600070205080204" pitchFamily="50" charset="-128"/>
            </a:rPr>
            <a:t>751</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億円と下水道事業会計・病院事業会計に係る公営企業債等繰入見込額約</a:t>
          </a:r>
          <a:r>
            <a:rPr kumimoji="1" lang="en-US" altLang="ja-JP" sz="1100">
              <a:solidFill>
                <a:schemeClr val="tx1"/>
              </a:solidFill>
              <a:latin typeface="ＭＳ Ｐゴシック" panose="020B0600070205080204" pitchFamily="50" charset="-128"/>
              <a:ea typeface="ＭＳ Ｐゴシック" panose="020B0600070205080204" pitchFamily="50" charset="-128"/>
            </a:rPr>
            <a:t>335</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億円によるものである。早期健全化団体となった平成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20</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年度以降、平成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21</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年度に宅地造成事業会計廃止で</a:t>
          </a:r>
          <a:r>
            <a:rPr kumimoji="1" lang="en-US" altLang="ja-JP" sz="1100">
              <a:solidFill>
                <a:schemeClr val="tx1"/>
              </a:solidFill>
              <a:latin typeface="ＭＳ Ｐゴシック" panose="020B0600070205080204" pitchFamily="50" charset="-128"/>
              <a:ea typeface="ＭＳ Ｐゴシック" panose="020B0600070205080204" pitchFamily="50" charset="-128"/>
            </a:rPr>
            <a:t>65.6</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22</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年度に市立泉佐野病院の地方独立行政法人化で</a:t>
          </a:r>
          <a:r>
            <a:rPr kumimoji="1" lang="en-US" altLang="ja-JP" sz="1100">
              <a:solidFill>
                <a:schemeClr val="tx1"/>
              </a:solidFill>
              <a:latin typeface="ＭＳ Ｐゴシック" panose="020B0600070205080204" pitchFamily="50" charset="-128"/>
              <a:ea typeface="ＭＳ Ｐゴシック" panose="020B0600070205080204" pitchFamily="50" charset="-128"/>
            </a:rPr>
            <a:t>43.5</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億円の第三セクター等改革推進債を発行したため、一般会計等に係る地方債の現在高は平成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23</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まで増加した。しかしながら、宅地造成事業会計を廃止することで連結実質赤字額を解消し、投資事業を精査し、新規の地方債の発行を抑制していることで、将来負担比率の分子となる額は減少傾向となっ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年度は地方債残高が約</a:t>
          </a:r>
          <a:r>
            <a:rPr kumimoji="1" lang="en-US" altLang="ja-JP" sz="1100">
              <a:solidFill>
                <a:schemeClr val="tx1"/>
              </a:solidFill>
              <a:latin typeface="ＭＳ Ｐゴシック" panose="020B0600070205080204" pitchFamily="50" charset="-128"/>
              <a:ea typeface="ＭＳ Ｐゴシック" panose="020B0600070205080204" pitchFamily="50" charset="-128"/>
            </a:rPr>
            <a:t>23.4</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億円減少したことなどで将来負担比率の分子が約</a:t>
          </a:r>
          <a:r>
            <a:rPr kumimoji="1" lang="en-US" altLang="ja-JP" sz="1100">
              <a:solidFill>
                <a:schemeClr val="tx1"/>
              </a:solidFill>
              <a:latin typeface="ＭＳ Ｐゴシック" panose="020B0600070205080204" pitchFamily="50" charset="-128"/>
              <a:ea typeface="ＭＳ Ｐゴシック" panose="020B0600070205080204" pitchFamily="50" charset="-128"/>
            </a:rPr>
            <a:t>56.3</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億円減少したため、将来負担比率は</a:t>
          </a:r>
          <a:r>
            <a:rPr kumimoji="1" lang="en-US" altLang="ja-JP" sz="1100">
              <a:solidFill>
                <a:schemeClr val="tx1"/>
              </a:solidFill>
              <a:latin typeface="ＭＳ Ｐゴシック" panose="020B0600070205080204" pitchFamily="50" charset="-128"/>
              <a:ea typeface="ＭＳ Ｐゴシック" panose="020B0600070205080204" pitchFamily="50" charset="-128"/>
            </a:rPr>
            <a:t>8.7</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ポイント減少した。地方債残高は依然として高水準で推移するため、中期財政運営方針に基づき、計画的な地方債の発行とすることで、更なる比率の改善に努める</a:t>
          </a:r>
          <a:r>
            <a:rPr kumimoji="1" lang="ja-JP" altLang="en-US" sz="1100">
              <a:latin typeface="ＭＳ ゴシック" pitchFamily="49" charset="-128"/>
              <a:ea typeface="ＭＳ ゴシック" pitchFamily="49" charset="-128"/>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大阪府泉佐野市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ふるさと応援寄附金等により</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23,073</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百万円を積み立てた一方、ふるさと応援寄附金の目的に応じた事業に</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20,776</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百万円取り崩したことにより、基金全体としては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2,297</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中期財政運営方針に基づき、財政調整機能を有する基金の残高を可能な限り保持していくことで、安定的な財政運営を目指す。</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9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広報公聴基金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広報及び公聴業務の円滑な運営と充実を図る経費に充当。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国際交流振興基金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国際化の進展に伴い、国際交流の振興に図る経費に充当。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職員福利厚生基金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職員の福利厚生に要する経費に充当。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公共施設整備等基金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公共施設の整備を図るため並びにふるさと応援寄附金事業に要する経費及びふるさと応援寄附者が指定した事業に要する経費に充当。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福祉基金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社会福祉活動の推進に要する経費に充当。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環境衛生事業基金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環境衛生事業の推進に係る経費に充当。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公園等整備基金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公園、広場及び緑地の整備に要する経費に充当。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市営住宅整備基金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市営住宅の整備を図る経費に充当。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地域経済振興基金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地域経済の発展と産業振興を図る経費に充当。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自治振興基金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地域における自治活動の振興と住民自治の促進を図る経費に充当。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教育振興基金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スポーツの振興、図書の充実その他教育の振興に要する経費に充当。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森林環境譲与税基金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森林の整備及びその促進に関する施策に要する経費に充当。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退職手当基金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職員の退職手当の支払に要する経費に充当。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災害セーフティ基金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自然災害をはじめ感染症等の危機から市民の生命及び財産を守るとともに、支援活動、復旧対策等に要する経費に充当。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公益活動応援基金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地域の各種団体が自主的に実施する地域の活性化や課題の解決に向けた公益活動への助成に要する経費に充当。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企業版ふるさと納税基金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まち・ひと・しごと創生寄附活用事業に要する経費に充当。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泉佐野市魅力創造発信基金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魅力創造発信に要する経費に充当。</a:t>
          </a: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奨学金基金</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奨学金に要する経費に充当。</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豊かな海づくり基金</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豊かな海づくりに要する経費に充当。</a:t>
          </a:r>
          <a:endPar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ふるさと応援寄附金を積み立てたことで増加した。</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ふるさと応援寄附金を目的に応じた事業に取崩す。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年度黒字の</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1/2</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以上となる</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155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百万円を積み立て、取り崩しはなく、令和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年度末残高は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155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安定した財政運営を行っていくために、基金残高を保持していく。</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公共用地先行取得事業特別会計からの買戻し、交付税追加交付等により</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472</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百万円を積み立て、取り崩しはなく、令和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年度末残高は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472</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百万円増加している。</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中期財政運営方針に基づき、地方債残高を令和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7</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年度には標準財政規模の約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倍の</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600</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億円以下とするため、減債基金を活用し計画的に繰上償還を実施していく。</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99,318
95,798
56.51
90,242,679
89,887,332
330,613
24,888,542
55,464,473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関西国際空港（以下「空港」）の関連事業所等からの固定資産税等により類似団体平均を上回る税収があるため、</a:t>
          </a:r>
          <a:r>
            <a:rPr kumimoji="1" lang="en-US" altLang="ja-JP" sz="1400">
              <a:solidFill>
                <a:schemeClr val="tx1"/>
              </a:solidFill>
              <a:latin typeface="ＭＳ Ｐゴシック" panose="020B0600070205080204" pitchFamily="50" charset="-128"/>
              <a:ea typeface="ＭＳ Ｐゴシック" panose="020B0600070205080204" pitchFamily="50" charset="-128"/>
            </a:rPr>
            <a:t>0.84</a:t>
          </a:r>
          <a:r>
            <a:rPr kumimoji="1" lang="ja-JP" altLang="en-US" sz="1400">
              <a:solidFill>
                <a:schemeClr val="tx1"/>
              </a:solidFill>
              <a:latin typeface="ＭＳ Ｐゴシック" panose="020B0600070205080204" pitchFamily="50" charset="-128"/>
              <a:ea typeface="ＭＳ Ｐゴシック" panose="020B0600070205080204" pitchFamily="50" charset="-128"/>
            </a:rPr>
            <a:t>となっており、近年ほぼ横ばいで推移している。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24493</xdr:rowOff>
    </xdr:from>
    <xdr:to>
      <xdr:col>23</xdr:col>
      <xdr:colOff>133350</xdr:colOff>
      <xdr:row>41</xdr:row>
      <xdr:rowOff>58965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5394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41</xdr:row>
      <xdr:rowOff>24493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8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127000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332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75293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988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24493</xdr:rowOff>
    </xdr:from>
    <xdr:to>
      <xdr:col>11</xdr:col>
      <xdr:colOff>82550</xdr:colOff>
      <xdr:row>40</xdr:row>
      <xdr:rowOff>126093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136270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経常収支比率は</a:t>
          </a:r>
          <a:r>
            <a:rPr kumimoji="1" lang="en-US" altLang="ja-JP" sz="1100">
              <a:solidFill>
                <a:schemeClr val="tx1"/>
              </a:solidFill>
              <a:latin typeface="ＭＳ Ｐゴシック" panose="020B0600070205080204" pitchFamily="50" charset="-128"/>
              <a:ea typeface="ＭＳ Ｐゴシック" panose="020B0600070205080204" pitchFamily="50" charset="-128"/>
            </a:rPr>
            <a:t>103.0</a:t>
          </a:r>
          <a:r>
            <a:rPr kumimoji="1" lang="ja-JP" altLang="en-US" sz="1100">
              <a:solidFill>
                <a:schemeClr val="tx1"/>
              </a:solidFill>
              <a:latin typeface="ＭＳ Ｐゴシック" panose="020B0600070205080204" pitchFamily="50" charset="-128"/>
              <a:ea typeface="ＭＳ Ｐゴシック" panose="020B0600070205080204" pitchFamily="50" charset="-128"/>
            </a:rPr>
            <a:t>％と類似団体平均を上回っている。　歳出面では、公債費が著しく高い水準となっており、過去に空港関連の都市基盤整備等を進め、その財源に地方債を活用したことが影響している。一方歳入面では、地方交付税で減となったものの、市税、地方特例交付金、地方消費税交付金でそれぞれ増となったことから、全体の金額としては増加した。このことから、経常収支比率は前年度と比べ、</a:t>
          </a:r>
          <a:r>
            <a:rPr kumimoji="1" lang="en-US" altLang="ja-JP" sz="1100">
              <a:solidFill>
                <a:schemeClr val="tx1"/>
              </a:solidFill>
              <a:latin typeface="ＭＳ Ｐゴシック" panose="020B0600070205080204" pitchFamily="50" charset="-128"/>
              <a:ea typeface="ＭＳ Ｐゴシック" panose="020B0600070205080204" pitchFamily="50" charset="-128"/>
            </a:rPr>
            <a:t>1.3</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ポイント減少した。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今後も、令和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a:t>
          </a:r>
          <a:r>
            <a:rPr kumimoji="1" lang="en-US" altLang="ja-JP" sz="1100">
              <a:solidFill>
                <a:schemeClr val="tx1"/>
              </a:solidFill>
              <a:latin typeface="ＭＳ Ｐゴシック" panose="020B0600070205080204" pitchFamily="50" charset="-128"/>
              <a:ea typeface="ＭＳ Ｐゴシック" panose="020B0600070205080204" pitchFamily="50" charset="-128"/>
            </a:rPr>
            <a:t>12</a:t>
          </a:r>
          <a:r>
            <a:rPr kumimoji="1" lang="ja-JP" altLang="en-US" sz="1100">
              <a:solidFill>
                <a:schemeClr val="tx1"/>
              </a:solidFill>
              <a:latin typeface="ＭＳ Ｐゴシック" panose="020B0600070205080204" pitchFamily="50" charset="-128"/>
              <a:ea typeface="ＭＳ Ｐゴシック" panose="020B0600070205080204" pitchFamily="50" charset="-128"/>
            </a:rPr>
            <a:t>月に策定した中期財政運営方針（令和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7</a:t>
          </a:r>
          <a:r>
            <a:rPr kumimoji="1" lang="ja-JP" altLang="en-US" sz="1100">
              <a:solidFill>
                <a:schemeClr val="tx1"/>
              </a:solidFill>
              <a:latin typeface="ＭＳ Ｐゴシック" panose="020B0600070205080204" pitchFamily="50" charset="-128"/>
              <a:ea typeface="ＭＳ Ｐゴシック" panose="020B0600070205080204" pitchFamily="50" charset="-128"/>
            </a:rPr>
            <a:t>～</a:t>
          </a:r>
          <a:r>
            <a:rPr kumimoji="1" lang="en-US" altLang="ja-JP" sz="1100">
              <a:solidFill>
                <a:schemeClr val="tx1"/>
              </a:solidFill>
              <a:latin typeface="ＭＳ Ｐゴシック" panose="020B0600070205080204" pitchFamily="50" charset="-128"/>
              <a:ea typeface="ＭＳ Ｐゴシック" panose="020B0600070205080204" pitchFamily="50" charset="-128"/>
            </a:rPr>
            <a:t>11</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年度）に基づき、地方債の繰上償還や遊休土地の積極的な売却など、今後も健全な財政運営に努め、財政構造の弾力性について改善を図る。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15748</xdr:rowOff>
    </xdr:from>
    <xdr:to>
      <xdr:col>23</xdr:col>
      <xdr:colOff>133350</xdr:colOff>
      <xdr:row>65</xdr:row>
      <xdr:rowOff>36830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02748"/>
          <a:ext cx="0" cy="8783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8907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53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36830</xdr:rowOff>
    </xdr:from>
    <xdr:to>
      <xdr:col>24</xdr:col>
      <xdr:colOff>12700</xdr:colOff>
      <xdr:row>65</xdr:row>
      <xdr:rowOff>36830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8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102125</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4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15748</xdr:rowOff>
    </xdr:from>
    <xdr:to>
      <xdr:col>24</xdr:col>
      <xdr:colOff>12700</xdr:colOff>
      <xdr:row>60</xdr:row>
      <xdr:rowOff>15748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02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36830</xdr:rowOff>
    </xdr:from>
    <xdr:to>
      <xdr:col>23</xdr:col>
      <xdr:colOff>133350</xdr:colOff>
      <xdr:row>65</xdr:row>
      <xdr:rowOff>99568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181080"/>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111523</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99568</xdr:rowOff>
    </xdr:from>
    <xdr:to>
      <xdr:col>19</xdr:col>
      <xdr:colOff>133350</xdr:colOff>
      <xdr:row>65</xdr:row>
      <xdr:rowOff>104394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24381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65</xdr:row>
      <xdr:rowOff>104394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1012170"/>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3302</xdr:rowOff>
    </xdr:from>
    <xdr:to>
      <xdr:col>15</xdr:col>
      <xdr:colOff>133350</xdr:colOff>
      <xdr:row>62</xdr:row>
      <xdr:rowOff>104902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115079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40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67</xdr:row>
      <xdr:rowOff>2794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012170"/>
          <a:ext cx="889000" cy="47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25146</xdr:rowOff>
    </xdr:from>
    <xdr:to>
      <xdr:col>11</xdr:col>
      <xdr:colOff>82550</xdr:colOff>
      <xdr:row>61</xdr:row>
      <xdr:rowOff>126746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136923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53357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02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48768</xdr:rowOff>
    </xdr:from>
    <xdr:to>
      <xdr:col>19</xdr:col>
      <xdr:colOff>184150</xdr:colOff>
      <xdr:row>65</xdr:row>
      <xdr:rowOff>150368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9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135145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79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53594</xdr:rowOff>
    </xdr:from>
    <xdr:to>
      <xdr:col>15</xdr:col>
      <xdr:colOff>133350</xdr:colOff>
      <xdr:row>65</xdr:row>
      <xdr:rowOff>155194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139971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8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123444</xdr:rowOff>
    </xdr:from>
    <xdr:to>
      <xdr:col>7</xdr:col>
      <xdr:colOff>31750</xdr:colOff>
      <xdr:row>67</xdr:row>
      <xdr:rowOff>53594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43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38371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52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[196,177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類似団体平均に比べ高くなっているのは、主に人件費を要因としており、正職の退職手当等各種手当が増加したためである。今後も中期財政運営方針及び定員適正化計画等に基づき、事務の委託化による人件費と物件費の精査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112057</xdr:rowOff>
    </xdr:from>
    <xdr:to>
      <xdr:col>23</xdr:col>
      <xdr:colOff>133350</xdr:colOff>
      <xdr:row>88</xdr:row>
      <xdr:rowOff>136429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5199657"/>
          <a:ext cx="838200" cy="2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84576</xdr:rowOff>
    </xdr:from>
    <xdr:to>
      <xdr:col>19</xdr:col>
      <xdr:colOff>133350</xdr:colOff>
      <xdr:row>88</xdr:row>
      <xdr:rowOff>112057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5172176"/>
          <a:ext cx="889000" cy="2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116078</xdr:rowOff>
    </xdr:from>
    <xdr:to>
      <xdr:col>15</xdr:col>
      <xdr:colOff>82550</xdr:colOff>
      <xdr:row>88</xdr:row>
      <xdr:rowOff>84576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860778"/>
          <a:ext cx="889000" cy="31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19557</xdr:rowOff>
    </xdr:from>
    <xdr:to>
      <xdr:col>11</xdr:col>
      <xdr:colOff>31750</xdr:colOff>
      <xdr:row>86</xdr:row>
      <xdr:rowOff>116078</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421357"/>
          <a:ext cx="889000" cy="43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85629</xdr:rowOff>
    </xdr:from>
    <xdr:to>
      <xdr:col>23</xdr:col>
      <xdr:colOff>184150</xdr:colOff>
      <xdr:row>89</xdr:row>
      <xdr:rowOff>15779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517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152956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506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61257</xdr:rowOff>
    </xdr:from>
    <xdr:to>
      <xdr:col>19</xdr:col>
      <xdr:colOff>184150</xdr:colOff>
      <xdr:row>88</xdr:row>
      <xdr:rowOff>162857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514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147634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523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33776</xdr:rowOff>
    </xdr:from>
    <xdr:to>
      <xdr:col>15</xdr:col>
      <xdr:colOff>133350</xdr:colOff>
      <xdr:row>88</xdr:row>
      <xdr:rowOff>135376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5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120153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5207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65278</xdr:rowOff>
    </xdr:from>
    <xdr:to>
      <xdr:col>11</xdr:col>
      <xdr:colOff>82550</xdr:colOff>
      <xdr:row>86</xdr:row>
      <xdr:rowOff>166878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8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151655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89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140207</xdr:rowOff>
    </xdr:from>
    <xdr:to>
      <xdr:col>7</xdr:col>
      <xdr:colOff>31750</xdr:colOff>
      <xdr:row>84</xdr:row>
      <xdr:rowOff>70357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37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55134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45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行財政改革推進計画に基づき、平成</a:t>
          </a:r>
          <a:r>
            <a:rPr kumimoji="1" lang="en-US" altLang="ja-JP" sz="1400">
              <a:solidFill>
                <a:schemeClr val="tx1"/>
              </a:solidFill>
              <a:latin typeface="ＭＳ Ｐゴシック" panose="020B0600070205080204" pitchFamily="50" charset="-128"/>
              <a:ea typeface="ＭＳ Ｐゴシック" panose="020B0600070205080204" pitchFamily="50" charset="-128"/>
            </a:rPr>
            <a:t>13</a:t>
          </a:r>
          <a:r>
            <a:rPr kumimoji="1" lang="ja-JP" altLang="en-US" sz="1400">
              <a:solidFill>
                <a:schemeClr val="tx1"/>
              </a:solidFill>
              <a:latin typeface="ＭＳ Ｐゴシック" panose="020B0600070205080204" pitchFamily="50" charset="-128"/>
              <a:ea typeface="ＭＳ Ｐゴシック" panose="020B0600070205080204" pitchFamily="50" charset="-128"/>
            </a:rPr>
            <a:t>年</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月から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24</a:t>
          </a:r>
          <a:r>
            <a:rPr kumimoji="1" lang="ja-JP" altLang="en-US" sz="1400">
              <a:solidFill>
                <a:schemeClr val="tx1"/>
              </a:solidFill>
              <a:latin typeface="ＭＳ Ｐゴシック" panose="020B0600070205080204" pitchFamily="50" charset="-128"/>
              <a:ea typeface="ＭＳ Ｐゴシック" panose="020B0600070205080204" pitchFamily="50" charset="-128"/>
            </a:rPr>
            <a:t>ヶ月昇給延伸を行ったこと及び平成</a:t>
          </a:r>
          <a:r>
            <a:rPr kumimoji="1" lang="en-US" altLang="ja-JP" sz="1400">
              <a:solidFill>
                <a:schemeClr val="tx1"/>
              </a:solidFill>
              <a:latin typeface="ＭＳ Ｐゴシック" panose="020B0600070205080204" pitchFamily="50" charset="-128"/>
              <a:ea typeface="ＭＳ Ｐゴシック" panose="020B0600070205080204" pitchFamily="50" charset="-128"/>
            </a:rPr>
            <a:t>23</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年度より給与カット等を行ってきた。平成</a:t>
          </a:r>
          <a:r>
            <a:rPr kumimoji="1" lang="en-US" altLang="ja-JP" sz="1400">
              <a:solidFill>
                <a:schemeClr val="tx1"/>
              </a:solidFill>
              <a:latin typeface="ＭＳ Ｐゴシック" panose="020B0600070205080204" pitchFamily="50" charset="-128"/>
              <a:ea typeface="ＭＳ Ｐゴシック" panose="020B0600070205080204" pitchFamily="50" charset="-128"/>
            </a:rPr>
            <a:t>27</a:t>
          </a:r>
          <a:r>
            <a:rPr kumimoji="1" lang="ja-JP" altLang="en-US" sz="1400">
              <a:solidFill>
                <a:schemeClr val="tx1"/>
              </a:solidFill>
              <a:latin typeface="ＭＳ Ｐゴシック" panose="020B0600070205080204" pitchFamily="50" charset="-128"/>
              <a:ea typeface="ＭＳ Ｐゴシック" panose="020B0600070205080204" pitchFamily="50" charset="-128"/>
            </a:rPr>
            <a:t>年</a:t>
          </a:r>
          <a:r>
            <a:rPr kumimoji="1" lang="en-US" altLang="ja-JP" sz="1400">
              <a:solidFill>
                <a:schemeClr val="tx1"/>
              </a:solidFill>
              <a:latin typeface="ＭＳ Ｐゴシック" panose="020B0600070205080204" pitchFamily="50" charset="-128"/>
              <a:ea typeface="ＭＳ Ｐゴシック" panose="020B0600070205080204" pitchFamily="50" charset="-128"/>
            </a:rPr>
            <a:t>4</a:t>
          </a:r>
          <a:r>
            <a:rPr kumimoji="1" lang="ja-JP" altLang="en-US" sz="1400">
              <a:solidFill>
                <a:schemeClr val="tx1"/>
              </a:solidFill>
              <a:latin typeface="ＭＳ Ｐゴシック" panose="020B0600070205080204" pitchFamily="50" charset="-128"/>
              <a:ea typeface="ＭＳ Ｐゴシック" panose="020B0600070205080204" pitchFamily="50" charset="-128"/>
            </a:rPr>
            <a:t>月</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日から段階的に削減率を緩和したことで上昇し、令和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年度は前年度より</a:t>
          </a:r>
          <a:r>
            <a:rPr kumimoji="1" lang="en-US" altLang="ja-JP" sz="1400">
              <a:solidFill>
                <a:schemeClr val="tx1"/>
              </a:solidFill>
              <a:latin typeface="ＭＳ Ｐゴシック" panose="020B0600070205080204" pitchFamily="50" charset="-128"/>
              <a:ea typeface="ＭＳ Ｐゴシック" panose="020B0600070205080204" pitchFamily="50" charset="-128"/>
            </a:rPr>
            <a:t>0.3</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ポイント改善したが、依然として類似団体平均を大きく下回る低水準にある。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74084</xdr:rowOff>
    </xdr:from>
    <xdr:to>
      <xdr:col>81</xdr:col>
      <xdr:colOff>44450</xdr:colOff>
      <xdr:row>81</xdr:row>
      <xdr:rowOff>134409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3961534"/>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144991</xdr:rowOff>
    </xdr:from>
    <xdr:to>
      <xdr:col>77</xdr:col>
      <xdr:colOff>44450</xdr:colOff>
      <xdr:row>81</xdr:row>
      <xdr:rowOff>74084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386099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144991</xdr:rowOff>
    </xdr:from>
    <xdr:to>
      <xdr:col>72</xdr:col>
      <xdr:colOff>203200</xdr:colOff>
      <xdr:row>81</xdr:row>
      <xdr:rowOff>154516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3860991"/>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154516</xdr:rowOff>
    </xdr:from>
    <xdr:to>
      <xdr:col>68</xdr:col>
      <xdr:colOff>152400</xdr:colOff>
      <xdr:row>82</xdr:row>
      <xdr:rowOff>43391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04196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83609</xdr:rowOff>
    </xdr:from>
    <xdr:to>
      <xdr:col>81</xdr:col>
      <xdr:colOff>95250</xdr:colOff>
      <xdr:row>82</xdr:row>
      <xdr:rowOff>13759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97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100136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1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23284</xdr:rowOff>
    </xdr:from>
    <xdr:to>
      <xdr:col>77</xdr:col>
      <xdr:colOff>95250</xdr:colOff>
      <xdr:row>81</xdr:row>
      <xdr:rowOff>124884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135061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679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94191</xdr:rowOff>
    </xdr:from>
    <xdr:to>
      <xdr:col>73</xdr:col>
      <xdr:colOff>44450</xdr:colOff>
      <xdr:row>81</xdr:row>
      <xdr:rowOff>24341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381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34518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57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103716</xdr:rowOff>
    </xdr:from>
    <xdr:to>
      <xdr:col>68</xdr:col>
      <xdr:colOff>203200</xdr:colOff>
      <xdr:row>82</xdr:row>
      <xdr:rowOff>33866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44043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76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164041</xdr:rowOff>
    </xdr:from>
    <xdr:to>
      <xdr:col>64</xdr:col>
      <xdr:colOff>152400</xdr:colOff>
      <xdr:row>82</xdr:row>
      <xdr:rowOff>94191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05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104368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82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過去に空港関連の都市基盤整備等の事業推進や空港を管轄する消防業務のために必要な人員を確保したことにより、類似団体内平均値と比較して高い水準となっていたが、消防事務を一部事務組合（泉州南消防組合）へ移管した平成</a:t>
          </a:r>
          <a:r>
            <a:rPr kumimoji="1" lang="en-US" altLang="ja-JP" sz="1200">
              <a:solidFill>
                <a:schemeClr val="tx1"/>
              </a:solidFill>
              <a:latin typeface="ＭＳ Ｐゴシック" panose="020B0600070205080204" pitchFamily="50" charset="-128"/>
              <a:ea typeface="ＭＳ Ｐゴシック" panose="020B0600070205080204" pitchFamily="50" charset="-128"/>
            </a:rPr>
            <a:t>24</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年度から同平均値と比較して低い水準となった。</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年度は、一般行政職員数増のため前年度より</a:t>
          </a:r>
          <a:r>
            <a:rPr kumimoji="1" lang="en-US" altLang="ja-JP" sz="1200">
              <a:solidFill>
                <a:schemeClr val="tx1"/>
              </a:solidFill>
              <a:latin typeface="ＭＳ Ｐゴシック" panose="020B0600070205080204" pitchFamily="50" charset="-128"/>
              <a:ea typeface="ＭＳ Ｐゴシック" panose="020B0600070205080204" pitchFamily="50" charset="-128"/>
            </a:rPr>
            <a:t>0.06</a:t>
          </a:r>
          <a:r>
            <a:rPr kumimoji="1" lang="ja-JP" altLang="en-US" sz="1200">
              <a:solidFill>
                <a:schemeClr val="tx1"/>
              </a:solidFill>
              <a:latin typeface="ＭＳ Ｐゴシック" panose="020B0600070205080204" pitchFamily="50" charset="-128"/>
              <a:ea typeface="ＭＳ Ｐゴシック" panose="020B0600070205080204" pitchFamily="50" charset="-128"/>
            </a:rPr>
            <a:t>人増加している。今後も中期財政運営方針及び定員適正化計画等に基づき、より適正な定員管理に努める。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84667</xdr:rowOff>
    </xdr:from>
    <xdr:to>
      <xdr:col>81</xdr:col>
      <xdr:colOff>44450</xdr:colOff>
      <xdr:row>62</xdr:row>
      <xdr:rowOff>96731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714567"/>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18309</xdr:rowOff>
    </xdr:from>
    <xdr:to>
      <xdr:col>77</xdr:col>
      <xdr:colOff>44450</xdr:colOff>
      <xdr:row>62</xdr:row>
      <xdr:rowOff>84667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48209"/>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212</xdr:rowOff>
    </xdr:from>
    <xdr:to>
      <xdr:col>72</xdr:col>
      <xdr:colOff>203200</xdr:colOff>
      <xdr:row>62</xdr:row>
      <xdr:rowOff>18309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630112"/>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163619</xdr:rowOff>
    </xdr:from>
    <xdr:to>
      <xdr:col>68</xdr:col>
      <xdr:colOff>152400</xdr:colOff>
      <xdr:row>62</xdr:row>
      <xdr:rowOff>212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62206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45931</xdr:rowOff>
    </xdr:from>
    <xdr:to>
      <xdr:col>81</xdr:col>
      <xdr:colOff>95250</xdr:colOff>
      <xdr:row>62</xdr:row>
      <xdr:rowOff>147531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62458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20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33867</xdr:rowOff>
    </xdr:from>
    <xdr:to>
      <xdr:col>77</xdr:col>
      <xdr:colOff>95250</xdr:colOff>
      <xdr:row>62</xdr:row>
      <xdr:rowOff>135467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145644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138959</xdr:rowOff>
    </xdr:from>
    <xdr:to>
      <xdr:col>73</xdr:col>
      <xdr:colOff>44450</xdr:colOff>
      <xdr:row>62</xdr:row>
      <xdr:rowOff>69109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79286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36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120862</xdr:rowOff>
    </xdr:from>
    <xdr:to>
      <xdr:col>68</xdr:col>
      <xdr:colOff>203200</xdr:colOff>
      <xdr:row>62</xdr:row>
      <xdr:rowOff>51012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61189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34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112819</xdr:rowOff>
    </xdr:from>
    <xdr:to>
      <xdr:col>64</xdr:col>
      <xdr:colOff>152400</xdr:colOff>
      <xdr:row>62</xdr:row>
      <xdr:rowOff>42969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53146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過去に空港関連の都市基盤整備等を進め、その財源に地方債を活用した影響で、類似団体と比べて公債費の負担が重くなっている。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年度も前年度に引き続き、全体の元金償還額が発行額を上回り、実質公債費比率は</a:t>
          </a:r>
          <a:r>
            <a:rPr kumimoji="1" lang="en-US" altLang="ja-JP" sz="1400">
              <a:solidFill>
                <a:schemeClr val="tx1"/>
              </a:solidFill>
              <a:latin typeface="ＭＳ Ｐゴシック" panose="020B0600070205080204" pitchFamily="50" charset="-128"/>
              <a:ea typeface="ＭＳ Ｐゴシック" panose="020B0600070205080204" pitchFamily="50" charset="-128"/>
            </a:rPr>
            <a:t>0.5</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ポイント改善した。今後も中期財政運営方針に基づき、計画的な地方債の発行を行うことで、公債費の抑制に努める。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82852</xdr:rowOff>
    </xdr:from>
    <xdr:to>
      <xdr:col>81</xdr:col>
      <xdr:colOff>44450</xdr:colOff>
      <xdr:row>42</xdr:row>
      <xdr:rowOff>140305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283752"/>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140305</xdr:rowOff>
    </xdr:from>
    <xdr:to>
      <xdr:col>77</xdr:col>
      <xdr:colOff>44450</xdr:colOff>
      <xdr:row>43</xdr:row>
      <xdr:rowOff>72269</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34120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72269</xdr:rowOff>
    </xdr:from>
    <xdr:to>
      <xdr:col>72</xdr:col>
      <xdr:colOff>203200</xdr:colOff>
      <xdr:row>44</xdr:row>
      <xdr:rowOff>61685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444619"/>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61685</xdr:rowOff>
    </xdr:from>
    <xdr:to>
      <xdr:col>68</xdr:col>
      <xdr:colOff>152400</xdr:colOff>
      <xdr:row>45</xdr:row>
      <xdr:rowOff>131535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605485"/>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32052</xdr:rowOff>
    </xdr:from>
    <xdr:to>
      <xdr:col>81</xdr:col>
      <xdr:colOff>95250</xdr:colOff>
      <xdr:row>42</xdr:row>
      <xdr:rowOff>133652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23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4129</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20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89505</xdr:rowOff>
    </xdr:from>
    <xdr:to>
      <xdr:col>77</xdr:col>
      <xdr:colOff>95250</xdr:colOff>
      <xdr:row>43</xdr:row>
      <xdr:rowOff>19655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4432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376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21469</xdr:rowOff>
    </xdr:from>
    <xdr:to>
      <xdr:col>73</xdr:col>
      <xdr:colOff>44450</xdr:colOff>
      <xdr:row>43</xdr:row>
      <xdr:rowOff>123069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3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107846</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10885</xdr:rowOff>
    </xdr:from>
    <xdr:to>
      <xdr:col>68</xdr:col>
      <xdr:colOff>203200</xdr:colOff>
      <xdr:row>44</xdr:row>
      <xdr:rowOff>112485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97262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80735</xdr:rowOff>
    </xdr:from>
    <xdr:to>
      <xdr:col>64</xdr:col>
      <xdr:colOff>152400</xdr:colOff>
      <xdr:row>46</xdr:row>
      <xdr:rowOff>10885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79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167112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88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地方債残高の減少等により、前年度と比べ</a:t>
          </a:r>
          <a:r>
            <a:rPr kumimoji="1" lang="en-US" altLang="ja-JP" sz="1400">
              <a:solidFill>
                <a:schemeClr val="tx1"/>
              </a:solidFill>
              <a:latin typeface="ＭＳ Ｐゴシック" panose="020B0600070205080204" pitchFamily="50" charset="-128"/>
              <a:ea typeface="ＭＳ Ｐゴシック" panose="020B0600070205080204" pitchFamily="50" charset="-128"/>
            </a:rPr>
            <a:t>8.7</a:t>
          </a:r>
          <a:r>
            <a:rPr kumimoji="1" lang="ja-JP" altLang="en-US" sz="1400">
              <a:solidFill>
                <a:schemeClr val="tx1"/>
              </a:solidFill>
              <a:latin typeface="ＭＳ Ｐゴシック" panose="020B0600070205080204" pitchFamily="50" charset="-128"/>
              <a:ea typeface="ＭＳ Ｐゴシック" panose="020B0600070205080204" pitchFamily="50" charset="-128"/>
            </a:rPr>
            <a:t>％改善し、類似団体平均と同値となっている。今後も公債費等義務的経費の削減を中心とする行財政改革を進め、財政の健全化に努める。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62865</xdr:rowOff>
    </xdr:from>
    <xdr:to>
      <xdr:col>77</xdr:col>
      <xdr:colOff>44450</xdr:colOff>
      <xdr:row>16</xdr:row>
      <xdr:rowOff>50891</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2463165"/>
          <a:ext cx="889000" cy="33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16</xdr:row>
      <xdr:rowOff>50891</xdr:rowOff>
    </xdr:from>
    <xdr:to>
      <xdr:col>72</xdr:col>
      <xdr:colOff>203200</xdr:colOff>
      <xdr:row>17</xdr:row>
      <xdr:rowOff>136253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2794091"/>
          <a:ext cx="889000" cy="25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136253</xdr:rowOff>
    </xdr:from>
    <xdr:to>
      <xdr:col>68</xdr:col>
      <xdr:colOff>152400</xdr:colOff>
      <xdr:row>21</xdr:row>
      <xdr:rowOff>143328</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3050903"/>
          <a:ext cx="889000" cy="69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12065</xdr:rowOff>
    </xdr:from>
    <xdr:to>
      <xdr:col>77</xdr:col>
      <xdr:colOff>95250</xdr:colOff>
      <xdr:row>14</xdr:row>
      <xdr:rowOff>113665</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41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98442</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498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91</xdr:rowOff>
    </xdr:from>
    <xdr:to>
      <xdr:col>73</xdr:col>
      <xdr:colOff>44450</xdr:colOff>
      <xdr:row>16</xdr:row>
      <xdr:rowOff>101691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74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86468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829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85453</xdr:rowOff>
    </xdr:from>
    <xdr:to>
      <xdr:col>68</xdr:col>
      <xdr:colOff>203200</xdr:colOff>
      <xdr:row>18</xdr:row>
      <xdr:rowOff>15603</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300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380</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3086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92528</xdr:rowOff>
    </xdr:from>
    <xdr:to>
      <xdr:col>64</xdr:col>
      <xdr:colOff>152400</xdr:colOff>
      <xdr:row>22</xdr:row>
      <xdr:rowOff>22678</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369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7455</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77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99,318
95,798
56.51
90,242,679
89,887,332
330,613
24,888,542
55,464,473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2</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年度の会計年度任用職員制度の開始に伴い、令和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年度においても実質職員給全体で増加し、前年度と比べて</a:t>
          </a:r>
          <a:r>
            <a:rPr kumimoji="1" lang="en-US" altLang="ja-JP" sz="1400">
              <a:solidFill>
                <a:schemeClr val="tx1"/>
              </a:solidFill>
              <a:latin typeface="ＭＳ Ｐゴシック" panose="020B0600070205080204" pitchFamily="50" charset="-128"/>
              <a:ea typeface="ＭＳ Ｐゴシック" panose="020B0600070205080204" pitchFamily="50" charset="-128"/>
            </a:rPr>
            <a:t>0.5</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ポイント増加したが、人員適正化等の取組により類似団体内平均を下回っている。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今後も中期財政運営方針及び定員適正化計画等に基づき、人件費の適正化に努める。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35</xdr:row>
      <xdr:rowOff>100330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62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62230</xdr:rowOff>
    </xdr:from>
    <xdr:to>
      <xdr:col>19</xdr:col>
      <xdr:colOff>187325</xdr:colOff>
      <xdr:row>35</xdr:row>
      <xdr:rowOff>85090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629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1270</xdr:rowOff>
    </xdr:from>
    <xdr:to>
      <xdr:col>15</xdr:col>
      <xdr:colOff>98425</xdr:colOff>
      <xdr:row>35</xdr:row>
      <xdr:rowOff>85090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02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1270</xdr:rowOff>
    </xdr:from>
    <xdr:to>
      <xdr:col>11</xdr:col>
      <xdr:colOff>9525</xdr:colOff>
      <xdr:row>35</xdr:row>
      <xdr:rowOff>161290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020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49530</xdr:rowOff>
    </xdr:from>
    <xdr:to>
      <xdr:col>24</xdr:col>
      <xdr:colOff>76200</xdr:colOff>
      <xdr:row>35</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66057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11430</xdr:rowOff>
    </xdr:from>
    <xdr:to>
      <xdr:col>20</xdr:col>
      <xdr:colOff>38100</xdr:colOff>
      <xdr:row>35</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123207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34290</xdr:rowOff>
    </xdr:from>
    <xdr:to>
      <xdr:col>15</xdr:col>
      <xdr:colOff>149225</xdr:colOff>
      <xdr:row>35</xdr:row>
      <xdr:rowOff>135890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146067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121920</xdr:rowOff>
    </xdr:from>
    <xdr:to>
      <xdr:col>11</xdr:col>
      <xdr:colOff>60325</xdr:colOff>
      <xdr:row>35</xdr:row>
      <xdr:rowOff>52070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62247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年度は、窓口業務委託料等の減少により前年度と比べて</a:t>
          </a:r>
          <a:r>
            <a:rPr kumimoji="1" lang="en-US" altLang="ja-JP" sz="1400">
              <a:solidFill>
                <a:schemeClr val="tx1"/>
              </a:solidFill>
              <a:latin typeface="ＭＳ Ｐゴシック" panose="020B0600070205080204" pitchFamily="50" charset="-128"/>
              <a:ea typeface="ＭＳ Ｐゴシック" panose="020B0600070205080204" pitchFamily="50" charset="-128"/>
            </a:rPr>
            <a:t>0.4</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ポイント減少し、類似団体平均値を下回った。新たに発生する委託料については特に注意を払いながら、物件費全体の精査に努める。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106426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8450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106426</xdr:rowOff>
    </xdr:from>
    <xdr:to>
      <xdr:col>78</xdr:col>
      <xdr:colOff>69850</xdr:colOff>
      <xdr:row>18</xdr:row>
      <xdr:rowOff>35560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2107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88138</xdr:rowOff>
    </xdr:from>
    <xdr:to>
      <xdr:col>73</xdr:col>
      <xdr:colOff>180975</xdr:colOff>
      <xdr:row>18</xdr:row>
      <xdr:rowOff>35560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00278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88138</xdr:rowOff>
    </xdr:from>
    <xdr:to>
      <xdr:col>69</xdr:col>
      <xdr:colOff>92075</xdr:colOff>
      <xdr:row>18</xdr:row>
      <xdr:rowOff>8128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027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35577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55626</xdr:rowOff>
    </xdr:from>
    <xdr:to>
      <xdr:col>78</xdr:col>
      <xdr:colOff>120650</xdr:colOff>
      <xdr:row>17</xdr:row>
      <xdr:rowOff>157226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142003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56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156210</xdr:rowOff>
    </xdr:from>
    <xdr:to>
      <xdr:col>74</xdr:col>
      <xdr:colOff>31750</xdr:colOff>
      <xdr:row>18</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71137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37338</xdr:rowOff>
    </xdr:from>
    <xdr:to>
      <xdr:col>69</xdr:col>
      <xdr:colOff>142875</xdr:colOff>
      <xdr:row>17</xdr:row>
      <xdr:rowOff>138938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128778</xdr:rowOff>
    </xdr:from>
    <xdr:to>
      <xdr:col>65</xdr:col>
      <xdr:colOff>53975</xdr:colOff>
      <xdr:row>18</xdr:row>
      <xdr:rowOff>58928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43705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2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障害者福祉に係る扶助費などが増加し、前年度と比べて</a:t>
          </a:r>
          <a:r>
            <a:rPr kumimoji="1" lang="en-US" altLang="ja-JP" sz="1400">
              <a:solidFill>
                <a:schemeClr val="tx1"/>
              </a:solidFill>
              <a:latin typeface="ＭＳ Ｐゴシック" panose="020B0600070205080204" pitchFamily="50" charset="-128"/>
              <a:ea typeface="ＭＳ Ｐゴシック" panose="020B0600070205080204" pitchFamily="50" charset="-128"/>
            </a:rPr>
            <a:t>0.4</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ポイント増加した。類似団体平均を下回る水準であるが、各種扶助費の支給については、今後も増加すると見込まれるため、適正化に努めていく。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149860</xdr:rowOff>
    </xdr:from>
    <xdr:to>
      <xdr:col>24</xdr:col>
      <xdr:colOff>25400</xdr:colOff>
      <xdr:row>57</xdr:row>
      <xdr:rowOff>8890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7510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58420</xdr:rowOff>
    </xdr:from>
    <xdr:to>
      <xdr:col>19</xdr:col>
      <xdr:colOff>187325</xdr:colOff>
      <xdr:row>56</xdr:row>
      <xdr:rowOff>149860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596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43180</xdr:rowOff>
    </xdr:from>
    <xdr:to>
      <xdr:col>15</xdr:col>
      <xdr:colOff>98425</xdr:colOff>
      <xdr:row>56</xdr:row>
      <xdr:rowOff>58420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644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43180</xdr:rowOff>
    </xdr:from>
    <xdr:to>
      <xdr:col>11</xdr:col>
      <xdr:colOff>9525</xdr:colOff>
      <xdr:row>56</xdr:row>
      <xdr:rowOff>111760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644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146067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99060</xdr:rowOff>
    </xdr:from>
    <xdr:to>
      <xdr:col>20</xdr:col>
      <xdr:colOff>38100</xdr:colOff>
      <xdr:row>57</xdr:row>
      <xdr:rowOff>29210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39387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xdr:rowOff>
    </xdr:from>
    <xdr:to>
      <xdr:col>15</xdr:col>
      <xdr:colOff>149225</xdr:colOff>
      <xdr:row>56</xdr:row>
      <xdr:rowOff>109220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119397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163830</xdr:rowOff>
    </xdr:from>
    <xdr:to>
      <xdr:col>11</xdr:col>
      <xdr:colOff>60325</xdr:colOff>
      <xdr:row>56</xdr:row>
      <xdr:rowOff>93980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104157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60960</xdr:rowOff>
    </xdr:from>
    <xdr:to>
      <xdr:col>6</xdr:col>
      <xdr:colOff>171450</xdr:colOff>
      <xdr:row>56</xdr:row>
      <xdr:rowOff>162560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前年度と同値となっているものの、依然類似団体平均と比較し高い水準となっている。これは、後期高齢者医療事業特別会計繰出金が増加したことによるものである。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102507</xdr:rowOff>
    </xdr:from>
    <xdr:to>
      <xdr:col>82</xdr:col>
      <xdr:colOff>107950</xdr:colOff>
      <xdr:row>57</xdr:row>
      <xdr:rowOff>102507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751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102507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842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15422</xdr:rowOff>
    </xdr:from>
    <xdr:to>
      <xdr:col>73</xdr:col>
      <xdr:colOff>180975</xdr:colOff>
      <xdr:row>57</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7880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15422</xdr:rowOff>
    </xdr:from>
    <xdr:to>
      <xdr:col>69</xdr:col>
      <xdr:colOff>92075</xdr:colOff>
      <xdr:row>58</xdr:row>
      <xdr:rowOff>18143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788072"/>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51707</xdr:rowOff>
    </xdr:from>
    <xdr:to>
      <xdr:col>82</xdr:col>
      <xdr:colOff>158750</xdr:colOff>
      <xdr:row>57</xdr:row>
      <xdr:rowOff>153307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23784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51707</xdr:rowOff>
    </xdr:from>
    <xdr:to>
      <xdr:col>78</xdr:col>
      <xdr:colOff>120650</xdr:colOff>
      <xdr:row>57</xdr:row>
      <xdr:rowOff>153307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138084</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1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136072</xdr:rowOff>
    </xdr:from>
    <xdr:to>
      <xdr:col>69</xdr:col>
      <xdr:colOff>142875</xdr:colOff>
      <xdr:row>57</xdr:row>
      <xdr:rowOff>66222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50999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138793</xdr:rowOff>
    </xdr:from>
    <xdr:to>
      <xdr:col>65</xdr:col>
      <xdr:colOff>53975</xdr:colOff>
      <xdr:row>58</xdr:row>
      <xdr:rowOff>68943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53720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補助費等に係る経常収支比率が類似団体平均を上回っているのは、泉州南消防組合、泉佐野市田尻町清掃施設組合及び地方独立行政法人りんくう総合医療センターへの負担金などが多額になっているためである。引き続きそれぞれ自立的・効率的な経営を維持するため、これらを含めた補助費等全体の精査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88138</xdr:rowOff>
    </xdr:from>
    <xdr:to>
      <xdr:col>82</xdr:col>
      <xdr:colOff>107950</xdr:colOff>
      <xdr:row>41</xdr:row>
      <xdr:rowOff>143002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711758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97282</xdr:rowOff>
    </xdr:from>
    <xdr:to>
      <xdr:col>78</xdr:col>
      <xdr:colOff>69850</xdr:colOff>
      <xdr:row>41</xdr:row>
      <xdr:rowOff>143002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71267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24130</xdr:rowOff>
    </xdr:from>
    <xdr:to>
      <xdr:col>73</xdr:col>
      <xdr:colOff>180975</xdr:colOff>
      <xdr:row>41</xdr:row>
      <xdr:rowOff>97282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70535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41</xdr:row>
      <xdr:rowOff>24130</xdr:rowOff>
    </xdr:from>
    <xdr:to>
      <xdr:col>69</xdr:col>
      <xdr:colOff>92075</xdr:colOff>
      <xdr:row>41</xdr:row>
      <xdr:rowOff>133858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705358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37338</xdr:rowOff>
    </xdr:from>
    <xdr:to>
      <xdr:col>82</xdr:col>
      <xdr:colOff>158750</xdr:colOff>
      <xdr:row>41</xdr:row>
      <xdr:rowOff>138938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706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117365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92202</xdr:rowOff>
    </xdr:from>
    <xdr:to>
      <xdr:col>78</xdr:col>
      <xdr:colOff>120650</xdr:colOff>
      <xdr:row>42</xdr:row>
      <xdr:rowOff>22352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42</xdr:row>
      <xdr:rowOff>7129</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720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46482</xdr:rowOff>
    </xdr:from>
    <xdr:to>
      <xdr:col>74</xdr:col>
      <xdr:colOff>31750</xdr:colOff>
      <xdr:row>41</xdr:row>
      <xdr:rowOff>148082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707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132859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716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144780</xdr:rowOff>
    </xdr:from>
    <xdr:to>
      <xdr:col>69</xdr:col>
      <xdr:colOff>142875</xdr:colOff>
      <xdr:row>41</xdr:row>
      <xdr:rowOff>74930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70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59707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41</xdr:row>
      <xdr:rowOff>83058</xdr:rowOff>
    </xdr:from>
    <xdr:to>
      <xdr:col>65</xdr:col>
      <xdr:colOff>53975</xdr:colOff>
      <xdr:row>42</xdr:row>
      <xdr:rowOff>13208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71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169435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719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過去に空港関連の都市基盤整備等を積極的に進め、その財源に地方債を活用した影響で、地方債の元利償還金が膨らんでおり、公債費に係る経常収支比率は類似団体平均を</a:t>
          </a:r>
          <a:r>
            <a:rPr kumimoji="1" lang="en-US" altLang="ja-JP" sz="1400">
              <a:solidFill>
                <a:schemeClr val="tx1"/>
              </a:solidFill>
              <a:latin typeface="ＭＳ Ｐゴシック" panose="020B0600070205080204" pitchFamily="50" charset="-128"/>
              <a:ea typeface="ＭＳ Ｐゴシック" panose="020B0600070205080204" pitchFamily="50" charset="-128"/>
            </a:rPr>
            <a:t>3.5</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今後も中期財政運営方針に基づき、計画的な地方債の発行を行うことで、公債費の抑制に努める。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83565</xdr:rowOff>
    </xdr:from>
    <xdr:to>
      <xdr:col>24</xdr:col>
      <xdr:colOff>25400</xdr:colOff>
      <xdr:row>80</xdr:row>
      <xdr:rowOff>21844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628115"/>
          <a:ext cx="8382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21844</xdr:rowOff>
    </xdr:from>
    <xdr:to>
      <xdr:col>19</xdr:col>
      <xdr:colOff>187325</xdr:colOff>
      <xdr:row>80</xdr:row>
      <xdr:rowOff>85852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7378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165863</xdr:rowOff>
    </xdr:from>
    <xdr:to>
      <xdr:col>15</xdr:col>
      <xdr:colOff>98425</xdr:colOff>
      <xdr:row>80</xdr:row>
      <xdr:rowOff>85852</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710413"/>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165863</xdr:rowOff>
    </xdr:from>
    <xdr:to>
      <xdr:col>11</xdr:col>
      <xdr:colOff>9525</xdr:colOff>
      <xdr:row>81</xdr:row>
      <xdr:rowOff>106426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710413"/>
          <a:ext cx="889000" cy="28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123969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32765</xdr:rowOff>
    </xdr:from>
    <xdr:to>
      <xdr:col>24</xdr:col>
      <xdr:colOff>76200</xdr:colOff>
      <xdr:row>79</xdr:row>
      <xdr:rowOff>134365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4842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142494</xdr:rowOff>
    </xdr:from>
    <xdr:to>
      <xdr:col>20</xdr:col>
      <xdr:colOff>38100</xdr:colOff>
      <xdr:row>80</xdr:row>
      <xdr:rowOff>72644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57421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773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35052</xdr:rowOff>
    </xdr:from>
    <xdr:to>
      <xdr:col>15</xdr:col>
      <xdr:colOff>149225</xdr:colOff>
      <xdr:row>80</xdr:row>
      <xdr:rowOff>136652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121429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8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115063</xdr:rowOff>
    </xdr:from>
    <xdr:to>
      <xdr:col>11</xdr:col>
      <xdr:colOff>60325</xdr:colOff>
      <xdr:row>80</xdr:row>
      <xdr:rowOff>45213</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29990</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55626</xdr:rowOff>
    </xdr:from>
    <xdr:to>
      <xdr:col>6</xdr:col>
      <xdr:colOff>171450</xdr:colOff>
      <xdr:row>81</xdr:row>
      <xdr:rowOff>157226</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94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142003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402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公債費以外に係る経常収支比率は、令和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年度は分母の歳入全体の増加などにより、</a:t>
          </a:r>
          <a:r>
            <a:rPr kumimoji="1" lang="en-US" altLang="ja-JP" sz="1400">
              <a:solidFill>
                <a:schemeClr val="tx1"/>
              </a:solidFill>
              <a:latin typeface="ＭＳ Ｐゴシック" panose="020B0600070205080204" pitchFamily="50" charset="-128"/>
              <a:ea typeface="ＭＳ Ｐゴシック" panose="020B0600070205080204" pitchFamily="50" charset="-128"/>
            </a:rPr>
            <a:t>0.1</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ポイント減少した。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構成比は高い方から順に、人件費、補助費等、物件費、扶助費となっている。構成比において高い割合を占める各費目について、補助費等については類似団体平均を上回っているため、引き続き精査を行い比率の改善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58420</xdr:rowOff>
    </xdr:from>
    <xdr:to>
      <xdr:col>82</xdr:col>
      <xdr:colOff>107950</xdr:colOff>
      <xdr:row>80</xdr:row>
      <xdr:rowOff>66039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7744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20320</xdr:rowOff>
    </xdr:from>
    <xdr:to>
      <xdr:col>78</xdr:col>
      <xdr:colOff>69850</xdr:colOff>
      <xdr:row>80</xdr:row>
      <xdr:rowOff>66039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7363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66039</xdr:rowOff>
    </xdr:from>
    <xdr:to>
      <xdr:col>73</xdr:col>
      <xdr:colOff>180975</xdr:colOff>
      <xdr:row>80</xdr:row>
      <xdr:rowOff>20320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439139"/>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66039</xdr:rowOff>
    </xdr:from>
    <xdr:to>
      <xdr:col>69</xdr:col>
      <xdr:colOff>92075</xdr:colOff>
      <xdr:row>81</xdr:row>
      <xdr:rowOff>69850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439139"/>
          <a:ext cx="889000" cy="51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7620</xdr:rowOff>
    </xdr:from>
    <xdr:to>
      <xdr:col>82</xdr:col>
      <xdr:colOff>158750</xdr:colOff>
      <xdr:row>80</xdr:row>
      <xdr:rowOff>109220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151147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15239</xdr:rowOff>
    </xdr:from>
    <xdr:to>
      <xdr:col>78</xdr:col>
      <xdr:colOff>120650</xdr:colOff>
      <xdr:row>80</xdr:row>
      <xdr:rowOff>116839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101616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817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140970</xdr:rowOff>
    </xdr:from>
    <xdr:to>
      <xdr:col>74</xdr:col>
      <xdr:colOff>31750</xdr:colOff>
      <xdr:row>80</xdr:row>
      <xdr:rowOff>71120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55897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77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15239</xdr:rowOff>
    </xdr:from>
    <xdr:to>
      <xdr:col>69</xdr:col>
      <xdr:colOff>142875</xdr:colOff>
      <xdr:row>78</xdr:row>
      <xdr:rowOff>116839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101616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19050</xdr:rowOff>
    </xdr:from>
    <xdr:to>
      <xdr:col>65</xdr:col>
      <xdr:colOff>53975</xdr:colOff>
      <xdr:row>81</xdr:row>
      <xdr:rowOff>120650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105427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168796</xdr:rowOff>
    </xdr:from>
    <xdr:to>
      <xdr:col>29</xdr:col>
      <xdr:colOff>127000</xdr:colOff>
      <xdr:row>16</xdr:row>
      <xdr:rowOff>80366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88171"/>
          <a:ext cx="647700" cy="83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80366</xdr:rowOff>
    </xdr:from>
    <xdr:to>
      <xdr:col>26</xdr:col>
      <xdr:colOff>50800</xdr:colOff>
      <xdr:row>16</xdr:row>
      <xdr:rowOff>136487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71191"/>
          <a:ext cx="698500" cy="56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136487</xdr:rowOff>
    </xdr:from>
    <xdr:to>
      <xdr:col>22</xdr:col>
      <xdr:colOff>114300</xdr:colOff>
      <xdr:row>17</xdr:row>
      <xdr:rowOff>2127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27312"/>
          <a:ext cx="698500" cy="37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2127</xdr:rowOff>
    </xdr:from>
    <xdr:to>
      <xdr:col>18</xdr:col>
      <xdr:colOff>177800</xdr:colOff>
      <xdr:row>17</xdr:row>
      <xdr:rowOff>19196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64402"/>
          <a:ext cx="698500" cy="17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117996</xdr:rowOff>
    </xdr:from>
    <xdr:to>
      <xdr:col>29</xdr:col>
      <xdr:colOff>177800</xdr:colOff>
      <xdr:row>16</xdr:row>
      <xdr:rowOff>48146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37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134523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8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29566</xdr:rowOff>
    </xdr:from>
    <xdr:to>
      <xdr:col>26</xdr:col>
      <xdr:colOff>101600</xdr:colOff>
      <xdr:row>16</xdr:row>
      <xdr:rowOff>131166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0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141343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89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85687</xdr:rowOff>
    </xdr:from>
    <xdr:to>
      <xdr:col>22</xdr:col>
      <xdr:colOff>165100</xdr:colOff>
      <xdr:row>17</xdr:row>
      <xdr:rowOff>15837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6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26014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4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122777</xdr:rowOff>
    </xdr:from>
    <xdr:to>
      <xdr:col>19</xdr:col>
      <xdr:colOff>38100</xdr:colOff>
      <xdr:row>17</xdr:row>
      <xdr:rowOff>52927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13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63104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82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139846</xdr:rowOff>
    </xdr:from>
    <xdr:to>
      <xdr:col>15</xdr:col>
      <xdr:colOff>101600</xdr:colOff>
      <xdr:row>17</xdr:row>
      <xdr:rowOff>69996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30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80173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9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303555</xdr:rowOff>
    </xdr:from>
    <xdr:to>
      <xdr:col>29</xdr:col>
      <xdr:colOff>127000</xdr:colOff>
      <xdr:row>35</xdr:row>
      <xdr:rowOff>51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571005"/>
          <a:ext cx="647700" cy="393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109390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19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303555</xdr:rowOff>
    </xdr:from>
    <xdr:to>
      <xdr:col>26</xdr:col>
      <xdr:colOff>50800</xdr:colOff>
      <xdr:row>34</xdr:row>
      <xdr:rowOff>320472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571005"/>
          <a:ext cx="698500" cy="16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229633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39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247929</xdr:rowOff>
    </xdr:from>
    <xdr:to>
      <xdr:col>22</xdr:col>
      <xdr:colOff>114300</xdr:colOff>
      <xdr:row>34</xdr:row>
      <xdr:rowOff>320472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515379"/>
          <a:ext cx="698500" cy="72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234814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4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122009</xdr:rowOff>
    </xdr:from>
    <xdr:to>
      <xdr:col>18</xdr:col>
      <xdr:colOff>177800</xdr:colOff>
      <xdr:row>34</xdr:row>
      <xdr:rowOff>247929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389459"/>
          <a:ext cx="698500" cy="125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307243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292151</xdr:rowOff>
    </xdr:from>
    <xdr:to>
      <xdr:col>29</xdr:col>
      <xdr:colOff>177800</xdr:colOff>
      <xdr:row>35</xdr:row>
      <xdr:rowOff>50851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559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137228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404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252755</xdr:rowOff>
    </xdr:from>
    <xdr:to>
      <xdr:col>26</xdr:col>
      <xdr:colOff>101600</xdr:colOff>
      <xdr:row>35</xdr:row>
      <xdr:rowOff>11455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52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21633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289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269672</xdr:rowOff>
    </xdr:from>
    <xdr:to>
      <xdr:col>22</xdr:col>
      <xdr:colOff>165100</xdr:colOff>
      <xdr:row>35</xdr:row>
      <xdr:rowOff>28372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537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38549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0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197129</xdr:rowOff>
    </xdr:from>
    <xdr:to>
      <xdr:col>19</xdr:col>
      <xdr:colOff>38100</xdr:colOff>
      <xdr:row>34</xdr:row>
      <xdr:rowOff>298729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464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308906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23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71209</xdr:rowOff>
    </xdr:from>
    <xdr:to>
      <xdr:col>15</xdr:col>
      <xdr:colOff>101600</xdr:colOff>
      <xdr:row>34</xdr:row>
      <xdr:rowOff>172809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338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182986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107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99,318
95,798
56.51
90,242,679
89,887,332
330,613
24,888,542
55,464,473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89179</xdr:rowOff>
    </xdr:from>
    <xdr:to>
      <xdr:col>24</xdr:col>
      <xdr:colOff>63500</xdr:colOff>
      <xdr:row>35</xdr:row>
      <xdr:rowOff>54455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918479"/>
          <a:ext cx="838200" cy="13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54455</xdr:rowOff>
    </xdr:from>
    <xdr:to>
      <xdr:col>19</xdr:col>
      <xdr:colOff>177800</xdr:colOff>
      <xdr:row>35</xdr:row>
      <xdr:rowOff>159543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055205"/>
          <a:ext cx="889000" cy="10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159543</xdr:rowOff>
    </xdr:from>
    <xdr:to>
      <xdr:col>15</xdr:col>
      <xdr:colOff>50800</xdr:colOff>
      <xdr:row>35</xdr:row>
      <xdr:rowOff>163909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60293"/>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163909</xdr:rowOff>
    </xdr:from>
    <xdr:to>
      <xdr:col>10</xdr:col>
      <xdr:colOff>114300</xdr:colOff>
      <xdr:row>36</xdr:row>
      <xdr:rowOff>59827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164659"/>
          <a:ext cx="889000" cy="6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38379</xdr:rowOff>
    </xdr:from>
    <xdr:to>
      <xdr:col>24</xdr:col>
      <xdr:colOff>114300</xdr:colOff>
      <xdr:row>34</xdr:row>
      <xdr:rowOff>139979</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86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61256</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71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3655</xdr:rowOff>
    </xdr:from>
    <xdr:to>
      <xdr:col>20</xdr:col>
      <xdr:colOff>38100</xdr:colOff>
      <xdr:row>35</xdr:row>
      <xdr:rowOff>105255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0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121782</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77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108743</xdr:rowOff>
    </xdr:from>
    <xdr:to>
      <xdr:col>15</xdr:col>
      <xdr:colOff>101600</xdr:colOff>
      <xdr:row>36</xdr:row>
      <xdr:rowOff>38893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0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30020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0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113109</xdr:rowOff>
    </xdr:from>
    <xdr:to>
      <xdr:col>10</xdr:col>
      <xdr:colOff>165100</xdr:colOff>
      <xdr:row>36</xdr:row>
      <xdr:rowOff>43259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1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34386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0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9027</xdr:rowOff>
    </xdr:from>
    <xdr:to>
      <xdr:col>6</xdr:col>
      <xdr:colOff>38100</xdr:colOff>
      <xdr:row>36</xdr:row>
      <xdr:rowOff>110627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8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101754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27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144582</xdr:rowOff>
    </xdr:from>
    <xdr:to>
      <xdr:col>24</xdr:col>
      <xdr:colOff>63500</xdr:colOff>
      <xdr:row>50</xdr:row>
      <xdr:rowOff>168291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8717082"/>
          <a:ext cx="838200" cy="2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129446</xdr:rowOff>
    </xdr:from>
    <xdr:to>
      <xdr:col>19</xdr:col>
      <xdr:colOff>177800</xdr:colOff>
      <xdr:row>50</xdr:row>
      <xdr:rowOff>144582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8701946"/>
          <a:ext cx="889000" cy="1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129446</xdr:rowOff>
    </xdr:from>
    <xdr:to>
      <xdr:col>15</xdr:col>
      <xdr:colOff>50800</xdr:colOff>
      <xdr:row>52</xdr:row>
      <xdr:rowOff>140516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8701946"/>
          <a:ext cx="889000" cy="35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140516</xdr:rowOff>
    </xdr:from>
    <xdr:to>
      <xdr:col>10</xdr:col>
      <xdr:colOff>114300</xdr:colOff>
      <xdr:row>55</xdr:row>
      <xdr:rowOff>157318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055916"/>
          <a:ext cx="889000" cy="53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117491</xdr:rowOff>
    </xdr:from>
    <xdr:to>
      <xdr:col>24</xdr:col>
      <xdr:colOff>114300</xdr:colOff>
      <xdr:row>51</xdr:row>
      <xdr:rowOff>47641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868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70518</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64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93782</xdr:rowOff>
    </xdr:from>
    <xdr:to>
      <xdr:col>20</xdr:col>
      <xdr:colOff>38100</xdr:colOff>
      <xdr:row>51</xdr:row>
      <xdr:rowOff>23932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866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40459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8441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78646</xdr:rowOff>
    </xdr:from>
    <xdr:to>
      <xdr:col>15</xdr:col>
      <xdr:colOff>101600</xdr:colOff>
      <xdr:row>51</xdr:row>
      <xdr:rowOff>8796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865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25323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8426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89716</xdr:rowOff>
    </xdr:from>
    <xdr:to>
      <xdr:col>10</xdr:col>
      <xdr:colOff>165100</xdr:colOff>
      <xdr:row>53</xdr:row>
      <xdr:rowOff>19866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0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36393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8780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106518</xdr:rowOff>
    </xdr:from>
    <xdr:to>
      <xdr:col>6</xdr:col>
      <xdr:colOff>38100</xdr:colOff>
      <xdr:row>56</xdr:row>
      <xdr:rowOff>36668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3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53195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31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108496</xdr:rowOff>
    </xdr:from>
    <xdr:to>
      <xdr:col>24</xdr:col>
      <xdr:colOff>63500</xdr:colOff>
      <xdr:row>77</xdr:row>
      <xdr:rowOff>131527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10146"/>
          <a:ext cx="838200" cy="2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108496</xdr:rowOff>
    </xdr:from>
    <xdr:to>
      <xdr:col>19</xdr:col>
      <xdr:colOff>177800</xdr:colOff>
      <xdr:row>77</xdr:row>
      <xdr:rowOff>128155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10146"/>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128155</xdr:rowOff>
    </xdr:from>
    <xdr:to>
      <xdr:col>15</xdr:col>
      <xdr:colOff>50800</xdr:colOff>
      <xdr:row>77</xdr:row>
      <xdr:rowOff>130842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29805"/>
          <a:ext cx="889000" cy="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130842</xdr:rowOff>
    </xdr:from>
    <xdr:to>
      <xdr:col>10</xdr:col>
      <xdr:colOff>114300</xdr:colOff>
      <xdr:row>77</xdr:row>
      <xdr:rowOff>133071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32492"/>
          <a:ext cx="8890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80727</xdr:rowOff>
    </xdr:from>
    <xdr:to>
      <xdr:col>24</xdr:col>
      <xdr:colOff>114300</xdr:colOff>
      <xdr:row>78</xdr:row>
      <xdr:rowOff>10877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8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167104</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97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57696</xdr:rowOff>
    </xdr:from>
    <xdr:to>
      <xdr:col>20</xdr:col>
      <xdr:colOff>38100</xdr:colOff>
      <xdr:row>77</xdr:row>
      <xdr:rowOff>159296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5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150423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5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77355</xdr:rowOff>
    </xdr:from>
    <xdr:to>
      <xdr:col>15</xdr:col>
      <xdr:colOff>101600</xdr:colOff>
      <xdr:row>78</xdr:row>
      <xdr:rowOff>7505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7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170082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7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80042</xdr:rowOff>
    </xdr:from>
    <xdr:to>
      <xdr:col>10</xdr:col>
      <xdr:colOff>165100</xdr:colOff>
      <xdr:row>78</xdr:row>
      <xdr:rowOff>10192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1319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7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82271</xdr:rowOff>
    </xdr:from>
    <xdr:to>
      <xdr:col>6</xdr:col>
      <xdr:colOff>38100</xdr:colOff>
      <xdr:row>78</xdr:row>
      <xdr:rowOff>12421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3548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6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160795</xdr:rowOff>
    </xdr:from>
    <xdr:to>
      <xdr:col>24</xdr:col>
      <xdr:colOff>63500</xdr:colOff>
      <xdr:row>96</xdr:row>
      <xdr:rowOff>491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448545"/>
          <a:ext cx="838200" cy="1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491</xdr:rowOff>
    </xdr:from>
    <xdr:to>
      <xdr:col>19</xdr:col>
      <xdr:colOff>177800</xdr:colOff>
      <xdr:row>96</xdr:row>
      <xdr:rowOff>129935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459691"/>
          <a:ext cx="889000" cy="12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39153</xdr:rowOff>
    </xdr:from>
    <xdr:to>
      <xdr:col>15</xdr:col>
      <xdr:colOff>50800</xdr:colOff>
      <xdr:row>96</xdr:row>
      <xdr:rowOff>129935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498353"/>
          <a:ext cx="889000" cy="9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39153</xdr:rowOff>
    </xdr:from>
    <xdr:to>
      <xdr:col>10</xdr:col>
      <xdr:colOff>114300</xdr:colOff>
      <xdr:row>97</xdr:row>
      <xdr:rowOff>119318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498353"/>
          <a:ext cx="889000" cy="25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109995</xdr:rowOff>
    </xdr:from>
    <xdr:to>
      <xdr:col>24</xdr:col>
      <xdr:colOff>114300</xdr:colOff>
      <xdr:row>96</xdr:row>
      <xdr:rowOff>40145</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39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132872</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249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121141</xdr:rowOff>
    </xdr:from>
    <xdr:to>
      <xdr:col>20</xdr:col>
      <xdr:colOff>38100</xdr:colOff>
      <xdr:row>96</xdr:row>
      <xdr:rowOff>51291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40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67818</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184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79135</xdr:rowOff>
    </xdr:from>
    <xdr:to>
      <xdr:col>15</xdr:col>
      <xdr:colOff>101600</xdr:colOff>
      <xdr:row>97</xdr:row>
      <xdr:rowOff>9285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53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25812</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3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159803</xdr:rowOff>
    </xdr:from>
    <xdr:to>
      <xdr:col>10</xdr:col>
      <xdr:colOff>165100</xdr:colOff>
      <xdr:row>96</xdr:row>
      <xdr:rowOff>89953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44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106480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222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68518</xdr:rowOff>
    </xdr:from>
    <xdr:to>
      <xdr:col>6</xdr:col>
      <xdr:colOff>38100</xdr:colOff>
      <xdr:row>97</xdr:row>
      <xdr:rowOff>170118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69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15195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474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460</xdr:rowOff>
    </xdr:from>
    <xdr:to>
      <xdr:col>54</xdr:col>
      <xdr:colOff>189865</xdr:colOff>
      <xdr:row>38</xdr:row>
      <xdr:rowOff>67501</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658310"/>
          <a:ext cx="1270" cy="92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71328</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58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67501</xdr:rowOff>
    </xdr:from>
    <xdr:to>
      <xdr:col>55</xdr:col>
      <xdr:colOff>88900</xdr:colOff>
      <xdr:row>38</xdr:row>
      <xdr:rowOff>67501</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582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118587</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433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460</xdr:rowOff>
    </xdr:from>
    <xdr:to>
      <xdr:col>55</xdr:col>
      <xdr:colOff>88900</xdr:colOff>
      <xdr:row>33</xdr:row>
      <xdr:rowOff>460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658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144866</xdr:rowOff>
    </xdr:from>
    <xdr:to>
      <xdr:col>55</xdr:col>
      <xdr:colOff>0</xdr:colOff>
      <xdr:row>33</xdr:row>
      <xdr:rowOff>460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9639300" y="5631266"/>
          <a:ext cx="838200" cy="27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134726</xdr:rowOff>
    </xdr:from>
    <xdr:ext cx="534377"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306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156299</xdr:rowOff>
    </xdr:from>
    <xdr:to>
      <xdr:col>55</xdr:col>
      <xdr:colOff>50800</xdr:colOff>
      <xdr:row>37</xdr:row>
      <xdr:rowOff>86449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328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144866</xdr:rowOff>
    </xdr:from>
    <xdr:to>
      <xdr:col>50</xdr:col>
      <xdr:colOff>114300</xdr:colOff>
      <xdr:row>33</xdr:row>
      <xdr:rowOff>58539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8750300" y="5631266"/>
          <a:ext cx="889000" cy="8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151582</xdr:rowOff>
    </xdr:from>
    <xdr:to>
      <xdr:col>50</xdr:col>
      <xdr:colOff>165100</xdr:colOff>
      <xdr:row>37</xdr:row>
      <xdr:rowOff>81732</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32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72859</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641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58539</xdr:rowOff>
    </xdr:from>
    <xdr:to>
      <xdr:col>45</xdr:col>
      <xdr:colOff>177800</xdr:colOff>
      <xdr:row>34</xdr:row>
      <xdr:rowOff>92243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7861300" y="5716389"/>
          <a:ext cx="889000" cy="2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139230</xdr:rowOff>
    </xdr:from>
    <xdr:to>
      <xdr:col>46</xdr:col>
      <xdr:colOff>38100</xdr:colOff>
      <xdr:row>37</xdr:row>
      <xdr:rowOff>69380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31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60507</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640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34247</xdr:rowOff>
    </xdr:from>
    <xdr:to>
      <xdr:col>41</xdr:col>
      <xdr:colOff>50800</xdr:colOff>
      <xdr:row>34</xdr:row>
      <xdr:rowOff>92243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6972300" y="5349197"/>
          <a:ext cx="889000" cy="57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165900</xdr:rowOff>
    </xdr:from>
    <xdr:to>
      <xdr:col>41</xdr:col>
      <xdr:colOff>101600</xdr:colOff>
      <xdr:row>37</xdr:row>
      <xdr:rowOff>96050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633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87177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94111" y="643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89479</xdr:rowOff>
    </xdr:from>
    <xdr:to>
      <xdr:col>36</xdr:col>
      <xdr:colOff>165100</xdr:colOff>
      <xdr:row>33</xdr:row>
      <xdr:rowOff>19629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10756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672795" y="5668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121110</xdr:rowOff>
    </xdr:from>
    <xdr:to>
      <xdr:col>55</xdr:col>
      <xdr:colOff>50800</xdr:colOff>
      <xdr:row>33</xdr:row>
      <xdr:rowOff>51260</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560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74137</xdr:rowOff>
    </xdr:from>
    <xdr:ext cx="599010"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5560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94066</xdr:rowOff>
    </xdr:from>
    <xdr:to>
      <xdr:col>50</xdr:col>
      <xdr:colOff>165100</xdr:colOff>
      <xdr:row>33</xdr:row>
      <xdr:rowOff>24216</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558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40743</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39795" y="5355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7739</xdr:rowOff>
    </xdr:from>
    <xdr:to>
      <xdr:col>46</xdr:col>
      <xdr:colOff>38100</xdr:colOff>
      <xdr:row>33</xdr:row>
      <xdr:rowOff>109339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566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125866</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50795" y="544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41443</xdr:rowOff>
    </xdr:from>
    <xdr:to>
      <xdr:col>41</xdr:col>
      <xdr:colOff>101600</xdr:colOff>
      <xdr:row>34</xdr:row>
      <xdr:rowOff>143043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58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159570</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5645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154897</xdr:rowOff>
    </xdr:from>
    <xdr:to>
      <xdr:col>36</xdr:col>
      <xdr:colOff>165100</xdr:colOff>
      <xdr:row>31</xdr:row>
      <xdr:rowOff>85047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5298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101574</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672795" y="5073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68007</xdr:rowOff>
    </xdr:from>
    <xdr:to>
      <xdr:col>55</xdr:col>
      <xdr:colOff>0</xdr:colOff>
      <xdr:row>56</xdr:row>
      <xdr:rowOff>84760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669207"/>
          <a:ext cx="838200" cy="1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84760</xdr:rowOff>
    </xdr:from>
    <xdr:to>
      <xdr:col>50</xdr:col>
      <xdr:colOff>114300</xdr:colOff>
      <xdr:row>56</xdr:row>
      <xdr:rowOff>147114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685960"/>
          <a:ext cx="889000" cy="6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147114</xdr:rowOff>
    </xdr:from>
    <xdr:to>
      <xdr:col>45</xdr:col>
      <xdr:colOff>177800</xdr:colOff>
      <xdr:row>57</xdr:row>
      <xdr:rowOff>4521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748314"/>
          <a:ext cx="889000" cy="2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41946</xdr:rowOff>
    </xdr:from>
    <xdr:to>
      <xdr:col>41</xdr:col>
      <xdr:colOff>50800</xdr:colOff>
      <xdr:row>57</xdr:row>
      <xdr:rowOff>4521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643146"/>
          <a:ext cx="889000" cy="13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2981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7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17207</xdr:rowOff>
    </xdr:from>
    <xdr:to>
      <xdr:col>55</xdr:col>
      <xdr:colOff>50800</xdr:colOff>
      <xdr:row>56</xdr:row>
      <xdr:rowOff>118807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61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40084</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46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33960</xdr:rowOff>
    </xdr:from>
    <xdr:to>
      <xdr:col>50</xdr:col>
      <xdr:colOff>165100</xdr:colOff>
      <xdr:row>56</xdr:row>
      <xdr:rowOff>135560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3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152087</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41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96314</xdr:rowOff>
    </xdr:from>
    <xdr:to>
      <xdr:col>46</xdr:col>
      <xdr:colOff>38100</xdr:colOff>
      <xdr:row>57</xdr:row>
      <xdr:rowOff>26464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69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42991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47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125171</xdr:rowOff>
    </xdr:from>
    <xdr:to>
      <xdr:col>41</xdr:col>
      <xdr:colOff>101600</xdr:colOff>
      <xdr:row>57</xdr:row>
      <xdr:rowOff>55321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72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46448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81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162596</xdr:rowOff>
    </xdr:from>
    <xdr:to>
      <xdr:col>36</xdr:col>
      <xdr:colOff>165100</xdr:colOff>
      <xdr:row>56</xdr:row>
      <xdr:rowOff>92746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59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109273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36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13742</xdr:rowOff>
    </xdr:from>
    <xdr:to>
      <xdr:col>55</xdr:col>
      <xdr:colOff>0</xdr:colOff>
      <xdr:row>78</xdr:row>
      <xdr:rowOff>27115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386842"/>
          <a:ext cx="8382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299</xdr:rowOff>
    </xdr:from>
    <xdr:to>
      <xdr:col>50</xdr:col>
      <xdr:colOff>114300</xdr:colOff>
      <xdr:row>78</xdr:row>
      <xdr:rowOff>13742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373399"/>
          <a:ext cx="889000" cy="1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89683</xdr:rowOff>
    </xdr:from>
    <xdr:to>
      <xdr:col>45</xdr:col>
      <xdr:colOff>177800</xdr:colOff>
      <xdr:row>78</xdr:row>
      <xdr:rowOff>299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291333"/>
          <a:ext cx="889000" cy="8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134396</xdr:rowOff>
    </xdr:from>
    <xdr:to>
      <xdr:col>41</xdr:col>
      <xdr:colOff>50800</xdr:colOff>
      <xdr:row>77</xdr:row>
      <xdr:rowOff>89683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2993146"/>
          <a:ext cx="889000" cy="29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35689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147765</xdr:rowOff>
    </xdr:from>
    <xdr:to>
      <xdr:col>55</xdr:col>
      <xdr:colOff>50800</xdr:colOff>
      <xdr:row>78</xdr:row>
      <xdr:rowOff>77915</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4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62692</xdr:rowOff>
    </xdr:from>
    <xdr:ext cx="469744"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6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134392</xdr:rowOff>
    </xdr:from>
    <xdr:to>
      <xdr:col>50</xdr:col>
      <xdr:colOff>165100</xdr:colOff>
      <xdr:row>78</xdr:row>
      <xdr:rowOff>64542</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3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55669</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428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120949</xdr:rowOff>
    </xdr:from>
    <xdr:to>
      <xdr:col>46</xdr:col>
      <xdr:colOff>38100</xdr:colOff>
      <xdr:row>78</xdr:row>
      <xdr:rowOff>51099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2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42226</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41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38883</xdr:rowOff>
    </xdr:from>
    <xdr:to>
      <xdr:col>41</xdr:col>
      <xdr:colOff>101600</xdr:colOff>
      <xdr:row>77</xdr:row>
      <xdr:rowOff>140483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24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131610</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33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83596</xdr:rowOff>
    </xdr:from>
    <xdr:to>
      <xdr:col>36</xdr:col>
      <xdr:colOff>165100</xdr:colOff>
      <xdr:row>76</xdr:row>
      <xdr:rowOff>13746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94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30273</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1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78253</xdr:rowOff>
    </xdr:from>
    <xdr:to>
      <xdr:col>55</xdr:col>
      <xdr:colOff>0</xdr:colOff>
      <xdr:row>94</xdr:row>
      <xdr:rowOff>170355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194553"/>
          <a:ext cx="838200" cy="9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117619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2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166973</xdr:rowOff>
    </xdr:from>
    <xdr:to>
      <xdr:col>50</xdr:col>
      <xdr:colOff>114300</xdr:colOff>
      <xdr:row>94</xdr:row>
      <xdr:rowOff>170355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8750300" y="16283273"/>
          <a:ext cx="889000" cy="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166973</xdr:rowOff>
    </xdr:from>
    <xdr:to>
      <xdr:col>45</xdr:col>
      <xdr:colOff>177800</xdr:colOff>
      <xdr:row>95</xdr:row>
      <xdr:rowOff>166080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283273"/>
          <a:ext cx="889000" cy="17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20441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166080</xdr:rowOff>
    </xdr:from>
    <xdr:to>
      <xdr:col>41</xdr:col>
      <xdr:colOff>50800</xdr:colOff>
      <xdr:row>96</xdr:row>
      <xdr:rowOff>121252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453830"/>
          <a:ext cx="889000" cy="12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27453</xdr:rowOff>
    </xdr:from>
    <xdr:to>
      <xdr:col>55</xdr:col>
      <xdr:colOff>50800</xdr:colOff>
      <xdr:row>94</xdr:row>
      <xdr:rowOff>129053</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14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50330</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5995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119555</xdr:rowOff>
    </xdr:from>
    <xdr:to>
      <xdr:col>50</xdr:col>
      <xdr:colOff>165100</xdr:colOff>
      <xdr:row>95</xdr:row>
      <xdr:rowOff>49705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23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66232</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01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116173</xdr:rowOff>
    </xdr:from>
    <xdr:to>
      <xdr:col>46</xdr:col>
      <xdr:colOff>38100</xdr:colOff>
      <xdr:row>95</xdr:row>
      <xdr:rowOff>46323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23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62850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00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115280</xdr:rowOff>
    </xdr:from>
    <xdr:to>
      <xdr:col>41</xdr:col>
      <xdr:colOff>101600</xdr:colOff>
      <xdr:row>96</xdr:row>
      <xdr:rowOff>45430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40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36557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9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70452</xdr:rowOff>
    </xdr:from>
    <xdr:to>
      <xdr:col>36</xdr:col>
      <xdr:colOff>165100</xdr:colOff>
      <xdr:row>97</xdr:row>
      <xdr:rowOff>602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52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163179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6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3" name="災害復旧事業費最小値テキスト">
          <a:extLst>
            <a:ext uri="{FF2B5EF4-FFF2-40B4-BE49-F238E27FC236}">
              <a16:creationId xmlns:a16="http://schemas.microsoft.com/office/drawing/2014/main" id="{00000000-0008-0000-0600-0000F7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5" name="災害復旧事業費最大値テキスト">
          <a:extLst>
            <a:ext uri="{FF2B5EF4-FFF2-40B4-BE49-F238E27FC236}">
              <a16:creationId xmlns:a16="http://schemas.microsoft.com/office/drawing/2014/main" id="{00000000-0008-0000-0600-0000F9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25343</xdr:rowOff>
    </xdr:from>
    <xdr:to>
      <xdr:col>85</xdr:col>
      <xdr:colOff>127000</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5481300" y="6540443"/>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08" name="災害復旧事業費平均値テキスト">
          <a:extLst>
            <a:ext uri="{FF2B5EF4-FFF2-40B4-BE49-F238E27FC236}">
              <a16:creationId xmlns:a16="http://schemas.microsoft.com/office/drawing/2014/main" id="{00000000-0008-0000-0600-0000FC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09" name="フローチャート: 判断 508">
          <a:extLst>
            <a:ext uri="{FF2B5EF4-FFF2-40B4-BE49-F238E27FC236}">
              <a16:creationId xmlns:a16="http://schemas.microsoft.com/office/drawing/2014/main" id="{00000000-0008-0000-0600-0000FD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25343</xdr:rowOff>
    </xdr:from>
    <xdr:to>
      <xdr:col>81</xdr:col>
      <xdr:colOff>50800</xdr:colOff>
      <xdr:row>38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4592300" y="6540443"/>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25057</xdr:rowOff>
    </xdr:from>
    <xdr:to>
      <xdr:col>71</xdr:col>
      <xdr:colOff>177800</xdr:colOff>
      <xdr:row>38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814300" y="6540157"/>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6" name="楕円 525">
          <a:extLst>
            <a:ext uri="{FF2B5EF4-FFF2-40B4-BE49-F238E27FC236}">
              <a16:creationId xmlns:a16="http://schemas.microsoft.com/office/drawing/2014/main" id="{00000000-0008-0000-0600-00000E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7" name="災害復旧事業費該当値テキスト">
          <a:extLst>
            <a:ext uri="{FF2B5EF4-FFF2-40B4-BE49-F238E27FC236}">
              <a16:creationId xmlns:a16="http://schemas.microsoft.com/office/drawing/2014/main" id="{00000000-0008-0000-0600-00000F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145993</xdr:rowOff>
    </xdr:from>
    <xdr:to>
      <xdr:col>81</xdr:col>
      <xdr:colOff>101600</xdr:colOff>
      <xdr:row>38</xdr:row>
      <xdr:rowOff>76143</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5430500" y="648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67270</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356650" y="65823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145707</xdr:rowOff>
    </xdr:from>
    <xdr:to>
      <xdr:col>67</xdr:col>
      <xdr:colOff>101600</xdr:colOff>
      <xdr:row>38</xdr:row>
      <xdr:rowOff>75857</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2763500" y="648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66984</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89650" y="6582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a:extLst>
            <a:ext uri="{FF2B5EF4-FFF2-40B4-BE49-F238E27FC236}">
              <a16:creationId xmlns:a16="http://schemas.microsoft.com/office/drawing/2014/main" id="{00000000-0008-0000-0600-00002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a:extLst>
            <a:ext uri="{FF2B5EF4-FFF2-40B4-BE49-F238E27FC236}">
              <a16:creationId xmlns:a16="http://schemas.microsoft.com/office/drawing/2014/main" id="{00000000-0008-0000-0600-00002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a:extLst>
            <a:ext uri="{FF2B5EF4-FFF2-40B4-BE49-F238E27FC236}">
              <a16:creationId xmlns:a16="http://schemas.microsoft.com/office/drawing/2014/main" id="{00000000-0008-0000-0600-00002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a:extLst>
            <a:ext uri="{FF2B5EF4-FFF2-40B4-BE49-F238E27FC236}">
              <a16:creationId xmlns:a16="http://schemas.microsoft.com/office/drawing/2014/main" id="{00000000-0008-0000-0600-00004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91160</xdr:rowOff>
    </xdr:from>
    <xdr:to>
      <xdr:col>85</xdr:col>
      <xdr:colOff>127000</xdr:colOff>
      <xdr:row>73</xdr:row>
      <xdr:rowOff>140633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2607010"/>
          <a:ext cx="838200" cy="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24312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2883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48051</xdr:rowOff>
    </xdr:from>
    <xdr:to>
      <xdr:col>81</xdr:col>
      <xdr:colOff>50800</xdr:colOff>
      <xdr:row>73</xdr:row>
      <xdr:rowOff>91160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4592300" y="12392451"/>
          <a:ext cx="889000" cy="21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123220</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298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48051</xdr:rowOff>
    </xdr:from>
    <xdr:to>
      <xdr:col>76</xdr:col>
      <xdr:colOff>114300</xdr:colOff>
      <xdr:row>73</xdr:row>
      <xdr:rowOff>107410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2392451"/>
          <a:ext cx="889000" cy="2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113180</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69786</xdr:rowOff>
    </xdr:from>
    <xdr:to>
      <xdr:col>71</xdr:col>
      <xdr:colOff>177800</xdr:colOff>
      <xdr:row>73</xdr:row>
      <xdr:rowOff>107410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814300" y="12414186"/>
          <a:ext cx="889000" cy="20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159968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89833</xdr:rowOff>
    </xdr:from>
    <xdr:to>
      <xdr:col>85</xdr:col>
      <xdr:colOff>177800</xdr:colOff>
      <xdr:row>74</xdr:row>
      <xdr:rowOff>19983</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260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112710</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245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40360</xdr:rowOff>
    </xdr:from>
    <xdr:to>
      <xdr:col>81</xdr:col>
      <xdr:colOff>101600</xdr:colOff>
      <xdr:row>73</xdr:row>
      <xdr:rowOff>141960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255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158487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33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168701</xdr:rowOff>
    </xdr:from>
    <xdr:to>
      <xdr:col>76</xdr:col>
      <xdr:colOff>165100</xdr:colOff>
      <xdr:row>72</xdr:row>
      <xdr:rowOff>98851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234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115378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11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56610</xdr:rowOff>
    </xdr:from>
    <xdr:to>
      <xdr:col>72</xdr:col>
      <xdr:colOff>38100</xdr:colOff>
      <xdr:row>73</xdr:row>
      <xdr:rowOff>158210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257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3287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34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18986</xdr:rowOff>
    </xdr:from>
    <xdr:to>
      <xdr:col>67</xdr:col>
      <xdr:colOff>101600</xdr:colOff>
      <xdr:row>72</xdr:row>
      <xdr:rowOff>120586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236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137113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13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2" name="積立金グラフ枠">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4" name="積立金最小値テキスト">
          <a:extLst>
            <a:ext uri="{FF2B5EF4-FFF2-40B4-BE49-F238E27FC236}">
              <a16:creationId xmlns:a16="http://schemas.microsoft.com/office/drawing/2014/main" id="{00000000-0008-0000-0600-000098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6" name="積立金最大値テキスト">
          <a:extLst>
            <a:ext uri="{FF2B5EF4-FFF2-40B4-BE49-F238E27FC236}">
              <a16:creationId xmlns:a16="http://schemas.microsoft.com/office/drawing/2014/main" id="{00000000-0008-0000-0600-00009A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106256</xdr:rowOff>
    </xdr:from>
    <xdr:to>
      <xdr:col>85</xdr:col>
      <xdr:colOff>127000</xdr:colOff>
      <xdr:row>93</xdr:row>
      <xdr:rowOff>152319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5481300" y="15879656"/>
          <a:ext cx="838200" cy="217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142701</xdr:rowOff>
    </xdr:from>
    <xdr:ext cx="534377" cy="259045"/>
    <xdr:sp macro="" textlink="">
      <xdr:nvSpPr>
        <xdr:cNvPr id="669" name="積立金平均値テキスト">
          <a:extLst>
            <a:ext uri="{FF2B5EF4-FFF2-40B4-BE49-F238E27FC236}">
              <a16:creationId xmlns:a16="http://schemas.microsoft.com/office/drawing/2014/main" id="{00000000-0008-0000-0600-00009D020000}"/>
            </a:ext>
          </a:extLst>
        </xdr:cNvPr>
        <xdr:cNvSpPr txBox="1"/>
      </xdr:nvSpPr>
      <xdr:spPr>
        <a:xfrm>
          <a:off x="16370300" y="16773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0" name="フローチャート: 判断 669">
          <a:extLst>
            <a:ext uri="{FF2B5EF4-FFF2-40B4-BE49-F238E27FC236}">
              <a16:creationId xmlns:a16="http://schemas.microsoft.com/office/drawing/2014/main" id="{00000000-0008-0000-0600-00009E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152319</xdr:rowOff>
    </xdr:from>
    <xdr:to>
      <xdr:col>81</xdr:col>
      <xdr:colOff>50800</xdr:colOff>
      <xdr:row>94</xdr:row>
      <xdr:rowOff>170090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4592300" y="16097169"/>
          <a:ext cx="889000" cy="18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170090</xdr:rowOff>
    </xdr:from>
    <xdr:to>
      <xdr:col>76</xdr:col>
      <xdr:colOff>114300</xdr:colOff>
      <xdr:row>95</xdr:row>
      <xdr:rowOff>74727</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3703300" y="16286390"/>
          <a:ext cx="889000" cy="7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81852</xdr:rowOff>
    </xdr:from>
    <xdr:ext cx="534377"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4325111" y="168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74727</xdr:rowOff>
    </xdr:from>
    <xdr:to>
      <xdr:col>71</xdr:col>
      <xdr:colOff>177800</xdr:colOff>
      <xdr:row>97</xdr:row>
      <xdr:rowOff>157975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2814300" y="16362477"/>
          <a:ext cx="889000" cy="426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55456</xdr:rowOff>
    </xdr:from>
    <xdr:to>
      <xdr:col>85</xdr:col>
      <xdr:colOff>177800</xdr:colOff>
      <xdr:row>92</xdr:row>
      <xdr:rowOff>157056</xdr:rowOff>
    </xdr:to>
    <xdr:sp macro="" textlink="">
      <xdr:nvSpPr>
        <xdr:cNvPr id="687" name="楕円 686">
          <a:extLst>
            <a:ext uri="{FF2B5EF4-FFF2-40B4-BE49-F238E27FC236}">
              <a16:creationId xmlns:a16="http://schemas.microsoft.com/office/drawing/2014/main" id="{00000000-0008-0000-0600-0000AF020000}"/>
            </a:ext>
          </a:extLst>
        </xdr:cNvPr>
        <xdr:cNvSpPr/>
      </xdr:nvSpPr>
      <xdr:spPr>
        <a:xfrm>
          <a:off x="16268700" y="1582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8483</xdr:rowOff>
    </xdr:from>
    <xdr:ext cx="599010" cy="259045"/>
    <xdr:sp macro="" textlink="">
      <xdr:nvSpPr>
        <xdr:cNvPr id="688" name="積立金該当値テキスト">
          <a:extLst>
            <a:ext uri="{FF2B5EF4-FFF2-40B4-BE49-F238E27FC236}">
              <a16:creationId xmlns:a16="http://schemas.microsoft.com/office/drawing/2014/main" id="{00000000-0008-0000-0600-0000B0020000}"/>
            </a:ext>
          </a:extLst>
        </xdr:cNvPr>
        <xdr:cNvSpPr txBox="1"/>
      </xdr:nvSpPr>
      <xdr:spPr>
        <a:xfrm>
          <a:off x="16370300" y="15781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101519</xdr:rowOff>
    </xdr:from>
    <xdr:to>
      <xdr:col>81</xdr:col>
      <xdr:colOff>101600</xdr:colOff>
      <xdr:row>94</xdr:row>
      <xdr:rowOff>31669</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5430500" y="1604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48196</xdr:rowOff>
    </xdr:from>
    <xdr:ext cx="59901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181795" y="15821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119290</xdr:rowOff>
    </xdr:from>
    <xdr:to>
      <xdr:col>76</xdr:col>
      <xdr:colOff>165100</xdr:colOff>
      <xdr:row>95</xdr:row>
      <xdr:rowOff>49440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4541500" y="1623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65967</xdr:rowOff>
    </xdr:from>
    <xdr:ext cx="59901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292795" y="16010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23927</xdr:rowOff>
    </xdr:from>
    <xdr:to>
      <xdr:col>72</xdr:col>
      <xdr:colOff>38100</xdr:colOff>
      <xdr:row>95</xdr:row>
      <xdr:rowOff>125527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3652500" y="1631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93</xdr:row>
      <xdr:rowOff>142054</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03795" y="16086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107175</xdr:rowOff>
    </xdr:from>
    <xdr:to>
      <xdr:col>67</xdr:col>
      <xdr:colOff>101600</xdr:colOff>
      <xdr:row>98</xdr:row>
      <xdr:rowOff>37325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2763500" y="1673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53852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1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141796</xdr:rowOff>
    </xdr:from>
    <xdr:to>
      <xdr:col>116</xdr:col>
      <xdr:colOff>63500</xdr:colOff>
      <xdr:row>38</xdr:row>
      <xdr:rowOff>8827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485446"/>
          <a:ext cx="838200" cy="3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6367</xdr:rowOff>
    </xdr:from>
    <xdr:ext cx="378565"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521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635</xdr:rowOff>
    </xdr:from>
    <xdr:to>
      <xdr:col>111</xdr:col>
      <xdr:colOff>177800</xdr:colOff>
      <xdr:row>37</xdr:row>
      <xdr:rowOff>141796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344285"/>
          <a:ext cx="889000" cy="14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69042</xdr:rowOff>
    </xdr:from>
    <xdr:ext cx="378565"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134017" y="6584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62166</xdr:rowOff>
    </xdr:from>
    <xdr:to>
      <xdr:col>107</xdr:col>
      <xdr:colOff>50800</xdr:colOff>
      <xdr:row>37</xdr:row>
      <xdr:rowOff>635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234366"/>
          <a:ext cx="889000" cy="10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99903</xdr:rowOff>
    </xdr:from>
    <xdr:ext cx="378565"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245017" y="6615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12255</xdr:rowOff>
    </xdr:from>
    <xdr:to>
      <xdr:col>102</xdr:col>
      <xdr:colOff>114300</xdr:colOff>
      <xdr:row>36</xdr:row>
      <xdr:rowOff>62166</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184455"/>
          <a:ext cx="88900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75709</xdr:rowOff>
    </xdr:from>
    <xdr:ext cx="378565"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56017" y="6590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58564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57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129477</xdr:rowOff>
    </xdr:from>
    <xdr:to>
      <xdr:col>116</xdr:col>
      <xdr:colOff>114300</xdr:colOff>
      <xdr:row>38</xdr:row>
      <xdr:rowOff>59627</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47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152354</xdr:rowOff>
    </xdr:from>
    <xdr:ext cx="469744"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324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90996</xdr:rowOff>
    </xdr:from>
    <xdr:to>
      <xdr:col>112</xdr:col>
      <xdr:colOff>38100</xdr:colOff>
      <xdr:row>38</xdr:row>
      <xdr:rowOff>21146</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43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37673</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0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121285</xdr:rowOff>
    </xdr:from>
    <xdr:to>
      <xdr:col>107</xdr:col>
      <xdr:colOff>101600</xdr:colOff>
      <xdr:row>37</xdr:row>
      <xdr:rowOff>51435</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29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67962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06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11366</xdr:rowOff>
    </xdr:from>
    <xdr:to>
      <xdr:col>102</xdr:col>
      <xdr:colOff>165100</xdr:colOff>
      <xdr:row>36</xdr:row>
      <xdr:rowOff>112966</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18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129493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5958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132905</xdr:rowOff>
    </xdr:from>
    <xdr:to>
      <xdr:col>98</xdr:col>
      <xdr:colOff>38100</xdr:colOff>
      <xdr:row>36</xdr:row>
      <xdr:rowOff>63055</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13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79582</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590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167818</xdr:rowOff>
    </xdr:from>
    <xdr:to>
      <xdr:col>116</xdr:col>
      <xdr:colOff>63500</xdr:colOff>
      <xdr:row>57</xdr:row>
      <xdr:rowOff>149454</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1323300" y="9597568"/>
          <a:ext cx="838200" cy="32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65536</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1000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93104</xdr:rowOff>
    </xdr:from>
    <xdr:to>
      <xdr:col>111</xdr:col>
      <xdr:colOff>177800</xdr:colOff>
      <xdr:row>57</xdr:row>
      <xdr:rowOff>149454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9865754"/>
          <a:ext cx="889000" cy="5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9930</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1012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14275</xdr:rowOff>
    </xdr:from>
    <xdr:to>
      <xdr:col>107</xdr:col>
      <xdr:colOff>50800</xdr:colOff>
      <xdr:row>57</xdr:row>
      <xdr:rowOff>93104</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9786925"/>
          <a:ext cx="889000" cy="7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8082</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10123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97180</xdr:rowOff>
    </xdr:from>
    <xdr:to>
      <xdr:col>102</xdr:col>
      <xdr:colOff>114300</xdr:colOff>
      <xdr:row>57</xdr:row>
      <xdr:rowOff>14275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9184030"/>
          <a:ext cx="889000" cy="60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2081</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10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154252</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1009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117018</xdr:rowOff>
    </xdr:from>
    <xdr:to>
      <xdr:col>116</xdr:col>
      <xdr:colOff>114300</xdr:colOff>
      <xdr:row>56</xdr:row>
      <xdr:rowOff>47168</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954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139895</xdr:rowOff>
    </xdr:from>
    <xdr:ext cx="534377"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939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98654</xdr:rowOff>
    </xdr:from>
    <xdr:to>
      <xdr:col>112</xdr:col>
      <xdr:colOff>38100</xdr:colOff>
      <xdr:row>58</xdr:row>
      <xdr:rowOff>28804</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987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45331</xdr:rowOff>
    </xdr:from>
    <xdr:ext cx="534377"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56111" y="964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42304</xdr:rowOff>
    </xdr:from>
    <xdr:to>
      <xdr:col>107</xdr:col>
      <xdr:colOff>101600</xdr:colOff>
      <xdr:row>57</xdr:row>
      <xdr:rowOff>143904</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981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160431</xdr:rowOff>
    </xdr:from>
    <xdr:ext cx="534377"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67111" y="959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134925</xdr:rowOff>
    </xdr:from>
    <xdr:to>
      <xdr:col>102</xdr:col>
      <xdr:colOff>165100</xdr:colOff>
      <xdr:row>57</xdr:row>
      <xdr:rowOff>65075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97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81602</xdr:rowOff>
    </xdr:from>
    <xdr:ext cx="534377"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278111" y="9511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46380</xdr:rowOff>
    </xdr:from>
    <xdr:to>
      <xdr:col>98</xdr:col>
      <xdr:colOff>38100</xdr:colOff>
      <xdr:row>53</xdr:row>
      <xdr:rowOff>147980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913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164507</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389111" y="890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6" name="繰出金グラフ枠">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38" name="繰出金最小値テキスト">
          <a:extLst>
            <a:ext uri="{FF2B5EF4-FFF2-40B4-BE49-F238E27FC236}">
              <a16:creationId xmlns:a16="http://schemas.microsoft.com/office/drawing/2014/main" id="{00000000-0008-0000-0600-000046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0" name="繰出金最大値テキスト">
          <a:extLst>
            <a:ext uri="{FF2B5EF4-FFF2-40B4-BE49-F238E27FC236}">
              <a16:creationId xmlns:a16="http://schemas.microsoft.com/office/drawing/2014/main" id="{00000000-0008-0000-0600-000048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147375</xdr:rowOff>
    </xdr:from>
    <xdr:to>
      <xdr:col>116</xdr:col>
      <xdr:colOff>63500</xdr:colOff>
      <xdr:row>75</xdr:row>
      <xdr:rowOff>41304</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1323300" y="12834675"/>
          <a:ext cx="8382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3" name="繰出金平均値テキスト">
          <a:extLst>
            <a:ext uri="{FF2B5EF4-FFF2-40B4-BE49-F238E27FC236}">
              <a16:creationId xmlns:a16="http://schemas.microsoft.com/office/drawing/2014/main" id="{00000000-0008-0000-0600-00004B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41304</xdr:rowOff>
    </xdr:from>
    <xdr:to>
      <xdr:col>111</xdr:col>
      <xdr:colOff>177800</xdr:colOff>
      <xdr:row>75</xdr:row>
      <xdr:rowOff>105573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0434300" y="12900054"/>
          <a:ext cx="889000" cy="6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103156</xdr:rowOff>
    </xdr:from>
    <xdr:to>
      <xdr:col>107</xdr:col>
      <xdr:colOff>50800</xdr:colOff>
      <xdr:row>75</xdr:row>
      <xdr:rowOff>105573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9545300" y="12961906"/>
          <a:ext cx="889000" cy="2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103156</xdr:rowOff>
    </xdr:from>
    <xdr:to>
      <xdr:col>102</xdr:col>
      <xdr:colOff>114300</xdr:colOff>
      <xdr:row>75</xdr:row>
      <xdr:rowOff>103940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8656300" y="12961906"/>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96575</xdr:rowOff>
    </xdr:from>
    <xdr:to>
      <xdr:col>116</xdr:col>
      <xdr:colOff>114300</xdr:colOff>
      <xdr:row>75</xdr:row>
      <xdr:rowOff>26725</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2110700" y="127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119452</xdr:rowOff>
    </xdr:from>
    <xdr:ext cx="534377" cy="259045"/>
    <xdr:sp macro="" textlink="">
      <xdr:nvSpPr>
        <xdr:cNvPr id="862" name="繰出金該当値テキスト">
          <a:extLst>
            <a:ext uri="{FF2B5EF4-FFF2-40B4-BE49-F238E27FC236}">
              <a16:creationId xmlns:a16="http://schemas.microsoft.com/office/drawing/2014/main" id="{00000000-0008-0000-0600-00005E030000}"/>
            </a:ext>
          </a:extLst>
        </xdr:cNvPr>
        <xdr:cNvSpPr txBox="1"/>
      </xdr:nvSpPr>
      <xdr:spPr>
        <a:xfrm>
          <a:off x="22212300" y="126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161954</xdr:rowOff>
    </xdr:from>
    <xdr:to>
      <xdr:col>112</xdr:col>
      <xdr:colOff>38100</xdr:colOff>
      <xdr:row>75</xdr:row>
      <xdr:rowOff>92104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1272500" y="1284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108631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624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54773</xdr:rowOff>
    </xdr:from>
    <xdr:to>
      <xdr:col>107</xdr:col>
      <xdr:colOff>101600</xdr:colOff>
      <xdr:row>75</xdr:row>
      <xdr:rowOff>156373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0383500" y="1291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1450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68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52356</xdr:rowOff>
    </xdr:from>
    <xdr:to>
      <xdr:col>102</xdr:col>
      <xdr:colOff>165100</xdr:colOff>
      <xdr:row>75</xdr:row>
      <xdr:rowOff>153956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9494500" y="1291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170483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8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53140</xdr:rowOff>
    </xdr:from>
    <xdr:to>
      <xdr:col>98</xdr:col>
      <xdr:colOff>38100</xdr:colOff>
      <xdr:row>75</xdr:row>
      <xdr:rowOff>154741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8605500" y="129118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171267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8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5" name="前年度繰上充用金グラフ枠">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7" name="前年度繰上充用金最小値テキスト">
          <a:extLst>
            <a:ext uri="{FF2B5EF4-FFF2-40B4-BE49-F238E27FC236}">
              <a16:creationId xmlns:a16="http://schemas.microsoft.com/office/drawing/2014/main" id="{00000000-0008-0000-0600-00007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9" name="前年度繰上充用金最大値テキスト">
          <a:extLst>
            <a:ext uri="{FF2B5EF4-FFF2-40B4-BE49-F238E27FC236}">
              <a16:creationId xmlns:a16="http://schemas.microsoft.com/office/drawing/2014/main" id="{00000000-0008-0000-0600-00007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2" name="前年度繰上充用金平均値テキスト">
          <a:extLst>
            <a:ext uri="{FF2B5EF4-FFF2-40B4-BE49-F238E27FC236}">
              <a16:creationId xmlns:a16="http://schemas.microsoft.com/office/drawing/2014/main" id="{00000000-0008-0000-0600-00007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1" name="前年度繰上充用金該当値テキスト">
          <a:extLst>
            <a:ext uri="{FF2B5EF4-FFF2-40B4-BE49-F238E27FC236}">
              <a16:creationId xmlns:a16="http://schemas.microsoft.com/office/drawing/2014/main" id="{00000000-0008-0000-0600-00008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400">
              <a:solidFill>
                <a:schemeClr val="tx1"/>
              </a:solidFill>
              <a:latin typeface="ＭＳ Ｐゴシック" panose="020B0600070205080204" pitchFamily="50" charset="-128"/>
              <a:ea typeface="ＭＳ Ｐゴシック" panose="020B0600070205080204" pitchFamily="50" charset="-128"/>
            </a:rPr>
            <a:t>905,046</a:t>
          </a:r>
          <a:r>
            <a:rPr kumimoji="1" lang="ja-JP" altLang="en-US" sz="1400">
              <a:solidFill>
                <a:schemeClr val="tx1"/>
              </a:solidFill>
              <a:latin typeface="ＭＳ Ｐゴシック" panose="020B0600070205080204" pitchFamily="50" charset="-128"/>
              <a:ea typeface="ＭＳ Ｐゴシック" panose="020B0600070205080204" pitchFamily="50" charset="-128"/>
            </a:rPr>
            <a:t>円となっている。主な構成項目である物件費は、住民一人当たり</a:t>
          </a:r>
          <a:r>
            <a:rPr kumimoji="1" lang="en-US" altLang="ja-JP" sz="1400">
              <a:solidFill>
                <a:schemeClr val="tx1"/>
              </a:solidFill>
              <a:latin typeface="ＭＳ Ｐゴシック" panose="020B0600070205080204" pitchFamily="50" charset="-128"/>
              <a:ea typeface="ＭＳ Ｐゴシック" panose="020B0600070205080204" pitchFamily="50" charset="-128"/>
            </a:rPr>
            <a:t>130,249</a:t>
          </a:r>
          <a:r>
            <a:rPr kumimoji="1" lang="ja-JP" altLang="en-US" sz="1400">
              <a:solidFill>
                <a:schemeClr val="tx1"/>
              </a:solidFill>
              <a:latin typeface="ＭＳ Ｐゴシック" panose="020B0600070205080204" pitchFamily="50" charset="-128"/>
              <a:ea typeface="ＭＳ Ｐゴシック" panose="020B0600070205080204" pitchFamily="50" charset="-128"/>
            </a:rPr>
            <a:t>円であり、前年度から比較すると</a:t>
          </a:r>
          <a:r>
            <a:rPr kumimoji="1" lang="en-US" altLang="ja-JP" sz="1400">
              <a:solidFill>
                <a:schemeClr val="tx1"/>
              </a:solidFill>
              <a:latin typeface="ＭＳ Ｐゴシック" panose="020B0600070205080204" pitchFamily="50" charset="-128"/>
              <a:ea typeface="ＭＳ Ｐゴシック" panose="020B0600070205080204" pitchFamily="50" charset="-128"/>
            </a:rPr>
            <a:t>1.1</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減少しているものの、依然類似団体平均を超える高い水準で推移している。これはふるさと応援寄附金に係る経費、各種委託料等が影響している。新たに発生する委託料については特に注意を払いながら、物件費全体の精査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99,318
95,798
56.51
90,242,679
89,887,332
330,613
24,888,542
55,464,473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66548</xdr:rowOff>
    </xdr:from>
    <xdr:to>
      <xdr:col>24</xdr:col>
      <xdr:colOff>63500</xdr:colOff>
      <xdr:row>35</xdr:row>
      <xdr:rowOff>67120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6067298"/>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66548</xdr:rowOff>
    </xdr:from>
    <xdr:to>
      <xdr:col>19</xdr:col>
      <xdr:colOff>177800</xdr:colOff>
      <xdr:row>35</xdr:row>
      <xdr:rowOff>95695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067298"/>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95695</xdr:rowOff>
    </xdr:from>
    <xdr:to>
      <xdr:col>15</xdr:col>
      <xdr:colOff>50800</xdr:colOff>
      <xdr:row>35</xdr:row>
      <xdr:rowOff>130556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096445"/>
          <a:ext cx="88900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32258</xdr:rowOff>
    </xdr:from>
    <xdr:to>
      <xdr:col>10</xdr:col>
      <xdr:colOff>114300</xdr:colOff>
      <xdr:row>35</xdr:row>
      <xdr:rowOff>130556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033008"/>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16320</xdr:rowOff>
    </xdr:from>
    <xdr:to>
      <xdr:col>24</xdr:col>
      <xdr:colOff>114300</xdr:colOff>
      <xdr:row>35</xdr:row>
      <xdr:rowOff>117920</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01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39197</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15748</xdr:rowOff>
    </xdr:from>
    <xdr:to>
      <xdr:col>20</xdr:col>
      <xdr:colOff>38100</xdr:colOff>
      <xdr:row>35</xdr:row>
      <xdr:rowOff>117348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01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133875</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79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44895</xdr:rowOff>
    </xdr:from>
    <xdr:to>
      <xdr:col>15</xdr:col>
      <xdr:colOff>101600</xdr:colOff>
      <xdr:row>35</xdr:row>
      <xdr:rowOff>146495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4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163022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82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79756</xdr:rowOff>
    </xdr:from>
    <xdr:to>
      <xdr:col>10</xdr:col>
      <xdr:colOff>165100</xdr:colOff>
      <xdr:row>36</xdr:row>
      <xdr:rowOff>9906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08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26433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855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152908</xdr:rowOff>
    </xdr:from>
    <xdr:to>
      <xdr:col>6</xdr:col>
      <xdr:colOff>38100</xdr:colOff>
      <xdr:row>35</xdr:row>
      <xdr:rowOff>83058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98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99585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5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18839</xdr:rowOff>
    </xdr:from>
    <xdr:to>
      <xdr:col>24</xdr:col>
      <xdr:colOff>63500</xdr:colOff>
      <xdr:row>52</xdr:row>
      <xdr:rowOff>12435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8762789"/>
          <a:ext cx="838200" cy="16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68028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840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12435</xdr:rowOff>
    </xdr:from>
    <xdr:to>
      <xdr:col>19</xdr:col>
      <xdr:colOff>177800</xdr:colOff>
      <xdr:row>53</xdr:row>
      <xdr:rowOff>22672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8927835"/>
          <a:ext cx="889000" cy="18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21389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22672</xdr:rowOff>
    </xdr:from>
    <xdr:to>
      <xdr:col>15</xdr:col>
      <xdr:colOff>50800</xdr:colOff>
      <xdr:row>53</xdr:row>
      <xdr:rowOff>159317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109522"/>
          <a:ext cx="889000" cy="13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96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159317</xdr:rowOff>
    </xdr:from>
    <xdr:to>
      <xdr:col>10</xdr:col>
      <xdr:colOff>114300</xdr:colOff>
      <xdr:row>54</xdr:row>
      <xdr:rowOff>93092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246167"/>
          <a:ext cx="889000" cy="10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29673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30023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63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139489</xdr:rowOff>
    </xdr:from>
    <xdr:to>
      <xdr:col>24</xdr:col>
      <xdr:colOff>114300</xdr:colOff>
      <xdr:row>51</xdr:row>
      <xdr:rowOff>69639</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871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92516</xdr:rowOff>
    </xdr:from>
    <xdr:ext cx="599010"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8665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133085</xdr:rowOff>
    </xdr:from>
    <xdr:to>
      <xdr:col>20</xdr:col>
      <xdr:colOff>38100</xdr:colOff>
      <xdr:row>52</xdr:row>
      <xdr:rowOff>63235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887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79762</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8652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143322</xdr:rowOff>
    </xdr:from>
    <xdr:to>
      <xdr:col>15</xdr:col>
      <xdr:colOff>101600</xdr:colOff>
      <xdr:row>53</xdr:row>
      <xdr:rowOff>73472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05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89999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08795" y="8833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108517</xdr:rowOff>
    </xdr:from>
    <xdr:to>
      <xdr:col>10</xdr:col>
      <xdr:colOff>165100</xdr:colOff>
      <xdr:row>54</xdr:row>
      <xdr:rowOff>38667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19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55194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8970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42292</xdr:rowOff>
    </xdr:from>
    <xdr:to>
      <xdr:col>6</xdr:col>
      <xdr:colOff>38100</xdr:colOff>
      <xdr:row>54</xdr:row>
      <xdr:rowOff>143892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30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160419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075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60193</xdr:rowOff>
    </xdr:from>
    <xdr:to>
      <xdr:col>24</xdr:col>
      <xdr:colOff>63500</xdr:colOff>
      <xdr:row>75</xdr:row>
      <xdr:rowOff>100861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18943"/>
          <a:ext cx="838200" cy="4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100861</xdr:rowOff>
    </xdr:from>
    <xdr:to>
      <xdr:col>19</xdr:col>
      <xdr:colOff>177800</xdr:colOff>
      <xdr:row>76</xdr:row>
      <xdr:rowOff>62967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959611"/>
          <a:ext cx="889000" cy="13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17529</xdr:rowOff>
    </xdr:from>
    <xdr:to>
      <xdr:col>15</xdr:col>
      <xdr:colOff>50800</xdr:colOff>
      <xdr:row>76</xdr:row>
      <xdr:rowOff>62967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47729"/>
          <a:ext cx="889000" cy="4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17529</xdr:rowOff>
    </xdr:from>
    <xdr:to>
      <xdr:col>10</xdr:col>
      <xdr:colOff>114300</xdr:colOff>
      <xdr:row>77</xdr:row>
      <xdr:rowOff>132682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47729"/>
          <a:ext cx="889000" cy="286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9393</xdr:rowOff>
    </xdr:from>
    <xdr:to>
      <xdr:col>24</xdr:col>
      <xdr:colOff>114300</xdr:colOff>
      <xdr:row>75</xdr:row>
      <xdr:rowOff>110993</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86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32270</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19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50061</xdr:rowOff>
    </xdr:from>
    <xdr:to>
      <xdr:col>20</xdr:col>
      <xdr:colOff>38100</xdr:colOff>
      <xdr:row>75</xdr:row>
      <xdr:rowOff>151661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90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168188</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684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12167</xdr:rowOff>
    </xdr:from>
    <xdr:to>
      <xdr:col>15</xdr:col>
      <xdr:colOff>101600</xdr:colOff>
      <xdr:row>76</xdr:row>
      <xdr:rowOff>113767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4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130294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1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138178</xdr:rowOff>
    </xdr:from>
    <xdr:to>
      <xdr:col>10</xdr:col>
      <xdr:colOff>165100</xdr:colOff>
      <xdr:row>76</xdr:row>
      <xdr:rowOff>68328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84855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7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81882</xdr:rowOff>
    </xdr:from>
    <xdr:to>
      <xdr:col>6</xdr:col>
      <xdr:colOff>38100</xdr:colOff>
      <xdr:row>78</xdr:row>
      <xdr:rowOff>12032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8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28559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05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148901</xdr:rowOff>
    </xdr:from>
    <xdr:to>
      <xdr:col>24</xdr:col>
      <xdr:colOff>63500</xdr:colOff>
      <xdr:row>95</xdr:row>
      <xdr:rowOff>27876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5922301"/>
          <a:ext cx="838200" cy="39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96056</xdr:rowOff>
    </xdr:from>
    <xdr:to>
      <xdr:col>19</xdr:col>
      <xdr:colOff>177800</xdr:colOff>
      <xdr:row>95</xdr:row>
      <xdr:rowOff>27876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212356"/>
          <a:ext cx="889000" cy="10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96056</xdr:rowOff>
    </xdr:from>
    <xdr:to>
      <xdr:col>15</xdr:col>
      <xdr:colOff>50800</xdr:colOff>
      <xdr:row>94</xdr:row>
      <xdr:rowOff>114973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212356"/>
          <a:ext cx="889000" cy="1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145529</xdr:rowOff>
    </xdr:from>
    <xdr:to>
      <xdr:col>10</xdr:col>
      <xdr:colOff>114300</xdr:colOff>
      <xdr:row>94</xdr:row>
      <xdr:rowOff>114973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5918929"/>
          <a:ext cx="889000" cy="3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98101</xdr:rowOff>
    </xdr:from>
    <xdr:to>
      <xdr:col>24</xdr:col>
      <xdr:colOff>114300</xdr:colOff>
      <xdr:row>93</xdr:row>
      <xdr:rowOff>28251</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587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120978</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572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148526</xdr:rowOff>
    </xdr:from>
    <xdr:to>
      <xdr:col>20</xdr:col>
      <xdr:colOff>38100</xdr:colOff>
      <xdr:row>95</xdr:row>
      <xdr:rowOff>78676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26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95203</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040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45256</xdr:rowOff>
    </xdr:from>
    <xdr:to>
      <xdr:col>15</xdr:col>
      <xdr:colOff>101600</xdr:colOff>
      <xdr:row>94</xdr:row>
      <xdr:rowOff>146856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16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163383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59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64173</xdr:rowOff>
    </xdr:from>
    <xdr:to>
      <xdr:col>10</xdr:col>
      <xdr:colOff>165100</xdr:colOff>
      <xdr:row>94</xdr:row>
      <xdr:rowOff>165773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180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10850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595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94729</xdr:rowOff>
    </xdr:from>
    <xdr:to>
      <xdr:col>6</xdr:col>
      <xdr:colOff>38100</xdr:colOff>
      <xdr:row>93</xdr:row>
      <xdr:rowOff>24879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586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41406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564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163703</xdr:rowOff>
    </xdr:from>
    <xdr:to>
      <xdr:col>55</xdr:col>
      <xdr:colOff>0</xdr:colOff>
      <xdr:row>37</xdr:row>
      <xdr:rowOff>127127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335903"/>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163703</xdr:rowOff>
    </xdr:from>
    <xdr:to>
      <xdr:col>50</xdr:col>
      <xdr:colOff>114300</xdr:colOff>
      <xdr:row>37</xdr:row>
      <xdr:rowOff>11684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335903"/>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11684</xdr:rowOff>
    </xdr:from>
    <xdr:to>
      <xdr:col>45</xdr:col>
      <xdr:colOff>177800</xdr:colOff>
      <xdr:row>37</xdr:row>
      <xdr:rowOff>32258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35533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31115</xdr:rowOff>
    </xdr:from>
    <xdr:to>
      <xdr:col>41</xdr:col>
      <xdr:colOff>50800</xdr:colOff>
      <xdr:row>37</xdr:row>
      <xdr:rowOff>32258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374765"/>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76327</xdr:rowOff>
    </xdr:from>
    <xdr:to>
      <xdr:col>55</xdr:col>
      <xdr:colOff>50800</xdr:colOff>
      <xdr:row>38</xdr:row>
      <xdr:rowOff>6477</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1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54754</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3984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112903</xdr:rowOff>
    </xdr:from>
    <xdr:to>
      <xdr:col>50</xdr:col>
      <xdr:colOff>165100</xdr:colOff>
      <xdr:row>37</xdr:row>
      <xdr:rowOff>43053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28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59580</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6060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132334</xdr:rowOff>
    </xdr:from>
    <xdr:to>
      <xdr:col>46</xdr:col>
      <xdr:colOff>38100</xdr:colOff>
      <xdr:row>37</xdr:row>
      <xdr:rowOff>62484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79011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152908</xdr:rowOff>
    </xdr:from>
    <xdr:to>
      <xdr:col>41</xdr:col>
      <xdr:colOff>101600</xdr:colOff>
      <xdr:row>37</xdr:row>
      <xdr:rowOff>83058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99585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100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151765</xdr:rowOff>
    </xdr:from>
    <xdr:to>
      <xdr:col>36</xdr:col>
      <xdr:colOff>165100</xdr:colOff>
      <xdr:row>37</xdr:row>
      <xdr:rowOff>81915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98442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09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87396</xdr:rowOff>
    </xdr:from>
    <xdr:to>
      <xdr:col>55</xdr:col>
      <xdr:colOff>0</xdr:colOff>
      <xdr:row>57</xdr:row>
      <xdr:rowOff>90597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9860046"/>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20373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793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87396</xdr:rowOff>
    </xdr:from>
    <xdr:to>
      <xdr:col>50</xdr:col>
      <xdr:colOff>114300</xdr:colOff>
      <xdr:row>57</xdr:row>
      <xdr:rowOff>149392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9860046"/>
          <a:ext cx="889000" cy="6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143177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91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149392</xdr:rowOff>
    </xdr:from>
    <xdr:to>
      <xdr:col>45</xdr:col>
      <xdr:colOff>177800</xdr:colOff>
      <xdr:row>58</xdr:row>
      <xdr:rowOff>3363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9922042"/>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3363</xdr:rowOff>
    </xdr:from>
    <xdr:to>
      <xdr:col>41</xdr:col>
      <xdr:colOff>50800</xdr:colOff>
      <xdr:row>58</xdr:row>
      <xdr:rowOff>19410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9947463"/>
          <a:ext cx="8890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39797</xdr:rowOff>
    </xdr:from>
    <xdr:to>
      <xdr:col>55</xdr:col>
      <xdr:colOff>50800</xdr:colOff>
      <xdr:row>57</xdr:row>
      <xdr:rowOff>141397</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81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62674</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663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36596</xdr:rowOff>
    </xdr:from>
    <xdr:to>
      <xdr:col>50</xdr:col>
      <xdr:colOff>165100</xdr:colOff>
      <xdr:row>57</xdr:row>
      <xdr:rowOff>138196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80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154723</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958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98592</xdr:rowOff>
    </xdr:from>
    <xdr:to>
      <xdr:col>46</xdr:col>
      <xdr:colOff>38100</xdr:colOff>
      <xdr:row>58</xdr:row>
      <xdr:rowOff>28742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87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19869</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996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124013</xdr:rowOff>
    </xdr:from>
    <xdr:to>
      <xdr:col>41</xdr:col>
      <xdr:colOff>101600</xdr:colOff>
      <xdr:row>58</xdr:row>
      <xdr:rowOff>54163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89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45290</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998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140060</xdr:rowOff>
    </xdr:from>
    <xdr:to>
      <xdr:col>36</xdr:col>
      <xdr:colOff>165100</xdr:colOff>
      <xdr:row>58</xdr:row>
      <xdr:rowOff>70210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1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61337</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1000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28639</xdr:rowOff>
    </xdr:from>
    <xdr:to>
      <xdr:col>55</xdr:col>
      <xdr:colOff>0</xdr:colOff>
      <xdr:row>75</xdr:row>
      <xdr:rowOff>148673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2887389"/>
          <a:ext cx="838200" cy="120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148899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350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144482</xdr:rowOff>
    </xdr:from>
    <xdr:to>
      <xdr:col>50</xdr:col>
      <xdr:colOff>114300</xdr:colOff>
      <xdr:row>75</xdr:row>
      <xdr:rowOff>148673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003232"/>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67708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440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144482</xdr:rowOff>
    </xdr:from>
    <xdr:to>
      <xdr:col>45</xdr:col>
      <xdr:colOff>177800</xdr:colOff>
      <xdr:row>77</xdr:row>
      <xdr:rowOff>63748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003232"/>
          <a:ext cx="889000" cy="26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31456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40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63748</xdr:rowOff>
    </xdr:from>
    <xdr:to>
      <xdr:col>41</xdr:col>
      <xdr:colOff>50800</xdr:colOff>
      <xdr:row>78</xdr:row>
      <xdr:rowOff>34601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265398"/>
          <a:ext cx="889000" cy="14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12120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38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149289</xdr:rowOff>
    </xdr:from>
    <xdr:to>
      <xdr:col>55</xdr:col>
      <xdr:colOff>50800</xdr:colOff>
      <xdr:row>75</xdr:row>
      <xdr:rowOff>79439</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283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716</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68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97872</xdr:rowOff>
    </xdr:from>
    <xdr:to>
      <xdr:col>50</xdr:col>
      <xdr:colOff>165100</xdr:colOff>
      <xdr:row>76</xdr:row>
      <xdr:rowOff>28023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29566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44549</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372111" y="1273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93682</xdr:rowOff>
    </xdr:from>
    <xdr:to>
      <xdr:col>46</xdr:col>
      <xdr:colOff>38100</xdr:colOff>
      <xdr:row>76</xdr:row>
      <xdr:rowOff>23831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29524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40359</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483111" y="1272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12948</xdr:rowOff>
    </xdr:from>
    <xdr:to>
      <xdr:col>41</xdr:col>
      <xdr:colOff>101600</xdr:colOff>
      <xdr:row>77</xdr:row>
      <xdr:rowOff>114548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1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131075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594111" y="12989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155251</xdr:rowOff>
    </xdr:from>
    <xdr:to>
      <xdr:col>36</xdr:col>
      <xdr:colOff>165100</xdr:colOff>
      <xdr:row>78</xdr:row>
      <xdr:rowOff>85401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5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76528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49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108916</xdr:rowOff>
    </xdr:from>
    <xdr:to>
      <xdr:col>55</xdr:col>
      <xdr:colOff>0</xdr:colOff>
      <xdr:row>95</xdr:row>
      <xdr:rowOff>673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225216"/>
          <a:ext cx="838200" cy="6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108916</xdr:rowOff>
    </xdr:from>
    <xdr:to>
      <xdr:col>50</xdr:col>
      <xdr:colOff>114300</xdr:colOff>
      <xdr:row>95</xdr:row>
      <xdr:rowOff>166599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225216"/>
          <a:ext cx="889000" cy="22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166599</xdr:rowOff>
    </xdr:from>
    <xdr:to>
      <xdr:col>45</xdr:col>
      <xdr:colOff>177800</xdr:colOff>
      <xdr:row>96</xdr:row>
      <xdr:rowOff>24543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454349"/>
          <a:ext cx="889000" cy="2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85922</xdr:rowOff>
    </xdr:from>
    <xdr:to>
      <xdr:col>41</xdr:col>
      <xdr:colOff>50800</xdr:colOff>
      <xdr:row>96</xdr:row>
      <xdr:rowOff>24543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373672"/>
          <a:ext cx="889000" cy="11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77957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70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121323</xdr:rowOff>
    </xdr:from>
    <xdr:to>
      <xdr:col>55</xdr:col>
      <xdr:colOff>50800</xdr:colOff>
      <xdr:row>95</xdr:row>
      <xdr:rowOff>51473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23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144200</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08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58116</xdr:rowOff>
    </xdr:from>
    <xdr:to>
      <xdr:col>50</xdr:col>
      <xdr:colOff>165100</xdr:colOff>
      <xdr:row>94</xdr:row>
      <xdr:rowOff>159716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17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4793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594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115799</xdr:rowOff>
    </xdr:from>
    <xdr:to>
      <xdr:col>46</xdr:col>
      <xdr:colOff>38100</xdr:colOff>
      <xdr:row>96</xdr:row>
      <xdr:rowOff>45949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40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62476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17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145193</xdr:rowOff>
    </xdr:from>
    <xdr:to>
      <xdr:col>41</xdr:col>
      <xdr:colOff>101600</xdr:colOff>
      <xdr:row>96</xdr:row>
      <xdr:rowOff>75343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4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91870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20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35122</xdr:rowOff>
    </xdr:from>
    <xdr:to>
      <xdr:col>36</xdr:col>
      <xdr:colOff>165100</xdr:colOff>
      <xdr:row>95</xdr:row>
      <xdr:rowOff>136722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32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153249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09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123515</xdr:rowOff>
    </xdr:from>
    <xdr:to>
      <xdr:col>85</xdr:col>
      <xdr:colOff>127000</xdr:colOff>
      <xdr:row>35</xdr:row>
      <xdr:rowOff>142809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124265"/>
          <a:ext cx="838200" cy="1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142809</xdr:rowOff>
    </xdr:from>
    <xdr:to>
      <xdr:col>81</xdr:col>
      <xdr:colOff>50800</xdr:colOff>
      <xdr:row>36</xdr:row>
      <xdr:rowOff>108702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143559"/>
          <a:ext cx="889000" cy="13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108702</xdr:rowOff>
    </xdr:from>
    <xdr:to>
      <xdr:col>76</xdr:col>
      <xdr:colOff>114300</xdr:colOff>
      <xdr:row>36</xdr:row>
      <xdr:rowOff>163931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280902"/>
          <a:ext cx="889000" cy="5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97637</xdr:rowOff>
    </xdr:from>
    <xdr:to>
      <xdr:col>71</xdr:col>
      <xdr:colOff>177800</xdr:colOff>
      <xdr:row>36</xdr:row>
      <xdr:rowOff>163931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269837"/>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72715</xdr:rowOff>
    </xdr:from>
    <xdr:to>
      <xdr:col>85</xdr:col>
      <xdr:colOff>177800</xdr:colOff>
      <xdr:row>36</xdr:row>
      <xdr:rowOff>2865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07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95592</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92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92009</xdr:rowOff>
    </xdr:from>
    <xdr:to>
      <xdr:col>81</xdr:col>
      <xdr:colOff>101600</xdr:colOff>
      <xdr:row>36</xdr:row>
      <xdr:rowOff>22159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09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38686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86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57902</xdr:rowOff>
    </xdr:from>
    <xdr:to>
      <xdr:col>76</xdr:col>
      <xdr:colOff>165100</xdr:colOff>
      <xdr:row>36</xdr:row>
      <xdr:rowOff>159502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23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4579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00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113131</xdr:rowOff>
    </xdr:from>
    <xdr:to>
      <xdr:col>72</xdr:col>
      <xdr:colOff>38100</xdr:colOff>
      <xdr:row>37</xdr:row>
      <xdr:rowOff>43281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28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34408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37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46837</xdr:rowOff>
    </xdr:from>
    <xdr:to>
      <xdr:col>67</xdr:col>
      <xdr:colOff>101600</xdr:colOff>
      <xdr:row>36</xdr:row>
      <xdr:rowOff>148437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1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139564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31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94460</xdr:rowOff>
    </xdr:from>
    <xdr:to>
      <xdr:col>85</xdr:col>
      <xdr:colOff>127000</xdr:colOff>
      <xdr:row>56</xdr:row>
      <xdr:rowOff>147632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5481300" y="9695660"/>
          <a:ext cx="838200" cy="5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94460</xdr:rowOff>
    </xdr:from>
    <xdr:to>
      <xdr:col>81</xdr:col>
      <xdr:colOff>50800</xdr:colOff>
      <xdr:row>56</xdr:row>
      <xdr:rowOff>98232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695660"/>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98232</xdr:rowOff>
    </xdr:from>
    <xdr:to>
      <xdr:col>76</xdr:col>
      <xdr:colOff>114300</xdr:colOff>
      <xdr:row>57</xdr:row>
      <xdr:rowOff>62547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699432"/>
          <a:ext cx="889000" cy="13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161806</xdr:rowOff>
    </xdr:from>
    <xdr:to>
      <xdr:col>71</xdr:col>
      <xdr:colOff>177800</xdr:colOff>
      <xdr:row>57</xdr:row>
      <xdr:rowOff>62547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591556"/>
          <a:ext cx="889000" cy="24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96832</xdr:rowOff>
    </xdr:from>
    <xdr:to>
      <xdr:col>85</xdr:col>
      <xdr:colOff>177800</xdr:colOff>
      <xdr:row>57</xdr:row>
      <xdr:rowOff>26982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69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119709</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54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43660</xdr:rowOff>
    </xdr:from>
    <xdr:to>
      <xdr:col>81</xdr:col>
      <xdr:colOff>101600</xdr:colOff>
      <xdr:row>56</xdr:row>
      <xdr:rowOff>145260</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6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161787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4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47432</xdr:rowOff>
    </xdr:from>
    <xdr:to>
      <xdr:col>76</xdr:col>
      <xdr:colOff>165100</xdr:colOff>
      <xdr:row>56</xdr:row>
      <xdr:rowOff>149032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64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165559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42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11747</xdr:rowOff>
    </xdr:from>
    <xdr:to>
      <xdr:col>72</xdr:col>
      <xdr:colOff>38100</xdr:colOff>
      <xdr:row>57</xdr:row>
      <xdr:rowOff>113347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78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129874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5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111006</xdr:rowOff>
    </xdr:from>
    <xdr:to>
      <xdr:col>67</xdr:col>
      <xdr:colOff>101600</xdr:colOff>
      <xdr:row>56</xdr:row>
      <xdr:rowOff>41156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54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57683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31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25343</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443"/>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25343</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4592300" y="13398443"/>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25057</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8157"/>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145993</xdr:rowOff>
    </xdr:from>
    <xdr:to>
      <xdr:col>81</xdr:col>
      <xdr:colOff>101600</xdr:colOff>
      <xdr:row>78</xdr:row>
      <xdr:rowOff>76143</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67270</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3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145707</xdr:rowOff>
    </xdr:from>
    <xdr:to>
      <xdr:col>67</xdr:col>
      <xdr:colOff>101600</xdr:colOff>
      <xdr:row>78</xdr:row>
      <xdr:rowOff>75857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66984</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440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91046</xdr:rowOff>
    </xdr:from>
    <xdr:to>
      <xdr:col>85</xdr:col>
      <xdr:colOff>127000</xdr:colOff>
      <xdr:row>93</xdr:row>
      <xdr:rowOff>140519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035896"/>
          <a:ext cx="838200" cy="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24313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312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47955</xdr:rowOff>
    </xdr:from>
    <xdr:to>
      <xdr:col>81</xdr:col>
      <xdr:colOff>50800</xdr:colOff>
      <xdr:row>93</xdr:row>
      <xdr:rowOff>91046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5821355"/>
          <a:ext cx="889000" cy="21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123162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47955</xdr:rowOff>
    </xdr:from>
    <xdr:to>
      <xdr:col>76</xdr:col>
      <xdr:colOff>114300</xdr:colOff>
      <xdr:row>93</xdr:row>
      <xdr:rowOff>107296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5821355"/>
          <a:ext cx="889000" cy="230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113180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69672</xdr:rowOff>
    </xdr:from>
    <xdr:to>
      <xdr:col>71</xdr:col>
      <xdr:colOff>177800</xdr:colOff>
      <xdr:row>93</xdr:row>
      <xdr:rowOff>107296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5843072"/>
          <a:ext cx="889000" cy="20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159948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89719</xdr:rowOff>
    </xdr:from>
    <xdr:to>
      <xdr:col>85</xdr:col>
      <xdr:colOff>177800</xdr:colOff>
      <xdr:row>94</xdr:row>
      <xdr:rowOff>19869</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03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112596</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588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40246</xdr:rowOff>
    </xdr:from>
    <xdr:to>
      <xdr:col>81</xdr:col>
      <xdr:colOff>101600</xdr:colOff>
      <xdr:row>93</xdr:row>
      <xdr:rowOff>141846</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59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158373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576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168605</xdr:rowOff>
    </xdr:from>
    <xdr:to>
      <xdr:col>76</xdr:col>
      <xdr:colOff>165100</xdr:colOff>
      <xdr:row>92</xdr:row>
      <xdr:rowOff>98755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577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115282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554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56496</xdr:rowOff>
    </xdr:from>
    <xdr:to>
      <xdr:col>72</xdr:col>
      <xdr:colOff>38100</xdr:colOff>
      <xdr:row>93</xdr:row>
      <xdr:rowOff>158096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00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3173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577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18872</xdr:rowOff>
    </xdr:from>
    <xdr:to>
      <xdr:col>67</xdr:col>
      <xdr:colOff>101600</xdr:colOff>
      <xdr:row>92</xdr:row>
      <xdr:rowOff>120472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579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136999</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556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107924</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108674"/>
          <a:ext cx="889000" cy="5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166997</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6820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57124</xdr:rowOff>
    </xdr:from>
    <xdr:to>
      <xdr:col>98</xdr:col>
      <xdr:colOff>38100</xdr:colOff>
      <xdr:row>35</xdr:row>
      <xdr:rowOff>158724</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05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3801</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21428" y="5833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総務費は、住民一人当たり</a:t>
          </a:r>
          <a:r>
            <a:rPr kumimoji="1" lang="en-US" altLang="ja-JP" sz="1400">
              <a:solidFill>
                <a:schemeClr val="tx1"/>
              </a:solidFill>
              <a:latin typeface="ＭＳ Ｐゴシック" panose="020B0600070205080204" pitchFamily="50" charset="-128"/>
              <a:ea typeface="ＭＳ Ｐゴシック" panose="020B0600070205080204" pitchFamily="50" charset="-128"/>
            </a:rPr>
            <a:t>366,722</a:t>
          </a:r>
          <a:r>
            <a:rPr kumimoji="1" lang="ja-JP" altLang="en-US" sz="1400">
              <a:solidFill>
                <a:schemeClr val="tx1"/>
              </a:solidFill>
              <a:latin typeface="ＭＳ Ｐゴシック" panose="020B0600070205080204" pitchFamily="50" charset="-128"/>
              <a:ea typeface="ＭＳ Ｐゴシック" panose="020B0600070205080204" pitchFamily="50" charset="-128"/>
            </a:rPr>
            <a:t>円となっている。類似団体平均と比べ高止まりしているのは、主にふるさと応援寄附金事業に係る経費等によるものである。前年度と比べ、住民一人当たり</a:t>
          </a:r>
          <a:r>
            <a:rPr kumimoji="1" lang="en-US" altLang="ja-JP" sz="1400">
              <a:solidFill>
                <a:schemeClr val="tx1"/>
              </a:solidFill>
              <a:latin typeface="ＭＳ Ｐゴシック" panose="020B0600070205080204" pitchFamily="50" charset="-128"/>
              <a:ea typeface="ＭＳ Ｐゴシック" panose="020B0600070205080204" pitchFamily="50" charset="-128"/>
            </a:rPr>
            <a:t>43,319</a:t>
          </a:r>
          <a:r>
            <a:rPr kumimoji="1" lang="ja-JP" altLang="en-US" sz="1400">
              <a:solidFill>
                <a:schemeClr val="tx1"/>
              </a:solidFill>
              <a:latin typeface="ＭＳ Ｐゴシック" panose="020B0600070205080204" pitchFamily="50" charset="-128"/>
              <a:ea typeface="ＭＳ Ｐゴシック" panose="020B0600070205080204" pitchFamily="50" charset="-128"/>
            </a:rPr>
            <a:t>円増加し、類似団体平均を大きく上回っている。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tx1"/>
              </a:solidFill>
              <a:latin typeface="ＭＳ Ｐゴシック" panose="020B0600070205080204" pitchFamily="50" charset="-128"/>
              <a:ea typeface="ＭＳ Ｐゴシック" panose="020B0600070205080204" pitchFamily="50" charset="-128"/>
            </a:rPr>
            <a:t>　財政調整基金残高は、令和</a:t>
          </a:r>
          <a:r>
            <a:rPr kumimoji="1" lang="en-US" altLang="ja-JP" sz="1050">
              <a:solidFill>
                <a:schemeClr val="tx1"/>
              </a:solidFill>
              <a:latin typeface="ＭＳ Ｐゴシック" panose="020B0600070205080204" pitchFamily="50" charset="-128"/>
              <a:ea typeface="ＭＳ Ｐゴシック" panose="020B0600070205080204" pitchFamily="50" charset="-128"/>
            </a:rPr>
            <a:t>5</a:t>
          </a:r>
          <a:r>
            <a:rPr kumimoji="1" lang="ja-JP" altLang="en-US" sz="1050">
              <a:solidFill>
                <a:schemeClr val="tx1"/>
              </a:solidFill>
              <a:latin typeface="ＭＳ Ｐゴシック" panose="020B0600070205080204" pitchFamily="50" charset="-128"/>
              <a:ea typeface="ＭＳ Ｐゴシック" panose="020B0600070205080204" pitchFamily="50" charset="-128"/>
            </a:rPr>
            <a:t>年度決算黒字の</a:t>
          </a:r>
          <a:r>
            <a:rPr kumimoji="1" lang="en-US" altLang="ja-JP" sz="1050">
              <a:solidFill>
                <a:schemeClr val="tx1"/>
              </a:solidFill>
              <a:latin typeface="ＭＳ Ｐゴシック" panose="020B0600070205080204" pitchFamily="50" charset="-128"/>
              <a:ea typeface="ＭＳ Ｐゴシック" panose="020B0600070205080204" pitchFamily="50" charset="-128"/>
            </a:rPr>
            <a:t>1/2</a:t>
          </a:r>
          <a:r>
            <a:rPr kumimoji="1" lang="ja-JP" altLang="en-US" sz="1050">
              <a:solidFill>
                <a:schemeClr val="tx1"/>
              </a:solidFill>
              <a:latin typeface="ＭＳ Ｐゴシック" panose="020B0600070205080204" pitchFamily="50" charset="-128"/>
              <a:ea typeface="ＭＳ Ｐゴシック" panose="020B0600070205080204" pitchFamily="50" charset="-128"/>
            </a:rPr>
            <a:t>を積立て、前年度と比較し増加している。</a:t>
          </a:r>
        </a:p>
        <a:p>
          <a:r>
            <a:rPr kumimoji="1" lang="ja-JP" altLang="en-US" sz="1050">
              <a:solidFill>
                <a:schemeClr val="tx1"/>
              </a:solidFill>
              <a:latin typeface="ＭＳ Ｐゴシック" panose="020B0600070205080204" pitchFamily="50" charset="-128"/>
              <a:ea typeface="ＭＳ Ｐゴシック" panose="020B0600070205080204" pitchFamily="50" charset="-128"/>
            </a:rPr>
            <a:t>　また、特別職の給与カット、事業の見直しなどによる歳出削減のほか、遊休土地の積極的な売却、ふるさと納税の推進、空港連絡橋利用税の徴収、ネーミングライツなどの歳入確保に努めたことにより、引き続き</a:t>
          </a:r>
          <a:r>
            <a:rPr kumimoji="1" lang="en-US" altLang="ja-JP" sz="1050">
              <a:solidFill>
                <a:schemeClr val="tx1"/>
              </a:solidFill>
              <a:latin typeface="ＭＳ Ｐゴシック" panose="020B0600070205080204" pitchFamily="50" charset="-128"/>
              <a:ea typeface="ＭＳ Ｐゴシック" panose="020B0600070205080204" pitchFamily="50" charset="-128"/>
            </a:rPr>
            <a:t>3.3</a:t>
          </a:r>
          <a:r>
            <a:rPr kumimoji="1" lang="ja-JP" altLang="en-US" sz="1050">
              <a:solidFill>
                <a:schemeClr val="tx1"/>
              </a:solidFill>
              <a:latin typeface="ＭＳ Ｐゴシック" panose="020B0600070205080204" pitchFamily="50" charset="-128"/>
              <a:ea typeface="ＭＳ Ｐゴシック" panose="020B0600070205080204" pitchFamily="50" charset="-128"/>
            </a:rPr>
            <a:t>億円の黒字となっており、前年度と比較し実質収支額が約</a:t>
          </a:r>
          <a:r>
            <a:rPr kumimoji="1" lang="en-US" altLang="ja-JP" sz="1050">
              <a:solidFill>
                <a:schemeClr val="tx1"/>
              </a:solidFill>
              <a:latin typeface="ＭＳ Ｐゴシック" panose="020B0600070205080204" pitchFamily="50" charset="-128"/>
              <a:ea typeface="ＭＳ Ｐゴシック" panose="020B0600070205080204" pitchFamily="50" charset="-128"/>
            </a:rPr>
            <a:t>0.7</a:t>
          </a:r>
          <a:r>
            <a:rPr kumimoji="1" lang="ja-JP" altLang="en-US" sz="1050">
              <a:solidFill>
                <a:schemeClr val="tx1"/>
              </a:solidFill>
              <a:latin typeface="ＭＳ Ｐゴシック" panose="020B0600070205080204" pitchFamily="50" charset="-128"/>
              <a:ea typeface="ＭＳ Ｐゴシック" panose="020B0600070205080204" pitchFamily="50" charset="-128"/>
            </a:rPr>
            <a:t>億円の増、標準財政規模に占める割合では</a:t>
          </a:r>
          <a:r>
            <a:rPr kumimoji="1" lang="en-US" altLang="ja-JP" sz="1050">
              <a:solidFill>
                <a:schemeClr val="tx1"/>
              </a:solidFill>
              <a:latin typeface="ＭＳ Ｐゴシック" panose="020B0600070205080204" pitchFamily="50" charset="-128"/>
              <a:ea typeface="ＭＳ Ｐゴシック" panose="020B0600070205080204" pitchFamily="50" charset="-128"/>
            </a:rPr>
            <a:t>0.27</a:t>
          </a:r>
          <a:r>
            <a:rPr kumimoji="1" lang="ja-JP" altLang="en-US" sz="1050">
              <a:solidFill>
                <a:schemeClr val="tx1"/>
              </a:solidFill>
              <a:latin typeface="ＭＳ Ｐゴシック" panose="020B0600070205080204" pitchFamily="50" charset="-128"/>
              <a:ea typeface="ＭＳ Ｐゴシック" panose="020B0600070205080204" pitchFamily="50" charset="-128"/>
            </a:rPr>
            <a:t>ポイントの増となった。また、実質単年度収支の標準財政規模に占める割合では、基金の積立額が増加したことなどから、</a:t>
          </a:r>
          <a:r>
            <a:rPr kumimoji="1" lang="en-US" altLang="ja-JP" sz="1050">
              <a:solidFill>
                <a:schemeClr val="tx1"/>
              </a:solidFill>
              <a:latin typeface="ＭＳ Ｐゴシック" panose="020B0600070205080204" pitchFamily="50" charset="-128"/>
              <a:ea typeface="ＭＳ Ｐゴシック" panose="020B0600070205080204" pitchFamily="50" charset="-128"/>
            </a:rPr>
            <a:t>1.58</a:t>
          </a:r>
          <a:r>
            <a:rPr kumimoji="1" lang="ja-JP" altLang="en-US" sz="1050">
              <a:solidFill>
                <a:schemeClr val="tx1"/>
              </a:solidFill>
              <a:latin typeface="ＭＳ Ｐゴシック" panose="020B0600070205080204" pitchFamily="50" charset="-128"/>
              <a:ea typeface="ＭＳ Ｐゴシック" panose="020B0600070205080204" pitchFamily="50" charset="-128"/>
            </a:rPr>
            <a:t>ポイントの増となっている。</a:t>
          </a:r>
        </a:p>
        <a:p>
          <a:r>
            <a:rPr kumimoji="1" lang="ja-JP" altLang="en-US" sz="1050">
              <a:solidFill>
                <a:schemeClr val="tx1"/>
              </a:solidFill>
              <a:latin typeface="ＭＳ Ｐゴシック" panose="020B0600070205080204" pitchFamily="50" charset="-128"/>
              <a:ea typeface="ＭＳ Ｐゴシック" panose="020B0600070205080204" pitchFamily="50" charset="-128"/>
            </a:rPr>
            <a:t>　今後も令和</a:t>
          </a:r>
          <a:r>
            <a:rPr kumimoji="1" lang="en-US" altLang="ja-JP" sz="1050">
              <a:solidFill>
                <a:schemeClr val="tx1"/>
              </a:solidFill>
              <a:latin typeface="ＭＳ Ｐゴシック" panose="020B0600070205080204" pitchFamily="50" charset="-128"/>
              <a:ea typeface="ＭＳ Ｐゴシック" panose="020B0600070205080204" pitchFamily="50" charset="-128"/>
            </a:rPr>
            <a:t>6</a:t>
          </a:r>
          <a:r>
            <a:rPr kumimoji="1" lang="ja-JP" altLang="en-US" sz="1050">
              <a:solidFill>
                <a:schemeClr val="tx1"/>
              </a:solidFill>
              <a:latin typeface="ＭＳ Ｐゴシック" panose="020B0600070205080204" pitchFamily="50" charset="-128"/>
              <a:ea typeface="ＭＳ Ｐゴシック" panose="020B0600070205080204" pitchFamily="50" charset="-128"/>
            </a:rPr>
            <a:t>年</a:t>
          </a:r>
          <a:r>
            <a:rPr kumimoji="1" lang="en-US" altLang="ja-JP" sz="1050">
              <a:solidFill>
                <a:schemeClr val="tx1"/>
              </a:solidFill>
              <a:latin typeface="ＭＳ Ｐゴシック" panose="020B0600070205080204" pitchFamily="50" charset="-128"/>
              <a:ea typeface="ＭＳ Ｐゴシック" panose="020B0600070205080204" pitchFamily="50" charset="-128"/>
            </a:rPr>
            <a:t>12</a:t>
          </a:r>
          <a:r>
            <a:rPr kumimoji="1" lang="ja-JP" altLang="en-US" sz="1050">
              <a:solidFill>
                <a:schemeClr val="tx1"/>
              </a:solidFill>
              <a:latin typeface="ＭＳ Ｐゴシック" panose="020B0600070205080204" pitchFamily="50" charset="-128"/>
              <a:ea typeface="ＭＳ Ｐゴシック" panose="020B0600070205080204" pitchFamily="50" charset="-128"/>
            </a:rPr>
            <a:t>月に策定した、中期財政運営方針に基づき、計画的に安定した財政運営を行っていく。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21</a:t>
          </a:r>
          <a:r>
            <a:rPr kumimoji="1" lang="ja-JP" altLang="en-US" sz="1100">
              <a:solidFill>
                <a:schemeClr val="tx1"/>
              </a:solidFill>
              <a:latin typeface="ＭＳ Ｐゴシック" panose="020B0600070205080204" pitchFamily="50" charset="-128"/>
              <a:ea typeface="ＭＳ Ｐゴシック" panose="020B0600070205080204" pitchFamily="50" charset="-128"/>
            </a:rPr>
            <a:t>年</a:t>
          </a:r>
          <a:r>
            <a:rPr kumimoji="1" lang="en-US" altLang="ja-JP" sz="1100">
              <a:solidFill>
                <a:schemeClr val="tx1"/>
              </a:solidFill>
              <a:latin typeface="ＭＳ Ｐゴシック" panose="020B0600070205080204" pitchFamily="50" charset="-128"/>
              <a:ea typeface="ＭＳ Ｐゴシック" panose="020B0600070205080204" pitchFamily="50" charset="-128"/>
            </a:rPr>
            <a:t>4</a:t>
          </a:r>
          <a:r>
            <a:rPr kumimoji="1" lang="ja-JP" altLang="en-US" sz="1100">
              <a:solidFill>
                <a:schemeClr val="tx1"/>
              </a:solidFill>
              <a:latin typeface="ＭＳ Ｐゴシック" panose="020B0600070205080204" pitchFamily="50" charset="-128"/>
              <a:ea typeface="ＭＳ Ｐゴシック" panose="020B0600070205080204" pitchFamily="50" charset="-128"/>
            </a:rPr>
            <a:t>月</a:t>
          </a:r>
          <a:r>
            <a:rPr kumimoji="1" lang="en-US" altLang="ja-JP" sz="1100">
              <a:solidFill>
                <a:schemeClr val="tx1"/>
              </a:solidFill>
              <a:latin typeface="ＭＳ Ｐゴシック" panose="020B0600070205080204" pitchFamily="50" charset="-128"/>
              <a:ea typeface="ＭＳ Ｐゴシック" panose="020B0600070205080204" pitchFamily="50" charset="-128"/>
            </a:rPr>
            <a:t>1</a:t>
          </a:r>
          <a:r>
            <a:rPr kumimoji="1" lang="ja-JP" altLang="en-US" sz="1100">
              <a:solidFill>
                <a:schemeClr val="tx1"/>
              </a:solidFill>
              <a:latin typeface="ＭＳ Ｐゴシック" panose="020B0600070205080204" pitchFamily="50" charset="-128"/>
              <a:ea typeface="ＭＳ Ｐゴシック" panose="020B0600070205080204" pitchFamily="50" charset="-128"/>
            </a:rPr>
            <a:t>日に施行された財政健全化法に基づく健全化判断比率において、本市は平成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20</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年度決算における連結実質赤字比率が</a:t>
          </a:r>
          <a:r>
            <a:rPr kumimoji="1" lang="en-US" altLang="ja-JP" sz="1100">
              <a:solidFill>
                <a:schemeClr val="tx1"/>
              </a:solidFill>
              <a:latin typeface="ＭＳ Ｐゴシック" panose="020B0600070205080204" pitchFamily="50" charset="-128"/>
              <a:ea typeface="ＭＳ Ｐゴシック" panose="020B0600070205080204" pitchFamily="50" charset="-128"/>
            </a:rPr>
            <a:t>26.42</a:t>
          </a:r>
          <a:r>
            <a:rPr kumimoji="1" lang="ja-JP" altLang="en-US" sz="1100">
              <a:solidFill>
                <a:schemeClr val="tx1"/>
              </a:solidFill>
              <a:latin typeface="ＭＳ Ｐゴシック" panose="020B0600070205080204" pitchFamily="50" charset="-128"/>
              <a:ea typeface="ＭＳ Ｐゴシック" panose="020B0600070205080204" pitchFamily="50" charset="-128"/>
            </a:rPr>
            <a:t>％（早期健全化基準</a:t>
          </a:r>
          <a:r>
            <a:rPr kumimoji="1" lang="en-US" altLang="ja-JP" sz="1100">
              <a:solidFill>
                <a:schemeClr val="tx1"/>
              </a:solidFill>
              <a:latin typeface="ＭＳ Ｐゴシック" panose="020B0600070205080204" pitchFamily="50" charset="-128"/>
              <a:ea typeface="ＭＳ Ｐゴシック" panose="020B0600070205080204" pitchFamily="50" charset="-128"/>
            </a:rPr>
            <a:t>17.44</a:t>
          </a:r>
          <a:r>
            <a:rPr kumimoji="1" lang="ja-JP" altLang="en-US" sz="1100">
              <a:solidFill>
                <a:schemeClr val="tx1"/>
              </a:solidFill>
              <a:latin typeface="ＭＳ Ｐゴシック" panose="020B0600070205080204" pitchFamily="50" charset="-128"/>
              <a:ea typeface="ＭＳ Ｐゴシック" panose="020B0600070205080204" pitchFamily="50" charset="-128"/>
            </a:rPr>
            <a:t>％）と早期健全化基準以上となった。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本市は、財政健全化法施行前の地方財政再建促進特別措置法に規定する財政再建準用団体に陥らないよう普通会計の収支改善を最優先に取り組んできた結果、平成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18</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年度に普通会計において実質収支の黒字転換を達成したが、特別会計等の根本的な改善措置を講じるまでは至っていなかった。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そのような状況下、財政健全化法において、新たに設けられた連結実質赤字比率では、宅地造成事業会計における資金不足額約</a:t>
          </a:r>
          <a:r>
            <a:rPr kumimoji="1" lang="en-US" altLang="ja-JP" sz="1100">
              <a:solidFill>
                <a:schemeClr val="tx1"/>
              </a:solidFill>
              <a:latin typeface="ＭＳ Ｐゴシック" panose="020B0600070205080204" pitchFamily="50" charset="-128"/>
              <a:ea typeface="ＭＳ Ｐゴシック" panose="020B0600070205080204" pitchFamily="50" charset="-128"/>
            </a:rPr>
            <a:t>66</a:t>
          </a:r>
          <a:r>
            <a:rPr kumimoji="1" lang="ja-JP" altLang="en-US" sz="1100">
              <a:solidFill>
                <a:schemeClr val="tx1"/>
              </a:solidFill>
              <a:latin typeface="ＭＳ Ｐゴシック" panose="020B0600070205080204" pitchFamily="50" charset="-128"/>
              <a:ea typeface="ＭＳ Ｐゴシック" panose="020B0600070205080204" pitchFamily="50" charset="-128"/>
            </a:rPr>
            <a:t>億円により、連結実質赤字比率が早期健全化基準以上となったものである。また、同会計の資金不足は現病院（りんくうタウン）建設の財源として、旧病院跡地（上町）の売却収入を充てることとし、将来の公共施設等の整備のために宅地造成事業に売却したものであるが、景気低迷による事業計画の頓挫などにより、その間の金利負担の累積と地価下落による売却差損の発生で生じたもの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なお、同会計は既に役割を終えていることから、平成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21</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年度に第三セクター等改革推進債を活用して、これを廃止し、一般会計の負債として引継ぐことで同年度の決算で連結実質赤字額を解消した。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22</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年度及び平成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23</a:t>
          </a:r>
          <a:r>
            <a:rPr kumimoji="1" lang="ja-JP" altLang="en-US" sz="1100">
              <a:solidFill>
                <a:schemeClr val="tx1"/>
              </a:solidFill>
              <a:latin typeface="ＭＳ Ｐゴシック" panose="020B0600070205080204" pitchFamily="50" charset="-128"/>
              <a:ea typeface="ＭＳ Ｐゴシック" panose="020B0600070205080204" pitchFamily="50" charset="-128"/>
            </a:rPr>
            <a:t>年決算では、一般会計で赤字額が生じたものの、連結実質赤字額は生じておらず、平成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年度決算で早期健全化団体から脱却した。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決算は、特別職の給与カット、事業の見直しなどによる歳出削減のほか、遊休土地の積極的な売却、ふるさと納税の推進、空港連絡橋利用税の徴収、ネーミングライツなどの歳入確保に努めたことにより、普通会計の実質収支額は引き続き黒字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90242679</v>
      </c>
      <c r="BO4" s="358"/>
      <c r="BP4" s="358"/>
      <c r="BQ4" s="358"/>
      <c r="BR4" s="358"/>
      <c r="BS4" s="358"/>
      <c r="BT4" s="358"/>
      <c r="BU4" s="359"/>
      <c r="BV4" s="357">
        <v>83293220</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1.3</v>
      </c>
      <c r="CU4" s="364"/>
      <c r="CV4" s="364"/>
      <c r="CW4" s="364"/>
      <c r="CX4" s="364"/>
      <c r="CY4" s="364"/>
      <c r="CZ4" s="364"/>
      <c r="DA4" s="365"/>
      <c r="DB4" s="363">
        <v>1.1000000000000001</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89887332</v>
      </c>
      <c r="BO5" s="395"/>
      <c r="BP5" s="395"/>
      <c r="BQ5" s="395"/>
      <c r="BR5" s="395"/>
      <c r="BS5" s="395"/>
      <c r="BT5" s="395"/>
      <c r="BU5" s="396"/>
      <c r="BV5" s="394">
        <v>82982884</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103</v>
      </c>
      <c r="CU5" s="392"/>
      <c r="CV5" s="392"/>
      <c r="CW5" s="392"/>
      <c r="CX5" s="392"/>
      <c r="CY5" s="392"/>
      <c r="CZ5" s="392"/>
      <c r="DA5" s="393"/>
      <c r="DB5" s="391">
        <v>104.3</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355347</v>
      </c>
      <c r="BO6" s="395"/>
      <c r="BP6" s="395"/>
      <c r="BQ6" s="395"/>
      <c r="BR6" s="395"/>
      <c r="BS6" s="395"/>
      <c r="BT6" s="395"/>
      <c r="BU6" s="396"/>
      <c r="BV6" s="394">
        <v>310336</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103.5</v>
      </c>
      <c r="CU6" s="432"/>
      <c r="CV6" s="432"/>
      <c r="CW6" s="432"/>
      <c r="CX6" s="432"/>
      <c r="CY6" s="432"/>
      <c r="CZ6" s="432"/>
      <c r="DA6" s="433"/>
      <c r="DB6" s="431">
        <v>105.6</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24734</v>
      </c>
      <c r="BO7" s="395"/>
      <c r="BP7" s="395"/>
      <c r="BQ7" s="395"/>
      <c r="BR7" s="395"/>
      <c r="BS7" s="395"/>
      <c r="BT7" s="395"/>
      <c r="BU7" s="396"/>
      <c r="BV7" s="394">
        <v>51756</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24888542</v>
      </c>
      <c r="CU7" s="395"/>
      <c r="CV7" s="395"/>
      <c r="CW7" s="395"/>
      <c r="CX7" s="395"/>
      <c r="CY7" s="395"/>
      <c r="CZ7" s="395"/>
      <c r="DA7" s="396"/>
      <c r="DB7" s="394">
        <v>24476117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330613</v>
      </c>
      <c r="BO8" s="395"/>
      <c r="BP8" s="395"/>
      <c r="BQ8" s="395"/>
      <c r="BR8" s="395"/>
      <c r="BS8" s="395"/>
      <c r="BT8" s="395"/>
      <c r="BU8" s="396"/>
      <c r="BV8" s="394">
        <v>258580</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0.84</v>
      </c>
      <c r="CU8" s="435"/>
      <c r="CV8" s="435"/>
      <c r="CW8" s="435"/>
      <c r="CX8" s="435"/>
      <c r="CY8" s="435"/>
      <c r="CZ8" s="435"/>
      <c r="DA8" s="436"/>
      <c r="DB8" s="434">
        <v>0.86</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100131</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72033</v>
      </c>
      <c r="BO9" s="395"/>
      <c r="BP9" s="395"/>
      <c r="BQ9" s="395"/>
      <c r="BR9" s="395"/>
      <c r="BS9" s="395"/>
      <c r="BT9" s="395"/>
      <c r="BU9" s="396"/>
      <c r="BV9" s="394">
        <v>-150156</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12.6</v>
      </c>
      <c r="CU9" s="392"/>
      <c r="CV9" s="392"/>
      <c r="CW9" s="392"/>
      <c r="CX9" s="392"/>
      <c r="CY9" s="392"/>
      <c r="CZ9" s="392"/>
      <c r="DA9" s="393"/>
      <c r="DB9" s="391">
        <v>13.1</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100966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155077</v>
      </c>
      <c r="BO10" s="395"/>
      <c r="BP10" s="395"/>
      <c r="BQ10" s="395"/>
      <c r="BR10" s="395"/>
      <c r="BS10" s="395"/>
      <c r="BT10" s="395"/>
      <c r="BU10" s="396"/>
      <c r="BV10" s="394">
        <v>245076</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99318</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259000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95798</v>
      </c>
      <c r="S13" s="479"/>
      <c r="T13" s="479"/>
      <c r="U13" s="479"/>
      <c r="V13" s="480"/>
      <c r="W13" s="410" t="s">
        <v>131</v>
      </c>
      <c r="X13" s="411"/>
      <c r="Y13" s="411"/>
      <c r="Z13" s="411"/>
      <c r="AA13" s="411"/>
      <c r="AB13" s="401"/>
      <c r="AC13" s="445">
        <v>845</v>
      </c>
      <c r="AD13" s="446"/>
      <c r="AE13" s="446"/>
      <c r="AF13" s="446"/>
      <c r="AG13" s="488"/>
      <c r="AH13" s="445">
        <v>1006</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227110</v>
      </c>
      <c r="BO13" s="395"/>
      <c r="BP13" s="395"/>
      <c r="BQ13" s="395"/>
      <c r="BR13" s="395"/>
      <c r="BS13" s="395"/>
      <c r="BT13" s="395"/>
      <c r="BU13" s="396"/>
      <c r="BV13" s="394">
        <v>-164080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7.1</v>
      </c>
      <c r="CU13" s="392"/>
      <c r="CV13" s="392"/>
      <c r="CW13" s="392"/>
      <c r="CX13" s="392"/>
      <c r="CY13" s="392"/>
      <c r="CZ13" s="392"/>
      <c r="DA13" s="393"/>
      <c r="DB13" s="391">
        <v>7.6</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99037</v>
      </c>
      <c r="S14" s="479"/>
      <c r="T14" s="479"/>
      <c r="U14" s="479"/>
      <c r="V14" s="480"/>
      <c r="W14" s="384"/>
      <c r="X14" s="385"/>
      <c r="Y14" s="385"/>
      <c r="Z14" s="385"/>
      <c r="AA14" s="385"/>
      <c r="AB14" s="374"/>
      <c r="AC14" s="481">
        <v>1.9</v>
      </c>
      <c r="AD14" s="482"/>
      <c r="AE14" s="482"/>
      <c r="AF14" s="482"/>
      <c r="AG14" s="483"/>
      <c r="AH14" s="481">
        <v>2.2999999999999998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v>8.6999999999999993</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96212</v>
      </c>
      <c r="S15" s="479"/>
      <c r="T15" s="479"/>
      <c r="U15" s="479"/>
      <c r="V15" s="480"/>
      <c r="W15" s="410" t="s">
        <v>137</v>
      </c>
      <c r="X15" s="411"/>
      <c r="Y15" s="411"/>
      <c r="Z15" s="411"/>
      <c r="AA15" s="411"/>
      <c r="AB15" s="401"/>
      <c r="AC15" s="445">
        <v>9839</v>
      </c>
      <c r="AD15" s="446"/>
      <c r="AE15" s="446"/>
      <c r="AF15" s="446"/>
      <c r="AG15" s="488"/>
      <c r="AH15" s="445">
        <v>10292</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16697256</v>
      </c>
      <c r="BO15" s="358"/>
      <c r="BP15" s="358"/>
      <c r="BQ15" s="358"/>
      <c r="BR15" s="358"/>
      <c r="BS15" s="358"/>
      <c r="BT15" s="358"/>
      <c r="BU15" s="359"/>
      <c r="BV15" s="357">
        <v>16202836</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22</v>
      </c>
      <c r="AD16" s="482"/>
      <c r="AE16" s="482"/>
      <c r="AF16" s="482"/>
      <c r="AG16" s="483"/>
      <c r="AH16" s="481">
        <v>23.8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20042898</v>
      </c>
      <c r="BO16" s="395"/>
      <c r="BP16" s="395"/>
      <c r="BQ16" s="395"/>
      <c r="BR16" s="395"/>
      <c r="BS16" s="395"/>
      <c r="BT16" s="395"/>
      <c r="BU16" s="396"/>
      <c r="BV16" s="394">
        <v>19607380</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33943</v>
      </c>
      <c r="AD17" s="446"/>
      <c r="AE17" s="446"/>
      <c r="AF17" s="446"/>
      <c r="AG17" s="488"/>
      <c r="AH17" s="445">
        <v>31934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21425808</v>
      </c>
      <c r="BO17" s="395"/>
      <c r="BP17" s="395"/>
      <c r="BQ17" s="395"/>
      <c r="BR17" s="395"/>
      <c r="BS17" s="395"/>
      <c r="BT17" s="395"/>
      <c r="BU17" s="396"/>
      <c r="BV17" s="394">
        <v>20764283</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56.51</v>
      </c>
      <c r="M18" s="518"/>
      <c r="N18" s="518"/>
      <c r="O18" s="518"/>
      <c r="P18" s="518"/>
      <c r="Q18" s="518"/>
      <c r="R18" s="519"/>
      <c r="S18" s="519"/>
      <c r="T18" s="519"/>
      <c r="U18" s="519"/>
      <c r="V18" s="520"/>
      <c r="W18" s="412"/>
      <c r="X18" s="413"/>
      <c r="Y18" s="413"/>
      <c r="Z18" s="413"/>
      <c r="AA18" s="413"/>
      <c r="AB18" s="404"/>
      <c r="AC18" s="521">
        <v>76.099999999999994</v>
      </c>
      <c r="AD18" s="522"/>
      <c r="AE18" s="522"/>
      <c r="AF18" s="522"/>
      <c r="AG18" s="523"/>
      <c r="AH18" s="521">
        <v>73.900000000000006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26897841</v>
      </c>
      <c r="BO18" s="395"/>
      <c r="BP18" s="395"/>
      <c r="BQ18" s="395"/>
      <c r="BR18" s="395"/>
      <c r="BS18" s="395"/>
      <c r="BT18" s="395"/>
      <c r="BU18" s="396"/>
      <c r="BV18" s="394">
        <v>26627878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1772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33938288</v>
      </c>
      <c r="BO19" s="395"/>
      <c r="BP19" s="395"/>
      <c r="BQ19" s="395"/>
      <c r="BR19" s="395"/>
      <c r="BS19" s="395"/>
      <c r="BT19" s="395"/>
      <c r="BU19" s="396"/>
      <c r="BV19" s="394">
        <v>34236685</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43864</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55464473</v>
      </c>
      <c r="BO22" s="358"/>
      <c r="BP22" s="358"/>
      <c r="BQ22" s="358"/>
      <c r="BR22" s="358"/>
      <c r="BS22" s="358"/>
      <c r="BT22" s="358"/>
      <c r="BU22" s="359"/>
      <c r="BV22" s="357">
        <v>56749714</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35246508</v>
      </c>
      <c r="BO23" s="395"/>
      <c r="BP23" s="395"/>
      <c r="BQ23" s="395"/>
      <c r="BR23" s="395"/>
      <c r="BS23" s="395"/>
      <c r="BT23" s="395"/>
      <c r="BU23" s="396"/>
      <c r="BV23" s="394">
        <v>36665470</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5934</v>
      </c>
      <c r="R24" s="446"/>
      <c r="S24" s="446"/>
      <c r="T24" s="446"/>
      <c r="U24" s="446"/>
      <c r="V24" s="488"/>
      <c r="W24" s="540"/>
      <c r="X24" s="541"/>
      <c r="Y24" s="542"/>
      <c r="Z24" s="444" t="s">
        <v>162</v>
      </c>
      <c r="AA24" s="424"/>
      <c r="AB24" s="424"/>
      <c r="AC24" s="424"/>
      <c r="AD24" s="424"/>
      <c r="AE24" s="424"/>
      <c r="AF24" s="424"/>
      <c r="AG24" s="425"/>
      <c r="AH24" s="445">
        <v>535</v>
      </c>
      <c r="AI24" s="446"/>
      <c r="AJ24" s="446"/>
      <c r="AK24" s="446"/>
      <c r="AL24" s="488"/>
      <c r="AM24" s="445">
        <v>1700230</v>
      </c>
      <c r="AN24" s="446"/>
      <c r="AO24" s="446"/>
      <c r="AP24" s="446"/>
      <c r="AQ24" s="446"/>
      <c r="AR24" s="488"/>
      <c r="AS24" s="445">
        <v>3178</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42732185</v>
      </c>
      <c r="BO24" s="395"/>
      <c r="BP24" s="395"/>
      <c r="BQ24" s="395"/>
      <c r="BR24" s="395"/>
      <c r="BS24" s="395"/>
      <c r="BT24" s="395"/>
      <c r="BU24" s="396"/>
      <c r="BV24" s="394">
        <v>42883136</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5476</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21702325</v>
      </c>
      <c r="BO25" s="358"/>
      <c r="BP25" s="358"/>
      <c r="BQ25" s="358"/>
      <c r="BR25" s="358"/>
      <c r="BS25" s="358"/>
      <c r="BT25" s="358"/>
      <c r="BU25" s="359"/>
      <c r="BV25" s="357">
        <v>20282808</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5214</v>
      </c>
      <c r="R26" s="446"/>
      <c r="S26" s="446"/>
      <c r="T26" s="446"/>
      <c r="U26" s="446"/>
      <c r="V26" s="488"/>
      <c r="W26" s="540"/>
      <c r="X26" s="541"/>
      <c r="Y26" s="542"/>
      <c r="Z26" s="444" t="s">
        <v>168</v>
      </c>
      <c r="AA26" s="546"/>
      <c r="AB26" s="546"/>
      <c r="AC26" s="546"/>
      <c r="AD26" s="546"/>
      <c r="AE26" s="546"/>
      <c r="AF26" s="546"/>
      <c r="AG26" s="547"/>
      <c r="AH26" s="445">
        <v>10</v>
      </c>
      <c r="AI26" s="446"/>
      <c r="AJ26" s="446"/>
      <c r="AK26" s="446"/>
      <c r="AL26" s="488"/>
      <c r="AM26" s="445">
        <v>33290</v>
      </c>
      <c r="AN26" s="446"/>
      <c r="AO26" s="446"/>
      <c r="AP26" s="446"/>
      <c r="AQ26" s="446"/>
      <c r="AR26" s="488"/>
      <c r="AS26" s="445">
        <v>3329</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279565</v>
      </c>
      <c r="BO26" s="395"/>
      <c r="BP26" s="395"/>
      <c r="BQ26" s="395"/>
      <c r="BR26" s="395"/>
      <c r="BS26" s="395"/>
      <c r="BT26" s="395"/>
      <c r="BU26" s="396"/>
      <c r="BV26" s="394">
        <v>367487</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6200</v>
      </c>
      <c r="R27" s="446"/>
      <c r="S27" s="446"/>
      <c r="T27" s="446"/>
      <c r="U27" s="446"/>
      <c r="V27" s="488"/>
      <c r="W27" s="540"/>
      <c r="X27" s="541"/>
      <c r="Y27" s="542"/>
      <c r="Z27" s="444" t="s">
        <v>171</v>
      </c>
      <c r="AA27" s="424"/>
      <c r="AB27" s="424"/>
      <c r="AC27" s="424"/>
      <c r="AD27" s="424"/>
      <c r="AE27" s="424"/>
      <c r="AF27" s="424"/>
      <c r="AG27" s="425"/>
      <c r="AH27" s="445">
        <v>27</v>
      </c>
      <c r="AI27" s="446"/>
      <c r="AJ27" s="446"/>
      <c r="AK27" s="446"/>
      <c r="AL27" s="488"/>
      <c r="AM27" s="445">
        <v>85737</v>
      </c>
      <c r="AN27" s="446"/>
      <c r="AO27" s="446"/>
      <c r="AP27" s="446"/>
      <c r="AQ27" s="446"/>
      <c r="AR27" s="488"/>
      <c r="AS27" s="445">
        <v>3175</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5800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2069203</v>
      </c>
      <c r="BO28" s="358"/>
      <c r="BP28" s="358"/>
      <c r="BQ28" s="358"/>
      <c r="BR28" s="358"/>
      <c r="BS28" s="358"/>
      <c r="BT28" s="358"/>
      <c r="BU28" s="359"/>
      <c r="BV28" s="357">
        <v>1914126</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16</v>
      </c>
      <c r="M29" s="446"/>
      <c r="N29" s="446"/>
      <c r="O29" s="446"/>
      <c r="P29" s="488"/>
      <c r="Q29" s="445">
        <v>5500</v>
      </c>
      <c r="R29" s="446"/>
      <c r="S29" s="446"/>
      <c r="T29" s="446"/>
      <c r="U29" s="446"/>
      <c r="V29" s="488"/>
      <c r="W29" s="543"/>
      <c r="X29" s="544"/>
      <c r="Y29" s="545"/>
      <c r="Z29" s="444" t="s">
        <v>177</v>
      </c>
      <c r="AA29" s="424"/>
      <c r="AB29" s="424"/>
      <c r="AC29" s="424"/>
      <c r="AD29" s="424"/>
      <c r="AE29" s="424"/>
      <c r="AF29" s="424"/>
      <c r="AG29" s="425"/>
      <c r="AH29" s="445">
        <v>562</v>
      </c>
      <c r="AI29" s="446"/>
      <c r="AJ29" s="446"/>
      <c r="AK29" s="446"/>
      <c r="AL29" s="488"/>
      <c r="AM29" s="445">
        <v>1785967</v>
      </c>
      <c r="AN29" s="446"/>
      <c r="AO29" s="446"/>
      <c r="AP29" s="446"/>
      <c r="AQ29" s="446"/>
      <c r="AR29" s="488"/>
      <c r="AS29" s="445">
        <v>3178</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1394750</v>
      </c>
      <c r="BO29" s="395"/>
      <c r="BP29" s="395"/>
      <c r="BQ29" s="395"/>
      <c r="BR29" s="395"/>
      <c r="BS29" s="395"/>
      <c r="BT29" s="395"/>
      <c r="BU29" s="396"/>
      <c r="BV29" s="394">
        <v>922977</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95.1</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17342153</v>
      </c>
      <c r="BO30" s="514"/>
      <c r="BP30" s="514"/>
      <c r="BQ30" s="514"/>
      <c r="BR30" s="514"/>
      <c r="BS30" s="514"/>
      <c r="BT30" s="514"/>
      <c r="BU30" s="515"/>
      <c r="BV30" s="513">
        <v>15672352</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5</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8</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10</v>
      </c>
      <c r="BX34" s="584"/>
      <c r="BY34" s="585" t="str">
        <f>IF('各会計、関係団体の財政状況及び健全化判断比率'!B68="","",'各会計、関係団体の財政状況及び健全化判断比率'!B68)</f>
        <v>泉佐野市田尻町清掃施設組合</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泉佐野市土地開発公社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公共用地先行取得事業特別会計</v>
      </c>
      <c r="F35" s="585"/>
      <c r="G35" s="585"/>
      <c r="H35" s="585"/>
      <c r="I35" s="585"/>
      <c r="J35" s="585"/>
      <c r="K35" s="585"/>
      <c r="L35" s="585"/>
      <c r="M35" s="585"/>
      <c r="N35" s="585"/>
      <c r="O35" s="585"/>
      <c r="P35" s="585"/>
      <c r="Q35" s="585"/>
      <c r="R35" s="585"/>
      <c r="S35" s="585"/>
      <c r="T35" s="163"/>
      <c r="U35" s="584">
        <f>IF(W35="","",U34+1)</f>
        <v>6</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f t="shared" ref="AM35:AM43" si="0">IF(AO35="","",AM34+1)</f>
        <v>9</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11</v>
      </c>
      <c r="BX35" s="584"/>
      <c r="BY35" s="585" t="str">
        <f>IF('各会計、関係団体の財政状況及び健全化判断比率'!B69="","",'各会計、関係団体の財政状況及び健全化判断比率'!B69)</f>
        <v>泉州南消防組合</v>
      </c>
      <c r="BZ35" s="585"/>
      <c r="CA35" s="585"/>
      <c r="CB35" s="585"/>
      <c r="CC35" s="585"/>
      <c r="CD35" s="585"/>
      <c r="CE35" s="585"/>
      <c r="CF35" s="585"/>
      <c r="CG35" s="585"/>
      <c r="CH35" s="585"/>
      <c r="CI35" s="585"/>
      <c r="CJ35" s="585"/>
      <c r="CK35" s="585"/>
      <c r="CL35" s="585"/>
      <c r="CM35" s="585"/>
      <c r="CN35" s="163"/>
      <c r="CO35" s="584">
        <f t="shared" ref="CO35:CO43" si="3">IF(CQ35="","",CO34+1)</f>
        <v>18</v>
      </c>
      <c r="CP35" s="584"/>
      <c r="CQ35" s="585" t="str">
        <f>IF('各会計、関係団体の財政状況及び健全化判断比率'!BS8="","",'各会計、関係団体の財政状況及び健全化判断比率'!BS8)</f>
        <v>泉佐野市文化振興財団</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f>IF(E36="","",C35+1)</f>
        <v>3</v>
      </c>
      <c r="D36" s="584"/>
      <c r="E36" s="585" t="str">
        <f>IF('各会計、関係団体の財政状況及び健全化判断比率'!B9="","",'各会計、関係団体の財政状況及び健全化判断比率'!B9)</f>
        <v>病院事業債管理特別会計</v>
      </c>
      <c r="F36" s="585"/>
      <c r="G36" s="585"/>
      <c r="H36" s="585"/>
      <c r="I36" s="585"/>
      <c r="J36" s="585"/>
      <c r="K36" s="585"/>
      <c r="L36" s="585"/>
      <c r="M36" s="585"/>
      <c r="N36" s="585"/>
      <c r="O36" s="585"/>
      <c r="P36" s="585"/>
      <c r="Q36" s="585"/>
      <c r="R36" s="585"/>
      <c r="S36" s="585"/>
      <c r="T36" s="163"/>
      <c r="U36" s="584">
        <f t="shared" ref="U36:U43" si="4">IF(W36="","",U35+1)</f>
        <v>7</v>
      </c>
      <c r="V36" s="584"/>
      <c r="W36" s="585" t="str">
        <f>IF('各会計、関係団体の財政状況及び健全化判断比率'!B30="","",'各会計、関係団体の財政状況及び健全化判断比率'!B30)</f>
        <v>後期高齢者医療事業特別会計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12</v>
      </c>
      <c r="BX36" s="584"/>
      <c r="BY36" s="585" t="str">
        <f>IF('各会計、関係団体の財政状況及び健全化判断比率'!B70="","",'各会計、関係団体の財政状況及び健全化判断比率'!B70)</f>
        <v>大阪府都市ボートレース企業団</v>
      </c>
      <c r="BZ36" s="585"/>
      <c r="CA36" s="585"/>
      <c r="CB36" s="585"/>
      <c r="CC36" s="585"/>
      <c r="CD36" s="585"/>
      <c r="CE36" s="585"/>
      <c r="CF36" s="585"/>
      <c r="CG36" s="585"/>
      <c r="CH36" s="585"/>
      <c r="CI36" s="585"/>
      <c r="CJ36" s="585"/>
      <c r="CK36" s="585"/>
      <c r="CL36" s="585"/>
      <c r="CM36" s="585"/>
      <c r="CN36" s="163"/>
      <c r="CO36" s="584">
        <f t="shared" si="3"/>
        <v>19</v>
      </c>
      <c r="CP36" s="584"/>
      <c r="CQ36" s="585" t="str">
        <f>IF('各会計、関係団体の財政状況及び健全化判断比率'!BS9="","",'各会計、関係団体の財政状況及び健全化判断比率'!BS9)</f>
        <v>泉佐野市ウォーターフロント</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f>IF(E37="","",C36+1)</f>
        <v>4</v>
      </c>
      <c r="D37" s="584"/>
      <c r="E37" s="585" t="str">
        <f>IF('各会計、関係団体の財政状況及び健全化判断比率'!B10="","",'各会計、関係団体の財政状況及び健全化判断比率'!B10)</f>
        <v>りんくう公園事業特別会計</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13</v>
      </c>
      <c r="BX37" s="584"/>
      <c r="BY37" s="585" t="str">
        <f>IF('各会計、関係団体の財政状況及び健全化判断比率'!B71="","",'各会計、関係団体の財政状況及び健全化判断比率'!B71)</f>
        <v>大阪府後期高齢者医療広域連合（一般会計）</v>
      </c>
      <c r="BZ37" s="585"/>
      <c r="CA37" s="585"/>
      <c r="CB37" s="585"/>
      <c r="CC37" s="585"/>
      <c r="CD37" s="585"/>
      <c r="CE37" s="585"/>
      <c r="CF37" s="585"/>
      <c r="CG37" s="585"/>
      <c r="CH37" s="585"/>
      <c r="CI37" s="585"/>
      <c r="CJ37" s="585"/>
      <c r="CK37" s="585"/>
      <c r="CL37" s="585"/>
      <c r="CM37" s="585"/>
      <c r="CN37" s="163"/>
      <c r="CO37" s="584">
        <f t="shared" si="3"/>
        <v>20</v>
      </c>
      <c r="CP37" s="584"/>
      <c r="CQ37" s="585" t="str">
        <f>IF('各会計、関係団体の財政状況及び健全化判断比率'!BS10="","",'各会計、関係団体の財政状況及び健全化判断比率'!BS10)</f>
        <v>地方独立行政法人りんくう総合医療センター</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14</v>
      </c>
      <c r="BX38" s="584"/>
      <c r="BY38" s="585" t="str">
        <f>IF('各会計、関係団体の財政状況及び健全化判断比率'!B72="","",'各会計、関係団体の財政状況及び健全化判断比率'!B72)</f>
        <v>大阪府後期高齢者医療広域連合（後期高齢者医療特別会計）</v>
      </c>
      <c r="BZ38" s="585"/>
      <c r="CA38" s="585"/>
      <c r="CB38" s="585"/>
      <c r="CC38" s="585"/>
      <c r="CD38" s="585"/>
      <c r="CE38" s="585"/>
      <c r="CF38" s="585"/>
      <c r="CG38" s="585"/>
      <c r="CH38" s="585"/>
      <c r="CI38" s="585"/>
      <c r="CJ38" s="585"/>
      <c r="CK38" s="585"/>
      <c r="CL38" s="585"/>
      <c r="CM38" s="585"/>
      <c r="CN38" s="163"/>
      <c r="CO38" s="584">
        <f t="shared" si="3"/>
        <v>21</v>
      </c>
      <c r="CP38" s="584"/>
      <c r="CQ38" s="585" t="str">
        <f>IF('各会計、関係団体の財政状況及び健全化判断比率'!BS11="","",'各会計、関係団体の財政状況及び健全化判断比率'!BS11)</f>
        <v>泉佐野電力</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15</v>
      </c>
      <c r="BX39" s="584"/>
      <c r="BY39" s="585" t="str">
        <f>IF('各会計、関係団体の財政状況及び健全化判断比率'!B73="","",'各会計、関係団体の財政状況及び健全化判断比率'!B73)</f>
        <v>大阪広域水道企業団（水道事業会計）</v>
      </c>
      <c r="BZ39" s="585"/>
      <c r="CA39" s="585"/>
      <c r="CB39" s="585"/>
      <c r="CC39" s="585"/>
      <c r="CD39" s="585"/>
      <c r="CE39" s="585"/>
      <c r="CF39" s="585"/>
      <c r="CG39" s="585"/>
      <c r="CH39" s="585"/>
      <c r="CI39" s="585"/>
      <c r="CJ39" s="585"/>
      <c r="CK39" s="585"/>
      <c r="CL39" s="585"/>
      <c r="CM39" s="585"/>
      <c r="CN39" s="163"/>
      <c r="CO39" s="584">
        <f t="shared" si="3"/>
        <v>22</v>
      </c>
      <c r="CP39" s="584"/>
      <c r="CQ39" s="585" t="str">
        <f>IF('各会計、関係団体の財政状況及び健全化判断比率'!BS12="","",'各会計、関係団体の財政状況及び健全化判断比率'!BS12)</f>
        <v>泉佐野ガス</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16</v>
      </c>
      <c r="BX40" s="584"/>
      <c r="BY40" s="585" t="str">
        <f>IF('各会計、関係団体の財政状況及び健全化判断比率'!B74="","",'各会計、関係団体の財政状況及び健全化判断比率'!B74)</f>
        <v>大阪広域水道企業団（工業用水道事業会計）</v>
      </c>
      <c r="BZ40" s="585"/>
      <c r="CA40" s="585"/>
      <c r="CB40" s="585"/>
      <c r="CC40" s="585"/>
      <c r="CD40" s="585"/>
      <c r="CE40" s="585"/>
      <c r="CF40" s="585"/>
      <c r="CG40" s="585"/>
      <c r="CH40" s="585"/>
      <c r="CI40" s="585"/>
      <c r="CJ40" s="585"/>
      <c r="CK40" s="585"/>
      <c r="CL40" s="585"/>
      <c r="CM40" s="585"/>
      <c r="CN40" s="163"/>
      <c r="CO40" s="584">
        <f t="shared" si="3"/>
        <v>23</v>
      </c>
      <c r="CP40" s="584"/>
      <c r="CQ40" s="585" t="str">
        <f>IF('各会計、関係団体の財政状況及び健全化判断比率'!BS13="","",'各会計、関係団体の財政状況及び健全化判断比率'!BS13)</f>
        <v>株式会社さのたす</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f t="shared" si="3"/>
        <v>24</v>
      </c>
      <c r="CP41" s="584"/>
      <c r="CQ41" s="585" t="str">
        <f>IF('各会計、関係団体の財政状況及び健全化判断比率'!BS14="","",'各会計、関係団体の財政状況及び健全化判断比率'!BS14)</f>
        <v>地方独立行政法人泉佐野市行政事務サービスセンター</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awNzi4CWQKlBLYXN6G/bUhxXkN2RA2zDmokm8sd5jaag/PUKawQjMjBWoiIrN6+i+lsT/wKHYHrfYVIjbn020g==" saltValue="yRz0VAtwIipkBzjHIm3Hj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533</v>
      </c>
      <c r="D34" s="1136"/>
      <c r="E34" s="1137"/>
      <c r="F34" s="32">
        <v>2.3199999999999998</v>
      </c>
      <c r="G34" s="33">
        <v>2.0499999999999998</v>
      </c>
      <c r="H34" s="33">
        <v>1.87</v>
      </c>
      <c r="I34" s="33">
        <v>2.56</v>
      </c>
      <c r="J34" s="34">
        <v>3.34</v>
      </c>
      <c r="K34" s="22"/>
      <c r="L34" s="22"/>
      <c r="M34" s="22"/>
      <c r="N34" s="22"/>
      <c r="O34" s="22"/>
      <c r="P34" s="22"/>
    </row>
    <row r="35" spans="1:16" ht="39" customHeight="1" x14ac:dyDescent="0.2">
      <c r="A35" s="22"/>
      <c r="B35" s="35"/>
      <c r="C35" s="1132" t="s">
        <v>534</v>
      </c>
      <c r="D35" s="1132"/>
      <c r="E35" s="1133"/>
      <c r="F35" s="36">
        <v>3.21</v>
      </c>
      <c r="G35" s="37">
        <v>3.05</v>
      </c>
      <c r="H35" s="37">
        <v>2.09</v>
      </c>
      <c r="I35" s="37">
        <v>1.33</v>
      </c>
      <c r="J35" s="38">
        <v>1.93</v>
      </c>
      <c r="K35" s="22"/>
      <c r="L35" s="22"/>
      <c r="M35" s="22"/>
      <c r="N35" s="22"/>
      <c r="O35" s="22"/>
      <c r="P35" s="22"/>
    </row>
    <row r="36" spans="1:16" ht="39" customHeight="1" x14ac:dyDescent="0.2">
      <c r="A36" s="22"/>
      <c r="B36" s="35"/>
      <c r="C36" s="1132" t="s">
        <v>535</v>
      </c>
      <c r="D36" s="1132"/>
      <c r="E36" s="1133"/>
      <c r="F36" s="36">
        <v>0.56999999999999995</v>
      </c>
      <c r="G36" s="37">
        <v>1.57</v>
      </c>
      <c r="H36" s="37">
        <v>1.69</v>
      </c>
      <c r="I36" s="37">
        <v>1.05</v>
      </c>
      <c r="J36" s="38">
        <v>1.32</v>
      </c>
      <c r="K36" s="22"/>
      <c r="L36" s="22"/>
      <c r="M36" s="22"/>
      <c r="N36" s="22"/>
      <c r="O36" s="22"/>
      <c r="P36" s="22"/>
    </row>
    <row r="37" spans="1:16" ht="39" customHeight="1" x14ac:dyDescent="0.2">
      <c r="A37" s="22"/>
      <c r="B37" s="35"/>
      <c r="C37" s="1132" t="s">
        <v>536</v>
      </c>
      <c r="D37" s="1132"/>
      <c r="E37" s="1133"/>
      <c r="F37" s="36">
        <v>1.17</v>
      </c>
      <c r="G37" s="37">
        <v>1.0900000000000001</v>
      </c>
      <c r="H37" s="37">
        <v>0.63</v>
      </c>
      <c r="I37" s="37">
        <v>1.1100000000000001</v>
      </c>
      <c r="J37" s="38">
        <v>0.38</v>
      </c>
      <c r="K37" s="22"/>
      <c r="L37" s="22"/>
      <c r="M37" s="22"/>
      <c r="N37" s="22"/>
      <c r="O37" s="22"/>
      <c r="P37" s="22"/>
    </row>
    <row r="38" spans="1:16" ht="39" customHeight="1" x14ac:dyDescent="0.2">
      <c r="A38" s="22"/>
      <c r="B38" s="35"/>
      <c r="C38" s="1132" t="s">
        <v>537</v>
      </c>
      <c r="D38" s="1132"/>
      <c r="E38" s="1133"/>
      <c r="F38" s="36">
        <v>2.87</v>
      </c>
      <c r="G38" s="37">
        <v>2.8</v>
      </c>
      <c r="H38" s="37">
        <v>2.3199999999999998</v>
      </c>
      <c r="I38" s="37">
        <v>0.96</v>
      </c>
      <c r="J38" s="38">
        <v>0.05</v>
      </c>
      <c r="K38" s="22"/>
      <c r="L38" s="22"/>
      <c r="M38" s="22"/>
      <c r="N38" s="22"/>
      <c r="O38" s="22"/>
      <c r="P38" s="22"/>
    </row>
    <row r="39" spans="1:16" ht="39" customHeight="1" x14ac:dyDescent="0.2">
      <c r="A39" s="22"/>
      <c r="B39" s="35"/>
      <c r="C39" s="1132" t="s">
        <v>538</v>
      </c>
      <c r="D39" s="1132"/>
      <c r="E39" s="1133"/>
      <c r="F39" s="36">
        <v>0.02</v>
      </c>
      <c r="G39" s="37">
        <v>0.03</v>
      </c>
      <c r="H39" s="37">
        <v>0.03</v>
      </c>
      <c r="I39" s="37">
        <v>0.04</v>
      </c>
      <c r="J39" s="38">
        <v>0.02</v>
      </c>
      <c r="K39" s="22"/>
      <c r="L39" s="22"/>
      <c r="M39" s="22"/>
      <c r="N39" s="22"/>
      <c r="O39" s="22"/>
      <c r="P39" s="22"/>
    </row>
    <row r="40" spans="1:16" ht="39" customHeight="1" x14ac:dyDescent="0.2">
      <c r="A40" s="22"/>
      <c r="B40" s="35"/>
      <c r="C40" s="1132" t="s">
        <v>539</v>
      </c>
      <c r="D40" s="1132"/>
      <c r="E40" s="1133"/>
      <c r="F40" s="36">
        <v>0</v>
      </c>
      <c r="G40" s="37">
        <v>0</v>
      </c>
      <c r="H40" s="37">
        <v>0</v>
      </c>
      <c r="I40" s="37">
        <v>0</v>
      </c>
      <c r="J40" s="38">
        <v>0</v>
      </c>
      <c r="K40" s="22"/>
      <c r="L40" s="22"/>
      <c r="M40" s="22"/>
      <c r="N40" s="22"/>
      <c r="O40" s="22"/>
      <c r="P40" s="22"/>
    </row>
    <row r="41" spans="1:16" ht="39" customHeight="1" x14ac:dyDescent="0.2">
      <c r="A41" s="22"/>
      <c r="B41" s="35"/>
      <c r="C41" s="1132" t="s">
        <v>540</v>
      </c>
      <c r="D41" s="1132"/>
      <c r="E41" s="1133"/>
      <c r="F41" s="36">
        <v>0</v>
      </c>
      <c r="G41" s="37">
        <v>0</v>
      </c>
      <c r="H41" s="37">
        <v>0</v>
      </c>
      <c r="I41" s="37">
        <v>0</v>
      </c>
      <c r="J41" s="38">
        <v>0</v>
      </c>
      <c r="K41" s="22"/>
      <c r="L41" s="22"/>
      <c r="M41" s="22"/>
      <c r="N41" s="22"/>
      <c r="O41" s="22"/>
      <c r="P41" s="22"/>
    </row>
    <row r="42" spans="1:16" ht="39" customHeight="1" x14ac:dyDescent="0.2">
      <c r="A42" s="22"/>
      <c r="B42" s="39"/>
      <c r="C42" s="1132" t="s">
        <v>541</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542</v>
      </c>
      <c r="D43" s="1134"/>
      <c r="E43" s="1135"/>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dJfnshB2Z2o9HNxLi1wh+m+O6sYhzqy1vIi+7QD+51AQjRaiN1+P26UR1wyoOi0KjMXwqY5/zQVjpZodrgKM1g==" saltValue="xt7Mabl1q3I6pL1/ms6q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2"/>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6262</v>
      </c>
      <c r="L45" s="58">
        <v>6139</v>
      </c>
      <c r="M45" s="58">
        <v>6201</v>
      </c>
      <c r="N45" s="58">
        <v>6233</v>
      </c>
      <c r="O45" s="59">
        <v>5989</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489</v>
      </c>
      <c r="L46" s="62" t="s">
        <v>489</v>
      </c>
      <c r="M46" s="62" t="s">
        <v>489</v>
      </c>
      <c r="N46" s="62" t="s">
        <v>489</v>
      </c>
      <c r="O46" s="63" t="s">
        <v>489</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489</v>
      </c>
      <c r="L47" s="62" t="s">
        <v>489</v>
      </c>
      <c r="M47" s="62" t="s">
        <v>489</v>
      </c>
      <c r="N47" s="62" t="s">
        <v>489</v>
      </c>
      <c r="O47" s="63" t="s">
        <v>489</v>
      </c>
      <c r="P47" s="46"/>
      <c r="Q47" s="46"/>
      <c r="R47" s="46"/>
      <c r="S47" s="46"/>
      <c r="T47" s="46"/>
      <c r="U47" s="46"/>
    </row>
    <row r="48" spans="1:21" ht="30.75" customHeight="1" x14ac:dyDescent="0.2">
      <c r="A48" s="46"/>
      <c r="B48" s="1140"/>
      <c r="C48" s="1141"/>
      <c r="D48" s="60"/>
      <c r="E48" s="1146" t="s">
        <v>13</v>
      </c>
      <c r="F48" s="1146"/>
      <c r="G48" s="1146"/>
      <c r="H48" s="1146"/>
      <c r="I48" s="1146"/>
      <c r="J48" s="1147"/>
      <c r="K48" s="61">
        <v>1155</v>
      </c>
      <c r="L48" s="62">
        <v>1002</v>
      </c>
      <c r="M48" s="62">
        <v>992</v>
      </c>
      <c r="N48" s="62">
        <v>1052</v>
      </c>
      <c r="O48" s="63">
        <v>738</v>
      </c>
      <c r="P48" s="46"/>
      <c r="Q48" s="46"/>
      <c r="R48" s="46"/>
      <c r="S48" s="46"/>
      <c r="T48" s="46"/>
      <c r="U48" s="46"/>
    </row>
    <row r="49" spans="1:21" ht="30.75" customHeight="1" x14ac:dyDescent="0.2">
      <c r="A49" s="46"/>
      <c r="B49" s="1140"/>
      <c r="C49" s="1141"/>
      <c r="D49" s="60"/>
      <c r="E49" s="1146" t="s">
        <v>14</v>
      </c>
      <c r="F49" s="1146"/>
      <c r="G49" s="1146"/>
      <c r="H49" s="1146"/>
      <c r="I49" s="1146"/>
      <c r="J49" s="1147"/>
      <c r="K49" s="61">
        <v>77</v>
      </c>
      <c r="L49" s="62">
        <v>89</v>
      </c>
      <c r="M49" s="62">
        <v>86</v>
      </c>
      <c r="N49" s="62">
        <v>87</v>
      </c>
      <c r="O49" s="63">
        <v>82</v>
      </c>
      <c r="P49" s="46"/>
      <c r="Q49" s="46"/>
      <c r="R49" s="46"/>
      <c r="S49" s="46"/>
      <c r="T49" s="46"/>
      <c r="U49" s="46"/>
    </row>
    <row r="50" spans="1:21" ht="30.75" customHeight="1" x14ac:dyDescent="0.2">
      <c r="A50" s="46"/>
      <c r="B50" s="1140"/>
      <c r="C50" s="1141"/>
      <c r="D50" s="60"/>
      <c r="E50" s="1146" t="s">
        <v>15</v>
      </c>
      <c r="F50" s="1146"/>
      <c r="G50" s="1146"/>
      <c r="H50" s="1146"/>
      <c r="I50" s="1146"/>
      <c r="J50" s="1147"/>
      <c r="K50" s="61">
        <v>31</v>
      </c>
      <c r="L50" s="62">
        <v>32</v>
      </c>
      <c r="M50" s="62">
        <v>9</v>
      </c>
      <c r="N50" s="62">
        <v>9</v>
      </c>
      <c r="O50" s="63">
        <v>9</v>
      </c>
      <c r="P50" s="46"/>
      <c r="Q50" s="46"/>
      <c r="R50" s="46"/>
      <c r="S50" s="46"/>
      <c r="T50" s="46"/>
      <c r="U50" s="46"/>
    </row>
    <row r="51" spans="1:21" ht="30.75" customHeight="1" x14ac:dyDescent="0.2">
      <c r="A51" s="46"/>
      <c r="B51" s="1142"/>
      <c r="C51" s="1143"/>
      <c r="D51" s="64"/>
      <c r="E51" s="1146" t="s">
        <v>16</v>
      </c>
      <c r="F51" s="1146"/>
      <c r="G51" s="1146"/>
      <c r="H51" s="1146"/>
      <c r="I51" s="1146"/>
      <c r="J51" s="1147"/>
      <c r="K51" s="61">
        <v>0</v>
      </c>
      <c r="L51" s="62" t="s">
        <v>489</v>
      </c>
      <c r="M51" s="62" t="s">
        <v>489</v>
      </c>
      <c r="N51" s="62" t="s">
        <v>489</v>
      </c>
      <c r="O51" s="63" t="s">
        <v>489</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5470</v>
      </c>
      <c r="L52" s="62">
        <v>5548</v>
      </c>
      <c r="M52" s="62">
        <v>5769</v>
      </c>
      <c r="N52" s="62">
        <v>5810</v>
      </c>
      <c r="O52" s="63">
        <v>5346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2055</v>
      </c>
      <c r="L53" s="67">
        <v>1714</v>
      </c>
      <c r="M53" s="67">
        <v>1519</v>
      </c>
      <c r="N53" s="67">
        <v>1571</v>
      </c>
      <c r="O53" s="68">
        <v>1472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563</v>
      </c>
      <c r="L58" s="82" t="s">
        <v>489</v>
      </c>
      <c r="M58" s="82" t="s">
        <v>489</v>
      </c>
      <c r="N58" s="82" t="s">
        <v>489</v>
      </c>
      <c r="O58" s="83" t="s">
        <v>489</v>
      </c>
    </row>
    <row r="59" spans="1:21" ht="31.5" customHeight="1" x14ac:dyDescent="0.2">
      <c r="B59" s="1156"/>
      <c r="C59" s="1157"/>
      <c r="D59" s="1163" t="s">
        <v>26</v>
      </c>
      <c r="E59" s="1164"/>
      <c r="F59" s="1164"/>
      <c r="G59" s="1164"/>
      <c r="H59" s="1164"/>
      <c r="I59" s="1164"/>
      <c r="J59" s="1165"/>
      <c r="K59" s="84" t="s">
        <v>489</v>
      </c>
      <c r="L59" s="85" t="s">
        <v>489</v>
      </c>
      <c r="M59" s="85" t="s">
        <v>489</v>
      </c>
      <c r="N59" s="85" t="s">
        <v>489</v>
      </c>
      <c r="O59" s="86" t="s">
        <v>489</v>
      </c>
    </row>
    <row r="60" spans="1:21" ht="31.5" customHeight="1" thickBot="1" x14ac:dyDescent="0.25">
      <c r="B60" s="1158"/>
      <c r="C60" s="1159"/>
      <c r="D60" s="1166" t="s">
        <v>27</v>
      </c>
      <c r="E60" s="1167"/>
      <c r="F60" s="1167"/>
      <c r="G60" s="1167"/>
      <c r="H60" s="1167"/>
      <c r="I60" s="1167"/>
      <c r="J60" s="1168"/>
      <c r="K60" s="87" t="s">
        <v>489</v>
      </c>
      <c r="L60" s="88" t="s">
        <v>489</v>
      </c>
      <c r="M60" s="88" t="s">
        <v>489</v>
      </c>
      <c r="N60" s="88" t="s">
        <v>489</v>
      </c>
      <c r="O60" s="89" t="s">
        <v>489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row r="71" s="47" customFormat="1" ht="12.6" hidden="1" customHeight="1" x14ac:dyDescent="0.2"/>
    <row r="72" s="47" customFormat="1" ht="12.6" hidden="1" customHeight="1" x14ac:dyDescent="0.2"/>
  </sheetData>
  <sheetProtection algorithmName="SHA-512" hashValue="sekb/11Ww+s36CJ4ls/is6qAsZD3I1hLyyg2RVg3ahbOWUh0USPLWyjc50bZZ7yaD3lEGaHsoZYPlGmCB0AENw==" saltValue="1cr8Uc1mKQguaNTtkx5Ph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69" t="s">
        <v>30</v>
      </c>
      <c r="C41" s="1170"/>
      <c r="D41" s="103"/>
      <c r="E41" s="1175" t="s">
        <v>31</v>
      </c>
      <c r="F41" s="1175"/>
      <c r="G41" s="1175"/>
      <c r="H41" s="1176"/>
      <c r="I41" s="330">
        <v>68842</v>
      </c>
      <c r="J41" s="331">
        <v>67182</v>
      </c>
      <c r="K41" s="331">
        <v>62936</v>
      </c>
      <c r="L41" s="331">
        <v>60042</v>
      </c>
      <c r="M41" s="332">
        <v>57706</v>
      </c>
    </row>
    <row r="42" spans="2:13" ht="27.75" customHeight="1" x14ac:dyDescent="0.2">
      <c r="B42" s="1171"/>
      <c r="C42" s="1172"/>
      <c r="D42" s="104"/>
      <c r="E42" s="1177" t="s">
        <v>32</v>
      </c>
      <c r="F42" s="1177"/>
      <c r="G42" s="1177"/>
      <c r="H42" s="1178"/>
      <c r="I42" s="333">
        <v>112</v>
      </c>
      <c r="J42" s="334">
        <v>104</v>
      </c>
      <c r="K42" s="334">
        <v>73</v>
      </c>
      <c r="L42" s="334">
        <v>64</v>
      </c>
      <c r="M42" s="335">
        <v>56</v>
      </c>
    </row>
    <row r="43" spans="2:13" ht="27.75" customHeight="1" x14ac:dyDescent="0.2">
      <c r="B43" s="1171"/>
      <c r="C43" s="1172"/>
      <c r="D43" s="104"/>
      <c r="E43" s="1177" t="s">
        <v>33</v>
      </c>
      <c r="F43" s="1177"/>
      <c r="G43" s="1177"/>
      <c r="H43" s="1178"/>
      <c r="I43" s="333">
        <v>14567</v>
      </c>
      <c r="J43" s="334">
        <v>12788</v>
      </c>
      <c r="K43" s="334">
        <v>11138</v>
      </c>
      <c r="L43" s="334">
        <v>11522</v>
      </c>
      <c r="M43" s="335">
        <v>11695</v>
      </c>
    </row>
    <row r="44" spans="2:13" ht="27.75" customHeight="1" x14ac:dyDescent="0.2">
      <c r="B44" s="1171"/>
      <c r="C44" s="1172"/>
      <c r="D44" s="104"/>
      <c r="E44" s="1177" t="s">
        <v>34</v>
      </c>
      <c r="F44" s="1177"/>
      <c r="G44" s="1177"/>
      <c r="H44" s="1178"/>
      <c r="I44" s="333">
        <v>574</v>
      </c>
      <c r="J44" s="334">
        <v>519</v>
      </c>
      <c r="K44" s="334">
        <v>472</v>
      </c>
      <c r="L44" s="334">
        <v>397</v>
      </c>
      <c r="M44" s="335">
        <v>381</v>
      </c>
    </row>
    <row r="45" spans="2:13" ht="27.75" customHeight="1" x14ac:dyDescent="0.2">
      <c r="B45" s="1171"/>
      <c r="C45" s="1172"/>
      <c r="D45" s="104"/>
      <c r="E45" s="1177" t="s">
        <v>35</v>
      </c>
      <c r="F45" s="1177"/>
      <c r="G45" s="1177"/>
      <c r="H45" s="1178"/>
      <c r="I45" s="333">
        <v>5259</v>
      </c>
      <c r="J45" s="334">
        <v>5074</v>
      </c>
      <c r="K45" s="334">
        <v>5005</v>
      </c>
      <c r="L45" s="334">
        <v>4699</v>
      </c>
      <c r="M45" s="335">
        <v>4406</v>
      </c>
    </row>
    <row r="46" spans="2:13" ht="27.75" customHeight="1" x14ac:dyDescent="0.2">
      <c r="B46" s="1171"/>
      <c r="C46" s="1172"/>
      <c r="D46" s="105"/>
      <c r="E46" s="1177" t="s">
        <v>36</v>
      </c>
      <c r="F46" s="1177"/>
      <c r="G46" s="1177"/>
      <c r="H46" s="1178"/>
      <c r="I46" s="333">
        <v>2366</v>
      </c>
      <c r="J46" s="334">
        <v>1209</v>
      </c>
      <c r="K46" s="334">
        <v>809</v>
      </c>
      <c r="L46" s="334">
        <v>409</v>
      </c>
      <c r="M46" s="335">
        <v>11</v>
      </c>
    </row>
    <row r="47" spans="2:13" ht="27.75" customHeight="1" x14ac:dyDescent="0.2">
      <c r="B47" s="1171"/>
      <c r="C47" s="1172"/>
      <c r="D47" s="106"/>
      <c r="E47" s="1179" t="s">
        <v>37</v>
      </c>
      <c r="F47" s="1180"/>
      <c r="G47" s="1180"/>
      <c r="H47" s="1181"/>
      <c r="I47" s="333" t="s">
        <v>489</v>
      </c>
      <c r="J47" s="334" t="s">
        <v>489</v>
      </c>
      <c r="K47" s="334" t="s">
        <v>489</v>
      </c>
      <c r="L47" s="334" t="s">
        <v>489</v>
      </c>
      <c r="M47" s="335" t="s">
        <v>489</v>
      </c>
    </row>
    <row r="48" spans="2:13" ht="27.75" customHeight="1" x14ac:dyDescent="0.2">
      <c r="B48" s="1171"/>
      <c r="C48" s="1172"/>
      <c r="D48" s="104"/>
      <c r="E48" s="1177" t="s">
        <v>38</v>
      </c>
      <c r="F48" s="1177"/>
      <c r="G48" s="1177"/>
      <c r="H48" s="1178"/>
      <c r="I48" s="333" t="s">
        <v>489</v>
      </c>
      <c r="J48" s="334" t="s">
        <v>489</v>
      </c>
      <c r="K48" s="334" t="s">
        <v>489</v>
      </c>
      <c r="L48" s="334" t="s">
        <v>489</v>
      </c>
      <c r="M48" s="335" t="s">
        <v>489</v>
      </c>
    </row>
    <row r="49" spans="2:13" ht="27.75" customHeight="1" x14ac:dyDescent="0.2">
      <c r="B49" s="1173"/>
      <c r="C49" s="1174"/>
      <c r="D49" s="104"/>
      <c r="E49" s="1177" t="s">
        <v>39</v>
      </c>
      <c r="F49" s="1177"/>
      <c r="G49" s="1177"/>
      <c r="H49" s="1178"/>
      <c r="I49" s="333" t="s">
        <v>489</v>
      </c>
      <c r="J49" s="334" t="s">
        <v>489</v>
      </c>
      <c r="K49" s="334" t="s">
        <v>489</v>
      </c>
      <c r="L49" s="334" t="s">
        <v>489</v>
      </c>
      <c r="M49" s="335" t="s">
        <v>489</v>
      </c>
    </row>
    <row r="50" spans="2:13" ht="27.75" customHeight="1" x14ac:dyDescent="0.2">
      <c r="B50" s="1182" t="s">
        <v>40</v>
      </c>
      <c r="C50" s="1183"/>
      <c r="D50" s="107"/>
      <c r="E50" s="1177" t="s">
        <v>41</v>
      </c>
      <c r="F50" s="1177"/>
      <c r="G50" s="1177"/>
      <c r="H50" s="1178"/>
      <c r="I50" s="333">
        <v>14410</v>
      </c>
      <c r="J50" s="334">
        <v>18425</v>
      </c>
      <c r="K50" s="334">
        <v>17408</v>
      </c>
      <c r="L50" s="334">
        <v>19148</v>
      </c>
      <c r="M50" s="335">
        <v>21477</v>
      </c>
    </row>
    <row r="51" spans="2:13" ht="27.75" customHeight="1" x14ac:dyDescent="0.2">
      <c r="B51" s="1171"/>
      <c r="C51" s="1172"/>
      <c r="D51" s="104"/>
      <c r="E51" s="1177" t="s">
        <v>42</v>
      </c>
      <c r="F51" s="1177"/>
      <c r="G51" s="1177"/>
      <c r="H51" s="1178"/>
      <c r="I51" s="333">
        <v>21368</v>
      </c>
      <c r="J51" s="334">
        <v>20529</v>
      </c>
      <c r="K51" s="334">
        <v>19440</v>
      </c>
      <c r="L51" s="334">
        <v>19475</v>
      </c>
      <c r="M51" s="335">
        <v>20827</v>
      </c>
    </row>
    <row r="52" spans="2:13" ht="27.75" customHeight="1" x14ac:dyDescent="0.2">
      <c r="B52" s="1173"/>
      <c r="C52" s="1174"/>
      <c r="D52" s="104"/>
      <c r="E52" s="1177" t="s">
        <v>43</v>
      </c>
      <c r="F52" s="1177"/>
      <c r="G52" s="1177"/>
      <c r="H52" s="1178"/>
      <c r="I52" s="333">
        <v>39119</v>
      </c>
      <c r="J52" s="334">
        <v>38858</v>
      </c>
      <c r="K52" s="334">
        <v>37823</v>
      </c>
      <c r="L52" s="334">
        <v>36664</v>
      </c>
      <c r="M52" s="335">
        <v>35733</v>
      </c>
    </row>
    <row r="53" spans="2:13" ht="27.75" customHeight="1" thickBot="1" x14ac:dyDescent="0.25">
      <c r="B53" s="1184" t="s">
        <v>19</v>
      </c>
      <c r="C53" s="1185"/>
      <c r="D53" s="108"/>
      <c r="E53" s="1186" t="s">
        <v>44</v>
      </c>
      <c r="F53" s="1186"/>
      <c r="G53" s="1186"/>
      <c r="H53" s="1187"/>
      <c r="I53" s="336">
        <v>16824</v>
      </c>
      <c r="J53" s="337">
        <v>9063</v>
      </c>
      <c r="K53" s="337">
        <v>5762</v>
      </c>
      <c r="L53" s="337">
        <v>1846</v>
      </c>
      <c r="M53" s="338">
        <v>-3782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9sVh5/RGI3NuS+A7dopTSUjLyjjuIdVndPKVZ8Mi164MNOqj7k53rlkg42WNt7sVNwUAvpT4eALolV0YAwLMyw==" saltValue="Tre9iXILIVS48ZfKqZh0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6" t="s">
        <v>46</v>
      </c>
      <c r="D55" s="1196"/>
      <c r="E55" s="1197"/>
      <c r="F55" s="339">
        <v>1928</v>
      </c>
      <c r="G55" s="339">
        <v>1914</v>
      </c>
      <c r="H55" s="340">
        <v>2069</v>
      </c>
    </row>
    <row r="56" spans="2:8" ht="52.5" customHeight="1" x14ac:dyDescent="0.2">
      <c r="B56" s="120"/>
      <c r="C56" s="1198" t="s">
        <v>47</v>
      </c>
      <c r="D56" s="1198"/>
      <c r="E56" s="1199"/>
      <c r="F56" s="341">
        <v>159</v>
      </c>
      <c r="G56" s="341">
        <v>923</v>
      </c>
      <c r="H56" s="342">
        <v>1395</v>
      </c>
    </row>
    <row r="57" spans="2:8" ht="53.25" customHeight="1" x14ac:dyDescent="0.2">
      <c r="B57" s="120"/>
      <c r="C57" s="1200" t="s">
        <v>48</v>
      </c>
      <c r="D57" s="1200"/>
      <c r="E57" s="1201"/>
      <c r="F57" s="343">
        <v>14172</v>
      </c>
      <c r="G57" s="343">
        <v>15672</v>
      </c>
      <c r="H57" s="344">
        <v>17342</v>
      </c>
    </row>
    <row r="58" spans="2:8" ht="45.75" customHeight="1" x14ac:dyDescent="0.2">
      <c r="B58" s="121"/>
      <c r="C58" s="1188" t="s">
        <v>564</v>
      </c>
      <c r="D58" s="1189"/>
      <c r="E58" s="1190"/>
      <c r="F58" s="345">
        <v>6571</v>
      </c>
      <c r="G58" s="345">
        <v>6638</v>
      </c>
      <c r="H58" s="346">
        <v>7914</v>
      </c>
    </row>
    <row r="59" spans="2:8" ht="45.75" customHeight="1" x14ac:dyDescent="0.2">
      <c r="B59" s="121"/>
      <c r="C59" s="1188" t="s">
        <v>565</v>
      </c>
      <c r="D59" s="1189"/>
      <c r="E59" s="1190"/>
      <c r="F59" s="345">
        <v>2075</v>
      </c>
      <c r="G59" s="345">
        <v>2178</v>
      </c>
      <c r="H59" s="346">
        <v>2419</v>
      </c>
    </row>
    <row r="60" spans="2:8" ht="45.75" customHeight="1" x14ac:dyDescent="0.2">
      <c r="B60" s="121"/>
      <c r="C60" s="1188" t="s">
        <v>567</v>
      </c>
      <c r="D60" s="1189"/>
      <c r="E60" s="1190"/>
      <c r="F60" s="345">
        <v>2314</v>
      </c>
      <c r="G60" s="345">
        <v>2344</v>
      </c>
      <c r="H60" s="346">
        <v>1897</v>
      </c>
    </row>
    <row r="61" spans="2:8" ht="45.75" customHeight="1" x14ac:dyDescent="0.2">
      <c r="B61" s="121"/>
      <c r="C61" s="1188" t="s">
        <v>568</v>
      </c>
      <c r="D61" s="1189"/>
      <c r="E61" s="1190"/>
      <c r="F61" s="345">
        <v>843</v>
      </c>
      <c r="G61" s="345">
        <v>1165</v>
      </c>
      <c r="H61" s="346">
        <v>1508</v>
      </c>
    </row>
    <row r="62" spans="2:8" ht="45.75" customHeight="1" thickBot="1" x14ac:dyDescent="0.25">
      <c r="B62" s="122"/>
      <c r="C62" s="1191" t="s">
        <v>566</v>
      </c>
      <c r="D62" s="1192"/>
      <c r="E62" s="1193"/>
      <c r="F62" s="347">
        <v>515</v>
      </c>
      <c r="G62" s="347">
        <v>664</v>
      </c>
      <c r="H62" s="348">
        <v>1136</v>
      </c>
    </row>
    <row r="63" spans="2:8" ht="52.5" customHeight="1" thickBot="1" x14ac:dyDescent="0.25">
      <c r="B63" s="123"/>
      <c r="C63" s="1194" t="s">
        <v>49</v>
      </c>
      <c r="D63" s="1194"/>
      <c r="E63" s="1195"/>
      <c r="F63" s="349">
        <v>16259</v>
      </c>
      <c r="G63" s="349">
        <v>18509</v>
      </c>
      <c r="H63" s="350">
        <v>20806</v>
      </c>
    </row>
    <row r="64" spans="2:8" ht="13.2" x14ac:dyDescent="0.2"/>
  </sheetData>
  <sheetProtection algorithmName="SHA-512" hashValue="Qb2/UEPmtqcYIM2NB4/O6dFwRA5d644akQP/9kc8PvuFUdZK/Xhe90R3ig1aT3n2hGAAPtr02dxlWck4rCmIgw==" saltValue="O7Ws9DDzK47dRZncUGJF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52480</v>
      </c>
      <c r="E3" s="142"/>
      <c r="F3" s="143">
        <v>44161</v>
      </c>
      <c r="G3" s="144"/>
      <c r="H3" s="145"/>
    </row>
    <row r="4" spans="1:8" x14ac:dyDescent="0.2">
      <c r="A4" s="146"/>
      <c r="B4" s="147"/>
      <c r="C4" s="148"/>
      <c r="D4" s="149">
        <v>32249</v>
      </c>
      <c r="E4" s="150"/>
      <c r="F4" s="151">
        <v>23644</v>
      </c>
      <c r="G4" s="152"/>
      <c r="H4" s="153"/>
    </row>
    <row r="5" spans="1:8" x14ac:dyDescent="0.2">
      <c r="A5" s="134" t="s">
        <v>521</v>
      </c>
      <c r="B5" s="139"/>
      <c r="C5" s="140"/>
      <c r="D5" s="141">
        <v>40168</v>
      </c>
      <c r="E5" s="142"/>
      <c r="F5" s="143">
        <v>43955</v>
      </c>
      <c r="G5" s="144"/>
      <c r="H5" s="145"/>
    </row>
    <row r="6" spans="1:8" x14ac:dyDescent="0.2">
      <c r="A6" s="146"/>
      <c r="B6" s="147"/>
      <c r="C6" s="148"/>
      <c r="D6" s="149">
        <v>29040</v>
      </c>
      <c r="E6" s="150"/>
      <c r="F6" s="151">
        <v>21318</v>
      </c>
      <c r="G6" s="152"/>
      <c r="H6" s="153"/>
    </row>
    <row r="7" spans="1:8" x14ac:dyDescent="0.2">
      <c r="A7" s="134" t="s">
        <v>522</v>
      </c>
      <c r="B7" s="139"/>
      <c r="C7" s="140"/>
      <c r="D7" s="141">
        <v>42819</v>
      </c>
      <c r="E7" s="142"/>
      <c r="F7" s="143">
        <v>41921</v>
      </c>
      <c r="G7" s="144"/>
      <c r="H7" s="145"/>
    </row>
    <row r="8" spans="1:8" x14ac:dyDescent="0.2">
      <c r="A8" s="146"/>
      <c r="B8" s="147"/>
      <c r="C8" s="148"/>
      <c r="D8" s="149">
        <v>27669</v>
      </c>
      <c r="E8" s="150"/>
      <c r="F8" s="151">
        <v>21655</v>
      </c>
      <c r="G8" s="152"/>
      <c r="H8" s="153"/>
    </row>
    <row r="9" spans="1:8" x14ac:dyDescent="0.2">
      <c r="A9" s="134" t="s">
        <v>523</v>
      </c>
      <c r="B9" s="139"/>
      <c r="C9" s="140"/>
      <c r="D9" s="141">
        <v>48547</v>
      </c>
      <c r="E9" s="142"/>
      <c r="F9" s="143">
        <v>44585</v>
      </c>
      <c r="G9" s="144"/>
      <c r="H9" s="145"/>
    </row>
    <row r="10" spans="1:8" x14ac:dyDescent="0.2">
      <c r="A10" s="146"/>
      <c r="B10" s="147"/>
      <c r="C10" s="148"/>
      <c r="D10" s="149">
        <v>31624</v>
      </c>
      <c r="E10" s="150"/>
      <c r="F10" s="151">
        <v>23077</v>
      </c>
      <c r="G10" s="152"/>
      <c r="H10" s="153"/>
    </row>
    <row r="11" spans="1:8" x14ac:dyDescent="0.2">
      <c r="A11" s="134" t="s">
        <v>524</v>
      </c>
      <c r="B11" s="139"/>
      <c r="C11" s="140"/>
      <c r="D11" s="141">
        <v>50086</v>
      </c>
      <c r="E11" s="142"/>
      <c r="F11" s="143">
        <v>49779</v>
      </c>
      <c r="G11" s="144"/>
      <c r="H11" s="145"/>
    </row>
    <row r="12" spans="1:8" x14ac:dyDescent="0.2">
      <c r="A12" s="146"/>
      <c r="B12" s="147"/>
      <c r="C12" s="154"/>
      <c r="D12" s="149">
        <v>33324</v>
      </c>
      <c r="E12" s="150"/>
      <c r="F12" s="151">
        <v>28921</v>
      </c>
      <c r="G12" s="152"/>
      <c r="H12" s="153"/>
    </row>
    <row r="13" spans="1:8" x14ac:dyDescent="0.2">
      <c r="A13" s="134"/>
      <c r="B13" s="139"/>
      <c r="C13" s="140"/>
      <c r="D13" s="141">
        <v>46820</v>
      </c>
      <c r="E13" s="142"/>
      <c r="F13" s="143">
        <v>44880</v>
      </c>
      <c r="G13" s="155"/>
      <c r="H13" s="145"/>
    </row>
    <row r="14" spans="1:8" x14ac:dyDescent="0.2">
      <c r="A14" s="146"/>
      <c r="B14" s="147"/>
      <c r="C14" s="148"/>
      <c r="D14" s="149">
        <v>30781</v>
      </c>
      <c r="E14" s="150"/>
      <c r="F14" s="151">
        <v>23723</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0.57999999999999996</v>
      </c>
      <c r="C19" s="156">
        <f>ROUND(VALUE(SUBSTITUTE(実質収支比率等に係る経年分析!G$48,"▲","-")),2)</f>
        <v>1.57</v>
      </c>
      <c r="D19" s="156">
        <f>ROUND(VALUE(SUBSTITUTE(実質収支比率等に係る経年分析!H$48,"▲","-")),2)</f>
        <v>1.7</v>
      </c>
      <c r="E19" s="156">
        <f>ROUND(VALUE(SUBSTITUTE(実質収支比率等に係る経年分析!I$48,"▲","-")),2)</f>
        <v>1.06</v>
      </c>
      <c r="F19" s="156">
        <f>ROUND(VALUE(SUBSTITUTE(実質収支比率等に係る経年分析!J$48,"▲","-")),2)</f>
        <v>1.33</v>
      </c>
    </row>
    <row r="20" spans="1:11" x14ac:dyDescent="0.2">
      <c r="A20" s="156" t="s">
        <v>53</v>
      </c>
      <c r="B20" s="156">
        <f>ROUND(VALUE(SUBSTITUTE(実質収支比率等に係る経年分析!F$47,"▲","-")),2)</f>
        <v>6.91</v>
      </c>
      <c r="C20" s="156">
        <f>ROUND(VALUE(SUBSTITUTE(実質収支比率等に係る経年分析!G$47,"▲","-")),2)</f>
        <v>6.92</v>
      </c>
      <c r="D20" s="156">
        <f>ROUND(VALUE(SUBSTITUTE(実質収支比率等に係る経年分析!H$47,"▲","-")),2)</f>
        <v>8.01</v>
      </c>
      <c r="E20" s="156">
        <f>ROUND(VALUE(SUBSTITUTE(実質収支比率等に係る経年分析!I$47,"▲","-")),2)</f>
        <v>7.82</v>
      </c>
      <c r="F20" s="156">
        <f>ROUND(VALUE(SUBSTITUTE(実質収支比率等に係る経年分析!J$47,"▲","-")),2)</f>
        <v>8.31</v>
      </c>
    </row>
    <row r="21" spans="1:11" x14ac:dyDescent="0.2">
      <c r="A21" s="156" t="s">
        <v>54</v>
      </c>
      <c r="B21" s="156">
        <f>IF(ISNUMBER(VALUE(SUBSTITUTE(実質収支比率等に係る経年分析!F$49,"▲","-"))),ROUND(VALUE(SUBSTITUTE(実質収支比率等に係る経年分析!F$49,"▲","-")),2),NA())</f>
        <v>3.32</v>
      </c>
      <c r="C21" s="156">
        <f>IF(ISNUMBER(VALUE(SUBSTITUTE(実質収支比率等に係る経年分析!G$49,"▲","-"))),ROUND(VALUE(SUBSTITUTE(実質収支比率等に係る経年分析!G$49,"▲","-")),2),NA())</f>
        <v>1.29</v>
      </c>
      <c r="D21" s="156">
        <f>IF(ISNUMBER(VALUE(SUBSTITUTE(実質収支比率等に係る経年分析!H$49,"▲","-"))),ROUND(VALUE(SUBSTITUTE(実質収支比率等に係る経年分析!H$49,"▲","-")),2),NA())</f>
        <v>5.7</v>
      </c>
      <c r="E21" s="156">
        <f>IF(ISNUMBER(VALUE(SUBSTITUTE(実質収支比率等に係る経年分析!I$49,"▲","-"))),ROUND(VALUE(SUBSTITUTE(実質収支比率等に係る経年分析!I$49,"▲","-")),2),NA())</f>
        <v>-0.67</v>
      </c>
      <c r="F21" s="156">
        <f>IF(ISNUMBER(VALUE(SUBSTITUTE(実質収支比率等に係る経年分析!J$49,"▲","-"))),ROUND(VALUE(SUBSTITUTE(実質収支比率等に係る経年分析!J$49,"▲","-")),2),NA())</f>
        <v>0.91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病院事業債管理特別会計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公共用地先行取得事業特別会計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後期高齢者医療事業特別会計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0.03</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0.04</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0.02</v>
      </c>
    </row>
    <row r="32" spans="1:11" x14ac:dyDescent="0.2">
      <c r="A32" s="157" t="str">
        <f>IF(連結実質赤字比率に係る赤字・黒字の構成分析!C$38="",NA(),連結実質赤字比率に係る赤字・黒字の構成分析!C$38)</f>
        <v>国民健康保険事業特別会計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2.87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2.8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2.3199999999999998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0.96</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0.05</v>
      </c>
    </row>
    <row r="33" spans="1:16" x14ac:dyDescent="0.2">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1.17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1.0900000000000001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0.63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1.1100000000000001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0.38</v>
      </c>
    </row>
    <row r="34" spans="1:16" x14ac:dyDescent="0.2">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0.56999999999999995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1.57</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1.69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1.05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1.32</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3.21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3.05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2.09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1.33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1.93</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2.3199999999999998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2.0499999999999998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1.87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2.56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3.34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5470</v>
      </c>
      <c r="E42" s="158"/>
      <c r="F42" s="158"/>
      <c r="G42" s="158">
        <f>'実質公債費比率（分子）の構造'!L$52</f>
        <v>5548</v>
      </c>
      <c r="H42" s="158"/>
      <c r="I42" s="158"/>
      <c r="J42" s="158">
        <f>'実質公債費比率（分子）の構造'!M$52</f>
        <v>5769</v>
      </c>
      <c r="K42" s="158"/>
      <c r="L42" s="158"/>
      <c r="M42" s="158">
        <f>'実質公債費比率（分子）の構造'!N$52</f>
        <v>5810</v>
      </c>
      <c r="N42" s="158"/>
      <c r="O42" s="158"/>
      <c r="P42" s="158">
        <f>'実質公債費比率（分子）の構造'!O$52</f>
        <v>5346</v>
      </c>
    </row>
    <row r="43" spans="1:16" x14ac:dyDescent="0.2">
      <c r="A43" s="158" t="s">
        <v>16</v>
      </c>
      <c r="B43" s="158">
        <f>'実質公債費比率（分子）の構造'!K$51</f>
        <v>0</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31</v>
      </c>
      <c r="C44" s="158"/>
      <c r="D44" s="158"/>
      <c r="E44" s="158">
        <f>'実質公債費比率（分子）の構造'!L$50</f>
        <v>32</v>
      </c>
      <c r="F44" s="158"/>
      <c r="G44" s="158"/>
      <c r="H44" s="158">
        <f>'実質公債費比率（分子）の構造'!M$50</f>
        <v>9</v>
      </c>
      <c r="I44" s="158"/>
      <c r="J44" s="158"/>
      <c r="K44" s="158">
        <f>'実質公債費比率（分子）の構造'!N$50</f>
        <v>9</v>
      </c>
      <c r="L44" s="158"/>
      <c r="M44" s="158"/>
      <c r="N44" s="158">
        <f>'実質公債費比率（分子）の構造'!O$50</f>
        <v>9</v>
      </c>
      <c r="O44" s="158"/>
      <c r="P44" s="158"/>
    </row>
    <row r="45" spans="1:16" x14ac:dyDescent="0.2">
      <c r="A45" s="158" t="s">
        <v>63</v>
      </c>
      <c r="B45" s="158">
        <f>'実質公債費比率（分子）の構造'!K$49</f>
        <v>77</v>
      </c>
      <c r="C45" s="158"/>
      <c r="D45" s="158"/>
      <c r="E45" s="158">
        <f>'実質公債費比率（分子）の構造'!L$49</f>
        <v>89</v>
      </c>
      <c r="F45" s="158"/>
      <c r="G45" s="158"/>
      <c r="H45" s="158">
        <f>'実質公債費比率（分子）の構造'!M$49</f>
        <v>86</v>
      </c>
      <c r="I45" s="158"/>
      <c r="J45" s="158"/>
      <c r="K45" s="158">
        <f>'実質公債費比率（分子）の構造'!N$49</f>
        <v>87</v>
      </c>
      <c r="L45" s="158"/>
      <c r="M45" s="158"/>
      <c r="N45" s="158">
        <f>'実質公債費比率（分子）の構造'!O$49</f>
        <v>82</v>
      </c>
      <c r="O45" s="158"/>
      <c r="P45" s="158"/>
    </row>
    <row r="46" spans="1:16" x14ac:dyDescent="0.2">
      <c r="A46" s="158" t="s">
        <v>64</v>
      </c>
      <c r="B46" s="158">
        <f>'実質公債費比率（分子）の構造'!K$48</f>
        <v>1155</v>
      </c>
      <c r="C46" s="158"/>
      <c r="D46" s="158"/>
      <c r="E46" s="158">
        <f>'実質公債費比率（分子）の構造'!L$48</f>
        <v>1002</v>
      </c>
      <c r="F46" s="158"/>
      <c r="G46" s="158"/>
      <c r="H46" s="158">
        <f>'実質公債費比率（分子）の構造'!M$48</f>
        <v>992</v>
      </c>
      <c r="I46" s="158"/>
      <c r="J46" s="158"/>
      <c r="K46" s="158">
        <f>'実質公債費比率（分子）の構造'!N$48</f>
        <v>1052</v>
      </c>
      <c r="L46" s="158"/>
      <c r="M46" s="158"/>
      <c r="N46" s="158">
        <f>'実質公債費比率（分子）の構造'!O$48</f>
        <v>738</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6262</v>
      </c>
      <c r="C49" s="158"/>
      <c r="D49" s="158"/>
      <c r="E49" s="158">
        <f>'実質公債費比率（分子）の構造'!L$45</f>
        <v>6139</v>
      </c>
      <c r="F49" s="158"/>
      <c r="G49" s="158"/>
      <c r="H49" s="158">
        <f>'実質公債費比率（分子）の構造'!M$45</f>
        <v>6201</v>
      </c>
      <c r="I49" s="158"/>
      <c r="J49" s="158"/>
      <c r="K49" s="158">
        <f>'実質公債費比率（分子）の構造'!N$45</f>
        <v>6233</v>
      </c>
      <c r="L49" s="158"/>
      <c r="M49" s="158"/>
      <c r="N49" s="158">
        <f>'実質公債費比率（分子）の構造'!O$45</f>
        <v>5989</v>
      </c>
      <c r="O49" s="158"/>
      <c r="P49" s="158"/>
    </row>
    <row r="50" spans="1:16" x14ac:dyDescent="0.2">
      <c r="A50" s="158" t="s">
        <v>67</v>
      </c>
      <c r="B50" s="158" t="e">
        <f>NA()</f>
        <v>#N/A</v>
      </c>
      <c r="C50" s="158">
        <f>IF(ISNUMBER('実質公債費比率（分子）の構造'!K$53),'実質公債費比率（分子）の構造'!K$53,NA())</f>
        <v>2055</v>
      </c>
      <c r="D50" s="158" t="e">
        <f>NA()</f>
        <v>#N/A</v>
      </c>
      <c r="E50" s="158" t="e">
        <f>NA()</f>
        <v>#N/A</v>
      </c>
      <c r="F50" s="158">
        <f>IF(ISNUMBER('実質公債費比率（分子）の構造'!L$53),'実質公債費比率（分子）の構造'!L$53,NA())</f>
        <v>1714</v>
      </c>
      <c r="G50" s="158" t="e">
        <f>NA()</f>
        <v>#N/A</v>
      </c>
      <c r="H50" s="158" t="e">
        <f>NA()</f>
        <v>#N/A</v>
      </c>
      <c r="I50" s="158">
        <f>IF(ISNUMBER('実質公債費比率（分子）の構造'!M$53),'実質公債費比率（分子）の構造'!M$53,NA())</f>
        <v>1519</v>
      </c>
      <c r="J50" s="158" t="e">
        <f>NA()</f>
        <v>#N/A</v>
      </c>
      <c r="K50" s="158" t="e">
        <f>NA()</f>
        <v>#N/A</v>
      </c>
      <c r="L50" s="158">
        <f>IF(ISNUMBER('実質公債費比率（分子）の構造'!N$53),'実質公債費比率（分子）の構造'!N$53,NA())</f>
        <v>1571</v>
      </c>
      <c r="M50" s="158" t="e">
        <f>NA()</f>
        <v>#N/A</v>
      </c>
      <c r="N50" s="158" t="e">
        <f>NA()</f>
        <v>#N/A</v>
      </c>
      <c r="O50" s="158">
        <f>IF(ISNUMBER('実質公債費比率（分子）の構造'!O$53),'実質公債費比率（分子）の構造'!O$53,NA())</f>
        <v>1472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39119</v>
      </c>
      <c r="E56" s="157"/>
      <c r="F56" s="157"/>
      <c r="G56" s="157">
        <f>'将来負担比率（分子）の構造'!J$52</f>
        <v>38858</v>
      </c>
      <c r="H56" s="157"/>
      <c r="I56" s="157"/>
      <c r="J56" s="157">
        <f>'将来負担比率（分子）の構造'!K$52</f>
        <v>37823</v>
      </c>
      <c r="K56" s="157"/>
      <c r="L56" s="157"/>
      <c r="M56" s="157">
        <f>'将来負担比率（分子）の構造'!L$52</f>
        <v>36664</v>
      </c>
      <c r="N56" s="157"/>
      <c r="O56" s="157"/>
      <c r="P56" s="157">
        <f>'将来負担比率（分子）の構造'!M$52</f>
        <v>35733</v>
      </c>
    </row>
    <row r="57" spans="1:16" x14ac:dyDescent="0.2">
      <c r="A57" s="157" t="s">
        <v>42</v>
      </c>
      <c r="B57" s="157"/>
      <c r="C57" s="157"/>
      <c r="D57" s="157">
        <f>'将来負担比率（分子）の構造'!I$51</f>
        <v>21368</v>
      </c>
      <c r="E57" s="157"/>
      <c r="F57" s="157"/>
      <c r="G57" s="157">
        <f>'将来負担比率（分子）の構造'!J$51</f>
        <v>20529</v>
      </c>
      <c r="H57" s="157"/>
      <c r="I57" s="157"/>
      <c r="J57" s="157">
        <f>'将来負担比率（分子）の構造'!K$51</f>
        <v>19440</v>
      </c>
      <c r="K57" s="157"/>
      <c r="L57" s="157"/>
      <c r="M57" s="157">
        <f>'将来負担比率（分子）の構造'!L$51</f>
        <v>19475</v>
      </c>
      <c r="N57" s="157"/>
      <c r="O57" s="157"/>
      <c r="P57" s="157">
        <f>'将来負担比率（分子）の構造'!M$51</f>
        <v>20827</v>
      </c>
    </row>
    <row r="58" spans="1:16" x14ac:dyDescent="0.2">
      <c r="A58" s="157" t="s">
        <v>41</v>
      </c>
      <c r="B58" s="157"/>
      <c r="C58" s="157"/>
      <c r="D58" s="157">
        <f>'将来負担比率（分子）の構造'!I$50</f>
        <v>14410</v>
      </c>
      <c r="E58" s="157"/>
      <c r="F58" s="157"/>
      <c r="G58" s="157">
        <f>'将来負担比率（分子）の構造'!J$50</f>
        <v>18425</v>
      </c>
      <c r="H58" s="157"/>
      <c r="I58" s="157"/>
      <c r="J58" s="157">
        <f>'将来負担比率（分子）の構造'!K$50</f>
        <v>17408</v>
      </c>
      <c r="K58" s="157"/>
      <c r="L58" s="157"/>
      <c r="M58" s="157">
        <f>'将来負担比率（分子）の構造'!L$50</f>
        <v>19148</v>
      </c>
      <c r="N58" s="157"/>
      <c r="O58" s="157"/>
      <c r="P58" s="157">
        <f>'将来負担比率（分子）の構造'!M$50</f>
        <v>21477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2366</v>
      </c>
      <c r="C61" s="157"/>
      <c r="D61" s="157"/>
      <c r="E61" s="157">
        <f>'将来負担比率（分子）の構造'!J$46</f>
        <v>1209</v>
      </c>
      <c r="F61" s="157"/>
      <c r="G61" s="157"/>
      <c r="H61" s="157">
        <f>'将来負担比率（分子）の構造'!K$46</f>
        <v>809</v>
      </c>
      <c r="I61" s="157"/>
      <c r="J61" s="157"/>
      <c r="K61" s="157">
        <f>'将来負担比率（分子）の構造'!L$46</f>
        <v>409</v>
      </c>
      <c r="L61" s="157"/>
      <c r="M61" s="157"/>
      <c r="N61" s="157">
        <f>'将来負担比率（分子）の構造'!M$46</f>
        <v>11</v>
      </c>
      <c r="O61" s="157"/>
      <c r="P61" s="157"/>
    </row>
    <row r="62" spans="1:16" x14ac:dyDescent="0.2">
      <c r="A62" s="157" t="s">
        <v>35</v>
      </c>
      <c r="B62" s="157">
        <f>'将来負担比率（分子）の構造'!I$45</f>
        <v>5259</v>
      </c>
      <c r="C62" s="157"/>
      <c r="D62" s="157"/>
      <c r="E62" s="157">
        <f>'将来負担比率（分子）の構造'!J$45</f>
        <v>5074</v>
      </c>
      <c r="F62" s="157"/>
      <c r="G62" s="157"/>
      <c r="H62" s="157">
        <f>'将来負担比率（分子）の構造'!K$45</f>
        <v>5005</v>
      </c>
      <c r="I62" s="157"/>
      <c r="J62" s="157"/>
      <c r="K62" s="157">
        <f>'将来負担比率（分子）の構造'!L$45</f>
        <v>4699</v>
      </c>
      <c r="L62" s="157"/>
      <c r="M62" s="157"/>
      <c r="N62" s="157">
        <f>'将来負担比率（分子）の構造'!M$45</f>
        <v>4406</v>
      </c>
      <c r="O62" s="157"/>
      <c r="P62" s="157"/>
    </row>
    <row r="63" spans="1:16" x14ac:dyDescent="0.2">
      <c r="A63" s="157" t="s">
        <v>34</v>
      </c>
      <c r="B63" s="157">
        <f>'将来負担比率（分子）の構造'!I$44</f>
        <v>574</v>
      </c>
      <c r="C63" s="157"/>
      <c r="D63" s="157"/>
      <c r="E63" s="157">
        <f>'将来負担比率（分子）の構造'!J$44</f>
        <v>519</v>
      </c>
      <c r="F63" s="157"/>
      <c r="G63" s="157"/>
      <c r="H63" s="157">
        <f>'将来負担比率（分子）の構造'!K$44</f>
        <v>472</v>
      </c>
      <c r="I63" s="157"/>
      <c r="J63" s="157"/>
      <c r="K63" s="157">
        <f>'将来負担比率（分子）の構造'!L$44</f>
        <v>397</v>
      </c>
      <c r="L63" s="157"/>
      <c r="M63" s="157"/>
      <c r="N63" s="157">
        <f>'将来負担比率（分子）の構造'!M$44</f>
        <v>381</v>
      </c>
      <c r="O63" s="157"/>
      <c r="P63" s="157"/>
    </row>
    <row r="64" spans="1:16" x14ac:dyDescent="0.2">
      <c r="A64" s="157" t="s">
        <v>33</v>
      </c>
      <c r="B64" s="157">
        <f>'将来負担比率（分子）の構造'!I$43</f>
        <v>14567</v>
      </c>
      <c r="C64" s="157"/>
      <c r="D64" s="157"/>
      <c r="E64" s="157">
        <f>'将来負担比率（分子）の構造'!J$43</f>
        <v>12788</v>
      </c>
      <c r="F64" s="157"/>
      <c r="G64" s="157"/>
      <c r="H64" s="157">
        <f>'将来負担比率（分子）の構造'!K$43</f>
        <v>11138</v>
      </c>
      <c r="I64" s="157"/>
      <c r="J64" s="157"/>
      <c r="K64" s="157">
        <f>'将来負担比率（分子）の構造'!L$43</f>
        <v>11522</v>
      </c>
      <c r="L64" s="157"/>
      <c r="M64" s="157"/>
      <c r="N64" s="157">
        <f>'将来負担比率（分子）の構造'!M$43</f>
        <v>11695</v>
      </c>
      <c r="O64" s="157"/>
      <c r="P64" s="157"/>
    </row>
    <row r="65" spans="1:16" x14ac:dyDescent="0.2">
      <c r="A65" s="157" t="s">
        <v>32</v>
      </c>
      <c r="B65" s="157">
        <f>'将来負担比率（分子）の構造'!I$42</f>
        <v>112</v>
      </c>
      <c r="C65" s="157"/>
      <c r="D65" s="157"/>
      <c r="E65" s="157">
        <f>'将来負担比率（分子）の構造'!J$42</f>
        <v>104</v>
      </c>
      <c r="F65" s="157"/>
      <c r="G65" s="157"/>
      <c r="H65" s="157">
        <f>'将来負担比率（分子）の構造'!K$42</f>
        <v>73</v>
      </c>
      <c r="I65" s="157"/>
      <c r="J65" s="157"/>
      <c r="K65" s="157">
        <f>'将来負担比率（分子）の構造'!L$42</f>
        <v>64</v>
      </c>
      <c r="L65" s="157"/>
      <c r="M65" s="157"/>
      <c r="N65" s="157">
        <f>'将来負担比率（分子）の構造'!M$42</f>
        <v>56</v>
      </c>
      <c r="O65" s="157"/>
      <c r="P65" s="157"/>
    </row>
    <row r="66" spans="1:16" x14ac:dyDescent="0.2">
      <c r="A66" s="157" t="s">
        <v>31</v>
      </c>
      <c r="B66" s="157">
        <f>'将来負担比率（分子）の構造'!I$41</f>
        <v>68842</v>
      </c>
      <c r="C66" s="157"/>
      <c r="D66" s="157"/>
      <c r="E66" s="157">
        <f>'将来負担比率（分子）の構造'!J$41</f>
        <v>67182</v>
      </c>
      <c r="F66" s="157"/>
      <c r="G66" s="157"/>
      <c r="H66" s="157">
        <f>'将来負担比率（分子）の構造'!K$41</f>
        <v>62936</v>
      </c>
      <c r="I66" s="157"/>
      <c r="J66" s="157"/>
      <c r="K66" s="157">
        <f>'将来負担比率（分子）の構造'!L$41</f>
        <v>60042</v>
      </c>
      <c r="L66" s="157"/>
      <c r="M66" s="157"/>
      <c r="N66" s="157">
        <f>'将来負担比率（分子）の構造'!M$41</f>
        <v>57706</v>
      </c>
      <c r="O66" s="157"/>
      <c r="P66" s="157"/>
    </row>
    <row r="67" spans="1:16" x14ac:dyDescent="0.2">
      <c r="A67" s="157" t="s">
        <v>71</v>
      </c>
      <c r="B67" s="157" t="e">
        <f>NA()</f>
        <v>#N/A</v>
      </c>
      <c r="C67" s="157">
        <f>IF(ISNUMBER('将来負担比率（分子）の構造'!I$53), IF('将来負担比率（分子）の構造'!I$53 &lt; 0, 0, '将来負担比率（分子）の構造'!I$53), NA())</f>
        <v>16824</v>
      </c>
      <c r="D67" s="157" t="e">
        <f>NA()</f>
        <v>#N/A</v>
      </c>
      <c r="E67" s="157" t="e">
        <f>NA()</f>
        <v>#N/A</v>
      </c>
      <c r="F67" s="157">
        <f>IF(ISNUMBER('将来負担比率（分子）の構造'!J$53), IF('将来負担比率（分子）の構造'!J$53 &lt; 0, 0, '将来負担比率（分子）の構造'!J$53), NA())</f>
        <v>9063</v>
      </c>
      <c r="G67" s="157" t="e">
        <f>NA()</f>
        <v>#N/A</v>
      </c>
      <c r="H67" s="157" t="e">
        <f>NA()</f>
        <v>#N/A</v>
      </c>
      <c r="I67" s="157">
        <f>IF(ISNUMBER('将来負担比率（分子）の構造'!K$53), IF('将来負担比率（分子）の構造'!K$53 &lt; 0, 0, '将来負担比率（分子）の構造'!K$53), NA())</f>
        <v>5762</v>
      </c>
      <c r="J67" s="157" t="e">
        <f>NA()</f>
        <v>#N/A</v>
      </c>
      <c r="K67" s="157" t="e">
        <f>NA()</f>
        <v>#N/A</v>
      </c>
      <c r="L67" s="157">
        <f>IF(ISNUMBER('将来負担比率（分子）の構造'!L$53), IF('将来負担比率（分子）の構造'!L$53 &lt; 0, 0, '将来負担比率（分子）の構造'!L$53), NA())</f>
        <v>1846</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1928</v>
      </c>
      <c r="C72" s="161">
        <f>基金残高に係る経年分析!G55</f>
        <v>1914</v>
      </c>
      <c r="D72" s="161">
        <f>基金残高に係る経年分析!H55</f>
        <v>2069</v>
      </c>
    </row>
    <row r="73" spans="1:16" x14ac:dyDescent="0.2">
      <c r="A73" s="160" t="s">
        <v>74</v>
      </c>
      <c r="B73" s="161">
        <f>基金残高に係る経年分析!F56</f>
        <v>159</v>
      </c>
      <c r="C73" s="161">
        <f>基金残高に係る経年分析!G56</f>
        <v>923</v>
      </c>
      <c r="D73" s="161">
        <f>基金残高に係る経年分析!H56</f>
        <v>1395</v>
      </c>
    </row>
    <row r="74" spans="1:16" x14ac:dyDescent="0.2">
      <c r="A74" s="160" t="s">
        <v>75</v>
      </c>
      <c r="B74" s="161">
        <f>基金残高に係る経年分析!F57</f>
        <v>14172</v>
      </c>
      <c r="C74" s="161">
        <f>基金残高に係る経年分析!G57</f>
        <v>15672</v>
      </c>
      <c r="D74" s="161">
        <f>基金残高に係る経年分析!H57</f>
        <v>17342</v>
      </c>
    </row>
  </sheetData>
  <sheetProtection algorithmName="SHA-512" hashValue="fMrW61/j3OgbdVAqgA2ymrt0x/De97A4vaVwCWqa+auHPurAQG4ITgfCgOJhfCYKayX3dy7Bhzrixmvp/xDmKw==" saltValue="W6toFE+C/8u9iClBKNBDC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5"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20234761</v>
      </c>
      <c r="S5" s="600"/>
      <c r="T5" s="600"/>
      <c r="U5" s="600"/>
      <c r="V5" s="600"/>
      <c r="W5" s="600"/>
      <c r="X5" s="600"/>
      <c r="Y5" s="601"/>
      <c r="Z5" s="602">
        <v>22.4</v>
      </c>
      <c r="AA5" s="602"/>
      <c r="AB5" s="602"/>
      <c r="AC5" s="602"/>
      <c r="AD5" s="603">
        <v>18262137</v>
      </c>
      <c r="AE5" s="603"/>
      <c r="AF5" s="603"/>
      <c r="AG5" s="603"/>
      <c r="AH5" s="603"/>
      <c r="AI5" s="603"/>
      <c r="AJ5" s="603"/>
      <c r="AK5" s="603"/>
      <c r="AL5" s="604">
        <v>70.2</v>
      </c>
      <c r="AM5" s="605"/>
      <c r="AN5" s="605"/>
      <c r="AO5" s="606"/>
      <c r="AP5" s="596" t="s">
        <v>216</v>
      </c>
      <c r="AQ5" s="597"/>
      <c r="AR5" s="597"/>
      <c r="AS5" s="597"/>
      <c r="AT5" s="597"/>
      <c r="AU5" s="597"/>
      <c r="AV5" s="597"/>
      <c r="AW5" s="597"/>
      <c r="AX5" s="597"/>
      <c r="AY5" s="597"/>
      <c r="AZ5" s="597"/>
      <c r="BA5" s="597"/>
      <c r="BB5" s="597"/>
      <c r="BC5" s="597"/>
      <c r="BD5" s="597"/>
      <c r="BE5" s="597"/>
      <c r="BF5" s="598"/>
      <c r="BG5" s="610">
        <v>18667961</v>
      </c>
      <c r="BH5" s="611"/>
      <c r="BI5" s="611"/>
      <c r="BJ5" s="611"/>
      <c r="BK5" s="611"/>
      <c r="BL5" s="611"/>
      <c r="BM5" s="611"/>
      <c r="BN5" s="612"/>
      <c r="BO5" s="613">
        <v>92.3</v>
      </c>
      <c r="BP5" s="613"/>
      <c r="BQ5" s="613"/>
      <c r="BR5" s="613"/>
      <c r="BS5" s="614">
        <v>307583</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217750</v>
      </c>
      <c r="S6" s="611"/>
      <c r="T6" s="611"/>
      <c r="U6" s="611"/>
      <c r="V6" s="611"/>
      <c r="W6" s="611"/>
      <c r="X6" s="611"/>
      <c r="Y6" s="612"/>
      <c r="Z6" s="613">
        <v>0.2</v>
      </c>
      <c r="AA6" s="613"/>
      <c r="AB6" s="613"/>
      <c r="AC6" s="613"/>
      <c r="AD6" s="614">
        <v>217750</v>
      </c>
      <c r="AE6" s="614"/>
      <c r="AF6" s="614"/>
      <c r="AG6" s="614"/>
      <c r="AH6" s="614"/>
      <c r="AI6" s="614"/>
      <c r="AJ6" s="614"/>
      <c r="AK6" s="614"/>
      <c r="AL6" s="615">
        <v>0.8</v>
      </c>
      <c r="AM6" s="616"/>
      <c r="AN6" s="616"/>
      <c r="AO6" s="617"/>
      <c r="AP6" s="607" t="s">
        <v>221</v>
      </c>
      <c r="AQ6" s="608"/>
      <c r="AR6" s="608"/>
      <c r="AS6" s="608"/>
      <c r="AT6" s="608"/>
      <c r="AU6" s="608"/>
      <c r="AV6" s="608"/>
      <c r="AW6" s="608"/>
      <c r="AX6" s="608"/>
      <c r="AY6" s="608"/>
      <c r="AZ6" s="608"/>
      <c r="BA6" s="608"/>
      <c r="BB6" s="608"/>
      <c r="BC6" s="608"/>
      <c r="BD6" s="608"/>
      <c r="BE6" s="608"/>
      <c r="BF6" s="609"/>
      <c r="BG6" s="610">
        <v>18241736</v>
      </c>
      <c r="BH6" s="611"/>
      <c r="BI6" s="611"/>
      <c r="BJ6" s="611"/>
      <c r="BK6" s="611"/>
      <c r="BL6" s="611"/>
      <c r="BM6" s="611"/>
      <c r="BN6" s="612"/>
      <c r="BO6" s="613">
        <v>90.2</v>
      </c>
      <c r="BP6" s="613"/>
      <c r="BQ6" s="613"/>
      <c r="BR6" s="613"/>
      <c r="BS6" s="614">
        <v>307583</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280793</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279479</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14414</v>
      </c>
      <c r="S7" s="611"/>
      <c r="T7" s="611"/>
      <c r="U7" s="611"/>
      <c r="V7" s="611"/>
      <c r="W7" s="611"/>
      <c r="X7" s="611"/>
      <c r="Y7" s="612"/>
      <c r="Z7" s="613">
        <v>0</v>
      </c>
      <c r="AA7" s="613"/>
      <c r="AB7" s="613"/>
      <c r="AC7" s="613"/>
      <c r="AD7" s="614">
        <v>14414</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6516614</v>
      </c>
      <c r="BH7" s="611"/>
      <c r="BI7" s="611"/>
      <c r="BJ7" s="611"/>
      <c r="BK7" s="611"/>
      <c r="BL7" s="611"/>
      <c r="BM7" s="611"/>
      <c r="BN7" s="612"/>
      <c r="BO7" s="613">
        <v>32.200000000000003</v>
      </c>
      <c r="BP7" s="613"/>
      <c r="BQ7" s="613"/>
      <c r="BR7" s="613"/>
      <c r="BS7" s="614">
        <v>307583</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36422119</v>
      </c>
      <c r="CS7" s="611"/>
      <c r="CT7" s="611"/>
      <c r="CU7" s="611"/>
      <c r="CV7" s="611"/>
      <c r="CW7" s="611"/>
      <c r="CX7" s="611"/>
      <c r="CY7" s="612"/>
      <c r="CZ7" s="613">
        <v>40.5</v>
      </c>
      <c r="DA7" s="613"/>
      <c r="DB7" s="613"/>
      <c r="DC7" s="613"/>
      <c r="DD7" s="619">
        <v>426964</v>
      </c>
      <c r="DE7" s="611"/>
      <c r="DF7" s="611"/>
      <c r="DG7" s="611"/>
      <c r="DH7" s="611"/>
      <c r="DI7" s="611"/>
      <c r="DJ7" s="611"/>
      <c r="DK7" s="611"/>
      <c r="DL7" s="611"/>
      <c r="DM7" s="611"/>
      <c r="DN7" s="611"/>
      <c r="DO7" s="611"/>
      <c r="DP7" s="612"/>
      <c r="DQ7" s="619">
        <v>5994304</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159702</v>
      </c>
      <c r="S8" s="611"/>
      <c r="T8" s="611"/>
      <c r="U8" s="611"/>
      <c r="V8" s="611"/>
      <c r="W8" s="611"/>
      <c r="X8" s="611"/>
      <c r="Y8" s="612"/>
      <c r="Z8" s="613">
        <v>0.2</v>
      </c>
      <c r="AA8" s="613"/>
      <c r="AB8" s="613"/>
      <c r="AC8" s="613"/>
      <c r="AD8" s="614">
        <v>159702</v>
      </c>
      <c r="AE8" s="614"/>
      <c r="AF8" s="614"/>
      <c r="AG8" s="614"/>
      <c r="AH8" s="614"/>
      <c r="AI8" s="614"/>
      <c r="AJ8" s="614"/>
      <c r="AK8" s="614"/>
      <c r="AL8" s="615">
        <v>0.6</v>
      </c>
      <c r="AM8" s="616"/>
      <c r="AN8" s="616"/>
      <c r="AO8" s="617"/>
      <c r="AP8" s="607" t="s">
        <v>227</v>
      </c>
      <c r="AQ8" s="608"/>
      <c r="AR8" s="608"/>
      <c r="AS8" s="608"/>
      <c r="AT8" s="608"/>
      <c r="AU8" s="608"/>
      <c r="AV8" s="608"/>
      <c r="AW8" s="608"/>
      <c r="AX8" s="608"/>
      <c r="AY8" s="608"/>
      <c r="AZ8" s="608"/>
      <c r="BA8" s="608"/>
      <c r="BB8" s="608"/>
      <c r="BC8" s="608"/>
      <c r="BD8" s="608"/>
      <c r="BE8" s="608"/>
      <c r="BF8" s="609"/>
      <c r="BG8" s="610">
        <v>150879</v>
      </c>
      <c r="BH8" s="611"/>
      <c r="BI8" s="611"/>
      <c r="BJ8" s="611"/>
      <c r="BK8" s="611"/>
      <c r="BL8" s="611"/>
      <c r="BM8" s="611"/>
      <c r="BN8" s="612"/>
      <c r="BO8" s="613">
        <v>0.7</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23631122</v>
      </c>
      <c r="CS8" s="611"/>
      <c r="CT8" s="611"/>
      <c r="CU8" s="611"/>
      <c r="CV8" s="611"/>
      <c r="CW8" s="611"/>
      <c r="CX8" s="611"/>
      <c r="CY8" s="612"/>
      <c r="CZ8" s="613">
        <v>26.3</v>
      </c>
      <c r="DA8" s="613"/>
      <c r="DB8" s="613"/>
      <c r="DC8" s="613"/>
      <c r="DD8" s="619">
        <v>188808</v>
      </c>
      <c r="DE8" s="611"/>
      <c r="DF8" s="611"/>
      <c r="DG8" s="611"/>
      <c r="DH8" s="611"/>
      <c r="DI8" s="611"/>
      <c r="DJ8" s="611"/>
      <c r="DK8" s="611"/>
      <c r="DL8" s="611"/>
      <c r="DM8" s="611"/>
      <c r="DN8" s="611"/>
      <c r="DO8" s="611"/>
      <c r="DP8" s="612"/>
      <c r="DQ8" s="619">
        <v>10643475</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209949</v>
      </c>
      <c r="S9" s="611"/>
      <c r="T9" s="611"/>
      <c r="U9" s="611"/>
      <c r="V9" s="611"/>
      <c r="W9" s="611"/>
      <c r="X9" s="611"/>
      <c r="Y9" s="612"/>
      <c r="Z9" s="613">
        <v>0.2</v>
      </c>
      <c r="AA9" s="613"/>
      <c r="AB9" s="613"/>
      <c r="AC9" s="613"/>
      <c r="AD9" s="614">
        <v>209949</v>
      </c>
      <c r="AE9" s="614"/>
      <c r="AF9" s="614"/>
      <c r="AG9" s="614"/>
      <c r="AH9" s="614"/>
      <c r="AI9" s="614"/>
      <c r="AJ9" s="614"/>
      <c r="AK9" s="614"/>
      <c r="AL9" s="615">
        <v>0.8</v>
      </c>
      <c r="AM9" s="616"/>
      <c r="AN9" s="616"/>
      <c r="AO9" s="617"/>
      <c r="AP9" s="607" t="s">
        <v>230</v>
      </c>
      <c r="AQ9" s="608"/>
      <c r="AR9" s="608"/>
      <c r="AS9" s="608"/>
      <c r="AT9" s="608"/>
      <c r="AU9" s="608"/>
      <c r="AV9" s="608"/>
      <c r="AW9" s="608"/>
      <c r="AX9" s="608"/>
      <c r="AY9" s="608"/>
      <c r="AZ9" s="608"/>
      <c r="BA9" s="608"/>
      <c r="BB9" s="608"/>
      <c r="BC9" s="608"/>
      <c r="BD9" s="608"/>
      <c r="BE9" s="608"/>
      <c r="BF9" s="609"/>
      <c r="BG9" s="610">
        <v>4845561</v>
      </c>
      <c r="BH9" s="611"/>
      <c r="BI9" s="611"/>
      <c r="BJ9" s="611"/>
      <c r="BK9" s="611"/>
      <c r="BL9" s="611"/>
      <c r="BM9" s="611"/>
      <c r="BN9" s="612"/>
      <c r="BO9" s="613">
        <v>23.9</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7698861</v>
      </c>
      <c r="CS9" s="611"/>
      <c r="CT9" s="611"/>
      <c r="CU9" s="611"/>
      <c r="CV9" s="611"/>
      <c r="CW9" s="611"/>
      <c r="CX9" s="611"/>
      <c r="CY9" s="612"/>
      <c r="CZ9" s="613">
        <v>8.6</v>
      </c>
      <c r="DA9" s="613"/>
      <c r="DB9" s="613"/>
      <c r="DC9" s="613"/>
      <c r="DD9" s="619">
        <v>13337</v>
      </c>
      <c r="DE9" s="611"/>
      <c r="DF9" s="611"/>
      <c r="DG9" s="611"/>
      <c r="DH9" s="611"/>
      <c r="DI9" s="611"/>
      <c r="DJ9" s="611"/>
      <c r="DK9" s="611"/>
      <c r="DL9" s="611"/>
      <c r="DM9" s="611"/>
      <c r="DN9" s="611"/>
      <c r="DO9" s="611"/>
      <c r="DP9" s="612"/>
      <c r="DQ9" s="619">
        <v>4317629</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488837</v>
      </c>
      <c r="BH10" s="611"/>
      <c r="BI10" s="611"/>
      <c r="BJ10" s="611"/>
      <c r="BK10" s="611"/>
      <c r="BL10" s="611"/>
      <c r="BM10" s="611"/>
      <c r="BN10" s="612"/>
      <c r="BO10" s="613">
        <v>2.4</v>
      </c>
      <c r="BP10" s="613"/>
      <c r="BQ10" s="613"/>
      <c r="BR10" s="613"/>
      <c r="BS10" s="614">
        <v>81644</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67822</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24816</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2589783</v>
      </c>
      <c r="S11" s="611"/>
      <c r="T11" s="611"/>
      <c r="U11" s="611"/>
      <c r="V11" s="611"/>
      <c r="W11" s="611"/>
      <c r="X11" s="611"/>
      <c r="Y11" s="612"/>
      <c r="Z11" s="615">
        <v>2.9</v>
      </c>
      <c r="AA11" s="616"/>
      <c r="AB11" s="616"/>
      <c r="AC11" s="622"/>
      <c r="AD11" s="619">
        <v>2589783</v>
      </c>
      <c r="AE11" s="611"/>
      <c r="AF11" s="611"/>
      <c r="AG11" s="611"/>
      <c r="AH11" s="611"/>
      <c r="AI11" s="611"/>
      <c r="AJ11" s="611"/>
      <c r="AK11" s="612"/>
      <c r="AL11" s="615">
        <v>10</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1031337</v>
      </c>
      <c r="BH11" s="611"/>
      <c r="BI11" s="611"/>
      <c r="BJ11" s="611"/>
      <c r="BK11" s="611"/>
      <c r="BL11" s="611"/>
      <c r="BM11" s="611"/>
      <c r="BN11" s="612"/>
      <c r="BO11" s="613">
        <v>5.0999999999999996</v>
      </c>
      <c r="BP11" s="613"/>
      <c r="BQ11" s="613"/>
      <c r="BR11" s="613"/>
      <c r="BS11" s="614">
        <v>225939</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479063</v>
      </c>
      <c r="CS11" s="611"/>
      <c r="CT11" s="611"/>
      <c r="CU11" s="611"/>
      <c r="CV11" s="611"/>
      <c r="CW11" s="611"/>
      <c r="CX11" s="611"/>
      <c r="CY11" s="612"/>
      <c r="CZ11" s="613">
        <v>0.5</v>
      </c>
      <c r="DA11" s="613"/>
      <c r="DB11" s="613"/>
      <c r="DC11" s="613"/>
      <c r="DD11" s="619">
        <v>109797</v>
      </c>
      <c r="DE11" s="611"/>
      <c r="DF11" s="611"/>
      <c r="DG11" s="611"/>
      <c r="DH11" s="611"/>
      <c r="DI11" s="611"/>
      <c r="DJ11" s="611"/>
      <c r="DK11" s="611"/>
      <c r="DL11" s="611"/>
      <c r="DM11" s="611"/>
      <c r="DN11" s="611"/>
      <c r="DO11" s="611"/>
      <c r="DP11" s="612"/>
      <c r="DQ11" s="619">
        <v>233502</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46462</v>
      </c>
      <c r="S12" s="611"/>
      <c r="T12" s="611"/>
      <c r="U12" s="611"/>
      <c r="V12" s="611"/>
      <c r="W12" s="611"/>
      <c r="X12" s="611"/>
      <c r="Y12" s="612"/>
      <c r="Z12" s="613">
        <v>0.1</v>
      </c>
      <c r="AA12" s="613"/>
      <c r="AB12" s="613"/>
      <c r="AC12" s="613"/>
      <c r="AD12" s="614">
        <v>46462</v>
      </c>
      <c r="AE12" s="614"/>
      <c r="AF12" s="614"/>
      <c r="AG12" s="614"/>
      <c r="AH12" s="614"/>
      <c r="AI12" s="614"/>
      <c r="AJ12" s="614"/>
      <c r="AK12" s="614"/>
      <c r="AL12" s="615">
        <v>0.2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10401240</v>
      </c>
      <c r="BH12" s="611"/>
      <c r="BI12" s="611"/>
      <c r="BJ12" s="611"/>
      <c r="BK12" s="611"/>
      <c r="BL12" s="611"/>
      <c r="BM12" s="611"/>
      <c r="BN12" s="612"/>
      <c r="BO12" s="613">
        <v>51.4</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3657854</v>
      </c>
      <c r="CS12" s="611"/>
      <c r="CT12" s="611"/>
      <c r="CU12" s="611"/>
      <c r="CV12" s="611"/>
      <c r="CW12" s="611"/>
      <c r="CX12" s="611"/>
      <c r="CY12" s="612"/>
      <c r="CZ12" s="613">
        <v>4.0999999999999996</v>
      </c>
      <c r="DA12" s="613"/>
      <c r="DB12" s="613"/>
      <c r="DC12" s="613"/>
      <c r="DD12" s="619">
        <v>66693</v>
      </c>
      <c r="DE12" s="611"/>
      <c r="DF12" s="611"/>
      <c r="DG12" s="611"/>
      <c r="DH12" s="611"/>
      <c r="DI12" s="611"/>
      <c r="DJ12" s="611"/>
      <c r="DK12" s="611"/>
      <c r="DL12" s="611"/>
      <c r="DM12" s="611"/>
      <c r="DN12" s="611"/>
      <c r="DO12" s="611"/>
      <c r="DP12" s="612"/>
      <c r="DQ12" s="619">
        <v>779947</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9940948</v>
      </c>
      <c r="BH13" s="611"/>
      <c r="BI13" s="611"/>
      <c r="BJ13" s="611"/>
      <c r="BK13" s="611"/>
      <c r="BL13" s="611"/>
      <c r="BM13" s="611"/>
      <c r="BN13" s="612"/>
      <c r="BO13" s="613">
        <v>49.1</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5789993</v>
      </c>
      <c r="CS13" s="611"/>
      <c r="CT13" s="611"/>
      <c r="CU13" s="611"/>
      <c r="CV13" s="611"/>
      <c r="CW13" s="611"/>
      <c r="CX13" s="611"/>
      <c r="CY13" s="612"/>
      <c r="CZ13" s="613">
        <v>6.4</v>
      </c>
      <c r="DA13" s="613"/>
      <c r="DB13" s="613"/>
      <c r="DC13" s="613"/>
      <c r="DD13" s="619">
        <v>3447346</v>
      </c>
      <c r="DE13" s="611"/>
      <c r="DF13" s="611"/>
      <c r="DG13" s="611"/>
      <c r="DH13" s="611"/>
      <c r="DI13" s="611"/>
      <c r="DJ13" s="611"/>
      <c r="DK13" s="611"/>
      <c r="DL13" s="611"/>
      <c r="DM13" s="611"/>
      <c r="DN13" s="611"/>
      <c r="DO13" s="611"/>
      <c r="DP13" s="612"/>
      <c r="DQ13" s="619">
        <v>2882634</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312275</v>
      </c>
      <c r="BH14" s="611"/>
      <c r="BI14" s="611"/>
      <c r="BJ14" s="611"/>
      <c r="BK14" s="611"/>
      <c r="BL14" s="611"/>
      <c r="BM14" s="611"/>
      <c r="BN14" s="612"/>
      <c r="BO14" s="613">
        <v>1.5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1569423</v>
      </c>
      <c r="CS14" s="611"/>
      <c r="CT14" s="611"/>
      <c r="CU14" s="611"/>
      <c r="CV14" s="611"/>
      <c r="CW14" s="611"/>
      <c r="CX14" s="611"/>
      <c r="CY14" s="612"/>
      <c r="CZ14" s="613">
        <v>1.7</v>
      </c>
      <c r="DA14" s="613"/>
      <c r="DB14" s="613"/>
      <c r="DC14" s="613"/>
      <c r="DD14" s="619">
        <v>58709</v>
      </c>
      <c r="DE14" s="611"/>
      <c r="DF14" s="611"/>
      <c r="DG14" s="611"/>
      <c r="DH14" s="611"/>
      <c r="DI14" s="611"/>
      <c r="DJ14" s="611"/>
      <c r="DK14" s="611"/>
      <c r="DL14" s="611"/>
      <c r="DM14" s="611"/>
      <c r="DN14" s="611"/>
      <c r="DO14" s="611"/>
      <c r="DP14" s="612"/>
      <c r="DQ14" s="619">
        <v>1361754</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48705</v>
      </c>
      <c r="S15" s="611"/>
      <c r="T15" s="611"/>
      <c r="U15" s="611"/>
      <c r="V15" s="611"/>
      <c r="W15" s="611"/>
      <c r="X15" s="611"/>
      <c r="Y15" s="612"/>
      <c r="Z15" s="613">
        <v>0.1</v>
      </c>
      <c r="AA15" s="613"/>
      <c r="AB15" s="613"/>
      <c r="AC15" s="613"/>
      <c r="AD15" s="614">
        <v>48705</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1011607</v>
      </c>
      <c r="BH15" s="611"/>
      <c r="BI15" s="611"/>
      <c r="BJ15" s="611"/>
      <c r="BK15" s="611"/>
      <c r="BL15" s="611"/>
      <c r="BM15" s="611"/>
      <c r="BN15" s="612"/>
      <c r="BO15" s="613">
        <v>5</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5428011</v>
      </c>
      <c r="CS15" s="611"/>
      <c r="CT15" s="611"/>
      <c r="CU15" s="611"/>
      <c r="CV15" s="611"/>
      <c r="CW15" s="611"/>
      <c r="CX15" s="611"/>
      <c r="CY15" s="612"/>
      <c r="CZ15" s="613">
        <v>6</v>
      </c>
      <c r="DA15" s="613"/>
      <c r="DB15" s="613"/>
      <c r="DC15" s="613"/>
      <c r="DD15" s="619">
        <v>662748</v>
      </c>
      <c r="DE15" s="611"/>
      <c r="DF15" s="611"/>
      <c r="DG15" s="611"/>
      <c r="DH15" s="611"/>
      <c r="DI15" s="611"/>
      <c r="DJ15" s="611"/>
      <c r="DK15" s="611"/>
      <c r="DL15" s="611"/>
      <c r="DM15" s="611"/>
      <c r="DN15" s="611"/>
      <c r="DO15" s="611"/>
      <c r="DP15" s="612"/>
      <c r="DQ15" s="619">
        <v>2785958</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408896</v>
      </c>
      <c r="S16" s="611"/>
      <c r="T16" s="611"/>
      <c r="U16" s="611"/>
      <c r="V16" s="611"/>
      <c r="W16" s="611"/>
      <c r="X16" s="611"/>
      <c r="Y16" s="612"/>
      <c r="Z16" s="613">
        <v>0.5</v>
      </c>
      <c r="AA16" s="613"/>
      <c r="AB16" s="613"/>
      <c r="AC16" s="613"/>
      <c r="AD16" s="614">
        <v>408896</v>
      </c>
      <c r="AE16" s="614"/>
      <c r="AF16" s="614"/>
      <c r="AG16" s="614"/>
      <c r="AH16" s="614"/>
      <c r="AI16" s="614"/>
      <c r="AJ16" s="614"/>
      <c r="AK16" s="614"/>
      <c r="AL16" s="615">
        <v>1.6</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525392</v>
      </c>
      <c r="S17" s="611"/>
      <c r="T17" s="611"/>
      <c r="U17" s="611"/>
      <c r="V17" s="611"/>
      <c r="W17" s="611"/>
      <c r="X17" s="611"/>
      <c r="Y17" s="612"/>
      <c r="Z17" s="613">
        <v>0.6</v>
      </c>
      <c r="AA17" s="613"/>
      <c r="AB17" s="613"/>
      <c r="AC17" s="613"/>
      <c r="AD17" s="614">
        <v>525392</v>
      </c>
      <c r="AE17" s="614"/>
      <c r="AF17" s="614"/>
      <c r="AG17" s="614"/>
      <c r="AH17" s="614"/>
      <c r="AI17" s="614"/>
      <c r="AJ17" s="614"/>
      <c r="AK17" s="614"/>
      <c r="AL17" s="615">
        <v>2</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4862271</v>
      </c>
      <c r="CS17" s="611"/>
      <c r="CT17" s="611"/>
      <c r="CU17" s="611"/>
      <c r="CV17" s="611"/>
      <c r="CW17" s="611"/>
      <c r="CX17" s="611"/>
      <c r="CY17" s="612"/>
      <c r="CZ17" s="613">
        <v>5.4</v>
      </c>
      <c r="DA17" s="613"/>
      <c r="DB17" s="613"/>
      <c r="DC17" s="613"/>
      <c r="DD17" s="619" t="s">
        <v>122</v>
      </c>
      <c r="DE17" s="611"/>
      <c r="DF17" s="611"/>
      <c r="DG17" s="611"/>
      <c r="DH17" s="611"/>
      <c r="DI17" s="611"/>
      <c r="DJ17" s="611"/>
      <c r="DK17" s="611"/>
      <c r="DL17" s="611"/>
      <c r="DM17" s="611"/>
      <c r="DN17" s="611"/>
      <c r="DO17" s="611"/>
      <c r="DP17" s="612"/>
      <c r="DQ17" s="619">
        <v>4279443</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97787</v>
      </c>
      <c r="S18" s="611"/>
      <c r="T18" s="611"/>
      <c r="U18" s="611"/>
      <c r="V18" s="611"/>
      <c r="W18" s="611"/>
      <c r="X18" s="611"/>
      <c r="Y18" s="612"/>
      <c r="Z18" s="613">
        <v>0.1</v>
      </c>
      <c r="AA18" s="613"/>
      <c r="AB18" s="613"/>
      <c r="AC18" s="613"/>
      <c r="AD18" s="614">
        <v>97787</v>
      </c>
      <c r="AE18" s="614"/>
      <c r="AF18" s="614"/>
      <c r="AG18" s="614"/>
      <c r="AH18" s="614"/>
      <c r="AI18" s="614"/>
      <c r="AJ18" s="614"/>
      <c r="AK18" s="614"/>
      <c r="AL18" s="615">
        <v>0.4</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v>426225</v>
      </c>
      <c r="BH18" s="611"/>
      <c r="BI18" s="611"/>
      <c r="BJ18" s="611"/>
      <c r="BK18" s="611"/>
      <c r="BL18" s="611"/>
      <c r="BM18" s="611"/>
      <c r="BN18" s="612"/>
      <c r="BO18" s="613">
        <v>2.1</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426222</v>
      </c>
      <c r="S19" s="611"/>
      <c r="T19" s="611"/>
      <c r="U19" s="611"/>
      <c r="V19" s="611"/>
      <c r="W19" s="611"/>
      <c r="X19" s="611"/>
      <c r="Y19" s="612"/>
      <c r="Z19" s="613">
        <v>0.5</v>
      </c>
      <c r="AA19" s="613"/>
      <c r="AB19" s="613"/>
      <c r="AC19" s="613"/>
      <c r="AD19" s="614">
        <v>426222</v>
      </c>
      <c r="AE19" s="614"/>
      <c r="AF19" s="614"/>
      <c r="AG19" s="614"/>
      <c r="AH19" s="614"/>
      <c r="AI19" s="614"/>
      <c r="AJ19" s="614"/>
      <c r="AK19" s="614"/>
      <c r="AL19" s="615">
        <v>1.6</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1566800</v>
      </c>
      <c r="BH19" s="611"/>
      <c r="BI19" s="611"/>
      <c r="BJ19" s="611"/>
      <c r="BK19" s="611"/>
      <c r="BL19" s="611"/>
      <c r="BM19" s="611"/>
      <c r="BN19" s="612"/>
      <c r="BO19" s="613">
        <v>7.7</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1383</v>
      </c>
      <c r="S20" s="611"/>
      <c r="T20" s="611"/>
      <c r="U20" s="611"/>
      <c r="V20" s="611"/>
      <c r="W20" s="611"/>
      <c r="X20" s="611"/>
      <c r="Y20" s="612"/>
      <c r="Z20" s="613">
        <v>0</v>
      </c>
      <c r="AA20" s="613"/>
      <c r="AB20" s="613"/>
      <c r="AC20" s="613"/>
      <c r="AD20" s="614">
        <v>1383</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1566800</v>
      </c>
      <c r="BH20" s="611"/>
      <c r="BI20" s="611"/>
      <c r="BJ20" s="611"/>
      <c r="BK20" s="611"/>
      <c r="BL20" s="611"/>
      <c r="BM20" s="611"/>
      <c r="BN20" s="612"/>
      <c r="BO20" s="613">
        <v>7.7</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89887332</v>
      </c>
      <c r="CS20" s="611"/>
      <c r="CT20" s="611"/>
      <c r="CU20" s="611"/>
      <c r="CV20" s="611"/>
      <c r="CW20" s="611"/>
      <c r="CX20" s="611"/>
      <c r="CY20" s="612"/>
      <c r="CZ20" s="613">
        <v>100</v>
      </c>
      <c r="DA20" s="613"/>
      <c r="DB20" s="613"/>
      <c r="DC20" s="613"/>
      <c r="DD20" s="619">
        <v>4974402</v>
      </c>
      <c r="DE20" s="611"/>
      <c r="DF20" s="611"/>
      <c r="DG20" s="611"/>
      <c r="DH20" s="611"/>
      <c r="DI20" s="611"/>
      <c r="DJ20" s="611"/>
      <c r="DK20" s="611"/>
      <c r="DL20" s="611"/>
      <c r="DM20" s="611"/>
      <c r="DN20" s="611"/>
      <c r="DO20" s="611"/>
      <c r="DP20" s="612"/>
      <c r="DQ20" s="619">
        <v>33582941</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3801399</v>
      </c>
      <c r="S21" s="611"/>
      <c r="T21" s="611"/>
      <c r="U21" s="611"/>
      <c r="V21" s="611"/>
      <c r="W21" s="611"/>
      <c r="X21" s="611"/>
      <c r="Y21" s="612"/>
      <c r="Z21" s="613">
        <v>4.2</v>
      </c>
      <c r="AA21" s="613"/>
      <c r="AB21" s="613"/>
      <c r="AC21" s="613"/>
      <c r="AD21" s="614">
        <v>3340438</v>
      </c>
      <c r="AE21" s="614"/>
      <c r="AF21" s="614"/>
      <c r="AG21" s="614"/>
      <c r="AH21" s="614"/>
      <c r="AI21" s="614"/>
      <c r="AJ21" s="614"/>
      <c r="AK21" s="614"/>
      <c r="AL21" s="615">
        <v>12.8</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20401</v>
      </c>
      <c r="BH21" s="611"/>
      <c r="BI21" s="611"/>
      <c r="BJ21" s="611"/>
      <c r="BK21" s="611"/>
      <c r="BL21" s="611"/>
      <c r="BM21" s="611"/>
      <c r="BN21" s="612"/>
      <c r="BO21" s="613">
        <v>0.1</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3340438</v>
      </c>
      <c r="S22" s="611"/>
      <c r="T22" s="611"/>
      <c r="U22" s="611"/>
      <c r="V22" s="611"/>
      <c r="W22" s="611"/>
      <c r="X22" s="611"/>
      <c r="Y22" s="612"/>
      <c r="Z22" s="613">
        <v>3.7</v>
      </c>
      <c r="AA22" s="613"/>
      <c r="AB22" s="613"/>
      <c r="AC22" s="613"/>
      <c r="AD22" s="614">
        <v>3340438</v>
      </c>
      <c r="AE22" s="614"/>
      <c r="AF22" s="614"/>
      <c r="AG22" s="614"/>
      <c r="AH22" s="614"/>
      <c r="AI22" s="614"/>
      <c r="AJ22" s="614"/>
      <c r="AK22" s="614"/>
      <c r="AL22" s="615">
        <v>12.8</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460961</v>
      </c>
      <c r="S23" s="611"/>
      <c r="T23" s="611"/>
      <c r="U23" s="611"/>
      <c r="V23" s="611"/>
      <c r="W23" s="611"/>
      <c r="X23" s="611"/>
      <c r="Y23" s="612"/>
      <c r="Z23" s="613">
        <v>0.5</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1546399</v>
      </c>
      <c r="BH23" s="611"/>
      <c r="BI23" s="611"/>
      <c r="BJ23" s="611"/>
      <c r="BK23" s="611"/>
      <c r="BL23" s="611"/>
      <c r="BM23" s="611"/>
      <c r="BN23" s="612"/>
      <c r="BO23" s="613">
        <v>7.6</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27322786</v>
      </c>
      <c r="CS24" s="600"/>
      <c r="CT24" s="600"/>
      <c r="CU24" s="600"/>
      <c r="CV24" s="600"/>
      <c r="CW24" s="600"/>
      <c r="CX24" s="600"/>
      <c r="CY24" s="601"/>
      <c r="CZ24" s="604">
        <v>30.4</v>
      </c>
      <c r="DA24" s="605"/>
      <c r="DB24" s="605"/>
      <c r="DC24" s="621"/>
      <c r="DD24" s="642">
        <v>15167931</v>
      </c>
      <c r="DE24" s="600"/>
      <c r="DF24" s="600"/>
      <c r="DG24" s="600"/>
      <c r="DH24" s="600"/>
      <c r="DI24" s="600"/>
      <c r="DJ24" s="600"/>
      <c r="DK24" s="601"/>
      <c r="DL24" s="642">
        <v>13442544</v>
      </c>
      <c r="DM24" s="600"/>
      <c r="DN24" s="600"/>
      <c r="DO24" s="600"/>
      <c r="DP24" s="600"/>
      <c r="DQ24" s="600"/>
      <c r="DR24" s="600"/>
      <c r="DS24" s="600"/>
      <c r="DT24" s="600"/>
      <c r="DU24" s="600"/>
      <c r="DV24" s="601"/>
      <c r="DW24" s="604">
        <v>51.5</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28257213</v>
      </c>
      <c r="S25" s="611"/>
      <c r="T25" s="611"/>
      <c r="U25" s="611"/>
      <c r="V25" s="611"/>
      <c r="W25" s="611"/>
      <c r="X25" s="611"/>
      <c r="Y25" s="612"/>
      <c r="Z25" s="613">
        <v>31.3</v>
      </c>
      <c r="AA25" s="613"/>
      <c r="AB25" s="613"/>
      <c r="AC25" s="613"/>
      <c r="AD25" s="614">
        <v>25823628</v>
      </c>
      <c r="AE25" s="614"/>
      <c r="AF25" s="614"/>
      <c r="AG25" s="614"/>
      <c r="AH25" s="614"/>
      <c r="AI25" s="614"/>
      <c r="AJ25" s="614"/>
      <c r="AK25" s="614"/>
      <c r="AL25" s="615">
        <v>99.3</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7171753</v>
      </c>
      <c r="CS25" s="643"/>
      <c r="CT25" s="643"/>
      <c r="CU25" s="643"/>
      <c r="CV25" s="643"/>
      <c r="CW25" s="643"/>
      <c r="CX25" s="643"/>
      <c r="CY25" s="644"/>
      <c r="CZ25" s="615">
        <v>8</v>
      </c>
      <c r="DA25" s="640"/>
      <c r="DB25" s="640"/>
      <c r="DC25" s="645"/>
      <c r="DD25" s="619">
        <v>5833779</v>
      </c>
      <c r="DE25" s="643"/>
      <c r="DF25" s="643"/>
      <c r="DG25" s="643"/>
      <c r="DH25" s="643"/>
      <c r="DI25" s="643"/>
      <c r="DJ25" s="643"/>
      <c r="DK25" s="644"/>
      <c r="DL25" s="619">
        <v>5465122</v>
      </c>
      <c r="DM25" s="643"/>
      <c r="DN25" s="643"/>
      <c r="DO25" s="643"/>
      <c r="DP25" s="643"/>
      <c r="DQ25" s="643"/>
      <c r="DR25" s="643"/>
      <c r="DS25" s="643"/>
      <c r="DT25" s="643"/>
      <c r="DU25" s="643"/>
      <c r="DV25" s="644"/>
      <c r="DW25" s="615">
        <v>20.9</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13119</v>
      </c>
      <c r="S26" s="611"/>
      <c r="T26" s="611"/>
      <c r="U26" s="611"/>
      <c r="V26" s="611"/>
      <c r="W26" s="611"/>
      <c r="X26" s="611"/>
      <c r="Y26" s="612"/>
      <c r="Z26" s="613">
        <v>0</v>
      </c>
      <c r="AA26" s="613"/>
      <c r="AB26" s="613"/>
      <c r="AC26" s="613"/>
      <c r="AD26" s="614">
        <v>13119</v>
      </c>
      <c r="AE26" s="614"/>
      <c r="AF26" s="614"/>
      <c r="AG26" s="614"/>
      <c r="AH26" s="614"/>
      <c r="AI26" s="614"/>
      <c r="AJ26" s="614"/>
      <c r="AK26" s="614"/>
      <c r="AL26" s="615">
        <v>0.1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4260230</v>
      </c>
      <c r="CS26" s="611"/>
      <c r="CT26" s="611"/>
      <c r="CU26" s="611"/>
      <c r="CV26" s="611"/>
      <c r="CW26" s="611"/>
      <c r="CX26" s="611"/>
      <c r="CY26" s="612"/>
      <c r="CZ26" s="615">
        <v>4.7</v>
      </c>
      <c r="DA26" s="640"/>
      <c r="DB26" s="640"/>
      <c r="DC26" s="645"/>
      <c r="DD26" s="619">
        <v>3459784</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283875</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20234761</v>
      </c>
      <c r="BH27" s="611"/>
      <c r="BI27" s="611"/>
      <c r="BJ27" s="611"/>
      <c r="BK27" s="611"/>
      <c r="BL27" s="611"/>
      <c r="BM27" s="611"/>
      <c r="BN27" s="612"/>
      <c r="BO27" s="613">
        <v>100</v>
      </c>
      <c r="BP27" s="613"/>
      <c r="BQ27" s="613"/>
      <c r="BR27" s="613"/>
      <c r="BS27" s="614">
        <v>307583</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15289312</v>
      </c>
      <c r="CS27" s="643"/>
      <c r="CT27" s="643"/>
      <c r="CU27" s="643"/>
      <c r="CV27" s="643"/>
      <c r="CW27" s="643"/>
      <c r="CX27" s="643"/>
      <c r="CY27" s="644"/>
      <c r="CZ27" s="615">
        <v>17</v>
      </c>
      <c r="DA27" s="640"/>
      <c r="DB27" s="640"/>
      <c r="DC27" s="645"/>
      <c r="DD27" s="619">
        <v>5054709</v>
      </c>
      <c r="DE27" s="643"/>
      <c r="DF27" s="643"/>
      <c r="DG27" s="643"/>
      <c r="DH27" s="643"/>
      <c r="DI27" s="643"/>
      <c r="DJ27" s="643"/>
      <c r="DK27" s="644"/>
      <c r="DL27" s="619">
        <v>3697979</v>
      </c>
      <c r="DM27" s="643"/>
      <c r="DN27" s="643"/>
      <c r="DO27" s="643"/>
      <c r="DP27" s="643"/>
      <c r="DQ27" s="643"/>
      <c r="DR27" s="643"/>
      <c r="DS27" s="643"/>
      <c r="DT27" s="643"/>
      <c r="DU27" s="643"/>
      <c r="DV27" s="644"/>
      <c r="DW27" s="615">
        <v>14.2</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585684</v>
      </c>
      <c r="S28" s="611"/>
      <c r="T28" s="611"/>
      <c r="U28" s="611"/>
      <c r="V28" s="611"/>
      <c r="W28" s="611"/>
      <c r="X28" s="611"/>
      <c r="Y28" s="612"/>
      <c r="Z28" s="613">
        <v>0.6</v>
      </c>
      <c r="AA28" s="613"/>
      <c r="AB28" s="613"/>
      <c r="AC28" s="613"/>
      <c r="AD28" s="614">
        <v>138702</v>
      </c>
      <c r="AE28" s="614"/>
      <c r="AF28" s="614"/>
      <c r="AG28" s="614"/>
      <c r="AH28" s="614"/>
      <c r="AI28" s="614"/>
      <c r="AJ28" s="614"/>
      <c r="AK28" s="614"/>
      <c r="AL28" s="615">
        <v>0.5</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4861721</v>
      </c>
      <c r="CS28" s="611"/>
      <c r="CT28" s="611"/>
      <c r="CU28" s="611"/>
      <c r="CV28" s="611"/>
      <c r="CW28" s="611"/>
      <c r="CX28" s="611"/>
      <c r="CY28" s="612"/>
      <c r="CZ28" s="615">
        <v>5.4</v>
      </c>
      <c r="DA28" s="640"/>
      <c r="DB28" s="640"/>
      <c r="DC28" s="645"/>
      <c r="DD28" s="619">
        <v>4279443</v>
      </c>
      <c r="DE28" s="611"/>
      <c r="DF28" s="611"/>
      <c r="DG28" s="611"/>
      <c r="DH28" s="611"/>
      <c r="DI28" s="611"/>
      <c r="DJ28" s="611"/>
      <c r="DK28" s="612"/>
      <c r="DL28" s="619">
        <v>4279443</v>
      </c>
      <c r="DM28" s="611"/>
      <c r="DN28" s="611"/>
      <c r="DO28" s="611"/>
      <c r="DP28" s="611"/>
      <c r="DQ28" s="611"/>
      <c r="DR28" s="611"/>
      <c r="DS28" s="611"/>
      <c r="DT28" s="611"/>
      <c r="DU28" s="611"/>
      <c r="DV28" s="612"/>
      <c r="DW28" s="615">
        <v>16.399999999999999</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256924</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4861016</v>
      </c>
      <c r="CS29" s="643"/>
      <c r="CT29" s="643"/>
      <c r="CU29" s="643"/>
      <c r="CV29" s="643"/>
      <c r="CW29" s="643"/>
      <c r="CX29" s="643"/>
      <c r="CY29" s="644"/>
      <c r="CZ29" s="615">
        <v>5.4</v>
      </c>
      <c r="DA29" s="640"/>
      <c r="DB29" s="640"/>
      <c r="DC29" s="645"/>
      <c r="DD29" s="619">
        <v>4278738</v>
      </c>
      <c r="DE29" s="643"/>
      <c r="DF29" s="643"/>
      <c r="DG29" s="643"/>
      <c r="DH29" s="643"/>
      <c r="DI29" s="643"/>
      <c r="DJ29" s="643"/>
      <c r="DK29" s="644"/>
      <c r="DL29" s="619">
        <v>4278738</v>
      </c>
      <c r="DM29" s="643"/>
      <c r="DN29" s="643"/>
      <c r="DO29" s="643"/>
      <c r="DP29" s="643"/>
      <c r="DQ29" s="643"/>
      <c r="DR29" s="643"/>
      <c r="DS29" s="643"/>
      <c r="DT29" s="643"/>
      <c r="DU29" s="643"/>
      <c r="DV29" s="644"/>
      <c r="DW29" s="615">
        <v>16.399999999999999</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10783595</v>
      </c>
      <c r="S30" s="611"/>
      <c r="T30" s="611"/>
      <c r="U30" s="611"/>
      <c r="V30" s="611"/>
      <c r="W30" s="611"/>
      <c r="X30" s="611"/>
      <c r="Y30" s="612"/>
      <c r="Z30" s="613">
        <v>11.9</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4530941</v>
      </c>
      <c r="CS30" s="611"/>
      <c r="CT30" s="611"/>
      <c r="CU30" s="611"/>
      <c r="CV30" s="611"/>
      <c r="CW30" s="611"/>
      <c r="CX30" s="611"/>
      <c r="CY30" s="612"/>
      <c r="CZ30" s="615">
        <v>5</v>
      </c>
      <c r="DA30" s="640"/>
      <c r="DB30" s="640"/>
      <c r="DC30" s="645"/>
      <c r="DD30" s="619">
        <v>3973724</v>
      </c>
      <c r="DE30" s="611"/>
      <c r="DF30" s="611"/>
      <c r="DG30" s="611"/>
      <c r="DH30" s="611"/>
      <c r="DI30" s="611"/>
      <c r="DJ30" s="611"/>
      <c r="DK30" s="612"/>
      <c r="DL30" s="619">
        <v>3973724</v>
      </c>
      <c r="DM30" s="611"/>
      <c r="DN30" s="611"/>
      <c r="DO30" s="611"/>
      <c r="DP30" s="611"/>
      <c r="DQ30" s="611"/>
      <c r="DR30" s="611"/>
      <c r="DS30" s="611"/>
      <c r="DT30" s="611"/>
      <c r="DU30" s="611"/>
      <c r="DV30" s="612"/>
      <c r="DW30" s="615">
        <v>15.2</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99.5</v>
      </c>
      <c r="BH31" s="654"/>
      <c r="BI31" s="654"/>
      <c r="BJ31" s="654"/>
      <c r="BK31" s="654"/>
      <c r="BL31" s="654"/>
      <c r="BM31" s="605">
        <v>99.2</v>
      </c>
      <c r="BN31" s="654"/>
      <c r="BO31" s="654"/>
      <c r="BP31" s="654"/>
      <c r="BQ31" s="655"/>
      <c r="BR31" s="657">
        <v>99.6</v>
      </c>
      <c r="BS31" s="654"/>
      <c r="BT31" s="654"/>
      <c r="BU31" s="654"/>
      <c r="BV31" s="654"/>
      <c r="BW31" s="654"/>
      <c r="BX31" s="605">
        <v>99.2</v>
      </c>
      <c r="BY31" s="654"/>
      <c r="BZ31" s="654"/>
      <c r="CA31" s="654"/>
      <c r="CB31" s="655"/>
      <c r="CD31" s="650"/>
      <c r="CE31" s="651"/>
      <c r="CF31" s="607" t="s">
        <v>300</v>
      </c>
      <c r="CG31" s="608"/>
      <c r="CH31" s="608"/>
      <c r="CI31" s="608"/>
      <c r="CJ31" s="608"/>
      <c r="CK31" s="608"/>
      <c r="CL31" s="608"/>
      <c r="CM31" s="608"/>
      <c r="CN31" s="608"/>
      <c r="CO31" s="608"/>
      <c r="CP31" s="608"/>
      <c r="CQ31" s="609"/>
      <c r="CR31" s="610">
        <v>330075</v>
      </c>
      <c r="CS31" s="643"/>
      <c r="CT31" s="643"/>
      <c r="CU31" s="643"/>
      <c r="CV31" s="643"/>
      <c r="CW31" s="643"/>
      <c r="CX31" s="643"/>
      <c r="CY31" s="644"/>
      <c r="CZ31" s="615">
        <v>0.4</v>
      </c>
      <c r="DA31" s="640"/>
      <c r="DB31" s="640"/>
      <c r="DC31" s="645"/>
      <c r="DD31" s="619">
        <v>305014</v>
      </c>
      <c r="DE31" s="643"/>
      <c r="DF31" s="643"/>
      <c r="DG31" s="643"/>
      <c r="DH31" s="643"/>
      <c r="DI31" s="643"/>
      <c r="DJ31" s="643"/>
      <c r="DK31" s="644"/>
      <c r="DL31" s="619">
        <v>305014</v>
      </c>
      <c r="DM31" s="643"/>
      <c r="DN31" s="643"/>
      <c r="DO31" s="643"/>
      <c r="DP31" s="643"/>
      <c r="DQ31" s="643"/>
      <c r="DR31" s="643"/>
      <c r="DS31" s="643"/>
      <c r="DT31" s="643"/>
      <c r="DU31" s="643"/>
      <c r="DV31" s="644"/>
      <c r="DW31" s="615">
        <v>1.2</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3698626</v>
      </c>
      <c r="S32" s="611"/>
      <c r="T32" s="611"/>
      <c r="U32" s="611"/>
      <c r="V32" s="611"/>
      <c r="W32" s="611"/>
      <c r="X32" s="611"/>
      <c r="Y32" s="612"/>
      <c r="Z32" s="613">
        <v>4.0999999999999996</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302</v>
      </c>
      <c r="AX32" s="607" t="s">
        <v>303</v>
      </c>
      <c r="AY32" s="608"/>
      <c r="AZ32" s="608"/>
      <c r="BA32" s="608"/>
      <c r="BB32" s="608"/>
      <c r="BC32" s="608"/>
      <c r="BD32" s="608"/>
      <c r="BE32" s="608"/>
      <c r="BF32" s="609"/>
      <c r="BG32" s="667">
        <v>99.6</v>
      </c>
      <c r="BH32" s="643"/>
      <c r="BI32" s="643"/>
      <c r="BJ32" s="643"/>
      <c r="BK32" s="643"/>
      <c r="BL32" s="643"/>
      <c r="BM32" s="616">
        <v>99</v>
      </c>
      <c r="BN32" s="643"/>
      <c r="BO32" s="643"/>
      <c r="BP32" s="643"/>
      <c r="BQ32" s="656"/>
      <c r="BR32" s="667">
        <v>99.5</v>
      </c>
      <c r="BS32" s="643"/>
      <c r="BT32" s="643"/>
      <c r="BU32" s="643"/>
      <c r="BV32" s="643"/>
      <c r="BW32" s="643"/>
      <c r="BX32" s="616">
        <v>98.7</v>
      </c>
      <c r="BY32" s="643"/>
      <c r="BZ32" s="643"/>
      <c r="CA32" s="643"/>
      <c r="CB32" s="656"/>
      <c r="CD32" s="652"/>
      <c r="CE32" s="653"/>
      <c r="CF32" s="607" t="s">
        <v>304</v>
      </c>
      <c r="CG32" s="608"/>
      <c r="CH32" s="608"/>
      <c r="CI32" s="608"/>
      <c r="CJ32" s="608"/>
      <c r="CK32" s="608"/>
      <c r="CL32" s="608"/>
      <c r="CM32" s="608"/>
      <c r="CN32" s="608"/>
      <c r="CO32" s="608"/>
      <c r="CP32" s="608"/>
      <c r="CQ32" s="609"/>
      <c r="CR32" s="610">
        <v>705</v>
      </c>
      <c r="CS32" s="611"/>
      <c r="CT32" s="611"/>
      <c r="CU32" s="611"/>
      <c r="CV32" s="611"/>
      <c r="CW32" s="611"/>
      <c r="CX32" s="611"/>
      <c r="CY32" s="612"/>
      <c r="CZ32" s="615">
        <v>0</v>
      </c>
      <c r="DA32" s="640"/>
      <c r="DB32" s="640"/>
      <c r="DC32" s="645"/>
      <c r="DD32" s="619">
        <v>705</v>
      </c>
      <c r="DE32" s="611"/>
      <c r="DF32" s="611"/>
      <c r="DG32" s="611"/>
      <c r="DH32" s="611"/>
      <c r="DI32" s="611"/>
      <c r="DJ32" s="611"/>
      <c r="DK32" s="612"/>
      <c r="DL32" s="619">
        <v>705</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517148</v>
      </c>
      <c r="S33" s="611"/>
      <c r="T33" s="611"/>
      <c r="U33" s="611"/>
      <c r="V33" s="611"/>
      <c r="W33" s="611"/>
      <c r="X33" s="611"/>
      <c r="Y33" s="612"/>
      <c r="Z33" s="613">
        <v>0.6</v>
      </c>
      <c r="AA33" s="613"/>
      <c r="AB33" s="613"/>
      <c r="AC33" s="613"/>
      <c r="AD33" s="614">
        <v>5938</v>
      </c>
      <c r="AE33" s="614"/>
      <c r="AF33" s="614"/>
      <c r="AG33" s="614"/>
      <c r="AH33" s="614"/>
      <c r="AI33" s="614"/>
      <c r="AJ33" s="614"/>
      <c r="AK33" s="614"/>
      <c r="AL33" s="615">
        <v>0</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v>99.4</v>
      </c>
      <c r="BH33" s="669"/>
      <c r="BI33" s="669"/>
      <c r="BJ33" s="669"/>
      <c r="BK33" s="669"/>
      <c r="BL33" s="669"/>
      <c r="BM33" s="670">
        <v>99.2</v>
      </c>
      <c r="BN33" s="669"/>
      <c r="BO33" s="669"/>
      <c r="BP33" s="669"/>
      <c r="BQ33" s="671"/>
      <c r="BR33" s="668">
        <v>99.7</v>
      </c>
      <c r="BS33" s="669"/>
      <c r="BT33" s="669"/>
      <c r="BU33" s="669"/>
      <c r="BV33" s="669"/>
      <c r="BW33" s="669"/>
      <c r="BX33" s="670">
        <v>99.4</v>
      </c>
      <c r="BY33" s="669"/>
      <c r="BZ33" s="669"/>
      <c r="CA33" s="669"/>
      <c r="CB33" s="671"/>
      <c r="CD33" s="607" t="s">
        <v>307</v>
      </c>
      <c r="CE33" s="608"/>
      <c r="CF33" s="608"/>
      <c r="CG33" s="608"/>
      <c r="CH33" s="608"/>
      <c r="CI33" s="608"/>
      <c r="CJ33" s="608"/>
      <c r="CK33" s="608"/>
      <c r="CL33" s="608"/>
      <c r="CM33" s="608"/>
      <c r="CN33" s="608"/>
      <c r="CO33" s="608"/>
      <c r="CP33" s="608"/>
      <c r="CQ33" s="609"/>
      <c r="CR33" s="610">
        <v>57590144</v>
      </c>
      <c r="CS33" s="643"/>
      <c r="CT33" s="643"/>
      <c r="CU33" s="643"/>
      <c r="CV33" s="643"/>
      <c r="CW33" s="643"/>
      <c r="CX33" s="643"/>
      <c r="CY33" s="644"/>
      <c r="CZ33" s="615">
        <v>64.099999999999994</v>
      </c>
      <c r="DA33" s="640"/>
      <c r="DB33" s="640"/>
      <c r="DC33" s="645"/>
      <c r="DD33" s="619">
        <v>16856649</v>
      </c>
      <c r="DE33" s="643"/>
      <c r="DF33" s="643"/>
      <c r="DG33" s="643"/>
      <c r="DH33" s="643"/>
      <c r="DI33" s="643"/>
      <c r="DJ33" s="643"/>
      <c r="DK33" s="644"/>
      <c r="DL33" s="619">
        <v>13455297</v>
      </c>
      <c r="DM33" s="643"/>
      <c r="DN33" s="643"/>
      <c r="DO33" s="643"/>
      <c r="DP33" s="643"/>
      <c r="DQ33" s="643"/>
      <c r="DR33" s="643"/>
      <c r="DS33" s="643"/>
      <c r="DT33" s="643"/>
      <c r="DU33" s="643"/>
      <c r="DV33" s="644"/>
      <c r="DW33" s="615">
        <v>51.5</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18417979</v>
      </c>
      <c r="S34" s="611"/>
      <c r="T34" s="611"/>
      <c r="U34" s="611"/>
      <c r="V34" s="611"/>
      <c r="W34" s="611"/>
      <c r="X34" s="611"/>
      <c r="Y34" s="612"/>
      <c r="Z34" s="613">
        <v>20.399999999999999</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12936047</v>
      </c>
      <c r="CS34" s="611"/>
      <c r="CT34" s="611"/>
      <c r="CU34" s="611"/>
      <c r="CV34" s="611"/>
      <c r="CW34" s="611"/>
      <c r="CX34" s="611"/>
      <c r="CY34" s="612"/>
      <c r="CZ34" s="615">
        <v>14.4</v>
      </c>
      <c r="DA34" s="640"/>
      <c r="DB34" s="640"/>
      <c r="DC34" s="645"/>
      <c r="DD34" s="619">
        <v>6073108</v>
      </c>
      <c r="DE34" s="611"/>
      <c r="DF34" s="611"/>
      <c r="DG34" s="611"/>
      <c r="DH34" s="611"/>
      <c r="DI34" s="611"/>
      <c r="DJ34" s="611"/>
      <c r="DK34" s="612"/>
      <c r="DL34" s="619">
        <v>4574191</v>
      </c>
      <c r="DM34" s="611"/>
      <c r="DN34" s="611"/>
      <c r="DO34" s="611"/>
      <c r="DP34" s="611"/>
      <c r="DQ34" s="611"/>
      <c r="DR34" s="611"/>
      <c r="DS34" s="611"/>
      <c r="DT34" s="611"/>
      <c r="DU34" s="611"/>
      <c r="DV34" s="612"/>
      <c r="DW34" s="615">
        <v>17.5</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20776450</v>
      </c>
      <c r="S35" s="611"/>
      <c r="T35" s="611"/>
      <c r="U35" s="611"/>
      <c r="V35" s="611"/>
      <c r="W35" s="611"/>
      <c r="X35" s="611"/>
      <c r="Y35" s="612"/>
      <c r="Z35" s="613">
        <v>23</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113562</v>
      </c>
      <c r="CS35" s="643"/>
      <c r="CT35" s="643"/>
      <c r="CU35" s="643"/>
      <c r="CV35" s="643"/>
      <c r="CW35" s="643"/>
      <c r="CX35" s="643"/>
      <c r="CY35" s="644"/>
      <c r="CZ35" s="615">
        <v>0.1</v>
      </c>
      <c r="DA35" s="640"/>
      <c r="DB35" s="640"/>
      <c r="DC35" s="645"/>
      <c r="DD35" s="619">
        <v>107076</v>
      </c>
      <c r="DE35" s="643"/>
      <c r="DF35" s="643"/>
      <c r="DG35" s="643"/>
      <c r="DH35" s="643"/>
      <c r="DI35" s="643"/>
      <c r="DJ35" s="643"/>
      <c r="DK35" s="644"/>
      <c r="DL35" s="619">
        <v>107076</v>
      </c>
      <c r="DM35" s="643"/>
      <c r="DN35" s="643"/>
      <c r="DO35" s="643"/>
      <c r="DP35" s="643"/>
      <c r="DQ35" s="643"/>
      <c r="DR35" s="643"/>
      <c r="DS35" s="643"/>
      <c r="DT35" s="643"/>
      <c r="DU35" s="643"/>
      <c r="DV35" s="644"/>
      <c r="DW35" s="615">
        <v>0.4</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310336</v>
      </c>
      <c r="S36" s="611"/>
      <c r="T36" s="611"/>
      <c r="U36" s="611"/>
      <c r="V36" s="611"/>
      <c r="W36" s="611"/>
      <c r="X36" s="611"/>
      <c r="Y36" s="612"/>
      <c r="Z36" s="613">
        <v>0.3</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5607330</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14917</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13981257</v>
      </c>
      <c r="CS36" s="611"/>
      <c r="CT36" s="611"/>
      <c r="CU36" s="611"/>
      <c r="CV36" s="611"/>
      <c r="CW36" s="611"/>
      <c r="CX36" s="611"/>
      <c r="CY36" s="612"/>
      <c r="CZ36" s="615">
        <v>15.6</v>
      </c>
      <c r="DA36" s="640"/>
      <c r="DB36" s="640"/>
      <c r="DC36" s="645"/>
      <c r="DD36" s="619">
        <v>6456216</v>
      </c>
      <c r="DE36" s="611"/>
      <c r="DF36" s="611"/>
      <c r="DG36" s="611"/>
      <c r="DH36" s="611"/>
      <c r="DI36" s="611"/>
      <c r="DJ36" s="611"/>
      <c r="DK36" s="612"/>
      <c r="DL36" s="619">
        <v>5267074</v>
      </c>
      <c r="DM36" s="611"/>
      <c r="DN36" s="611"/>
      <c r="DO36" s="611"/>
      <c r="DP36" s="611"/>
      <c r="DQ36" s="611"/>
      <c r="DR36" s="611"/>
      <c r="DS36" s="611"/>
      <c r="DT36" s="611"/>
      <c r="DU36" s="611"/>
      <c r="DV36" s="612"/>
      <c r="DW36" s="615">
        <v>20.2</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3096030</v>
      </c>
      <c r="S37" s="611"/>
      <c r="T37" s="611"/>
      <c r="U37" s="611"/>
      <c r="V37" s="611"/>
      <c r="W37" s="611"/>
      <c r="X37" s="611"/>
      <c r="Y37" s="612"/>
      <c r="Z37" s="613">
        <v>3.4</v>
      </c>
      <c r="AA37" s="613"/>
      <c r="AB37" s="613"/>
      <c r="AC37" s="613"/>
      <c r="AD37" s="614">
        <v>16840</v>
      </c>
      <c r="AE37" s="614"/>
      <c r="AF37" s="614"/>
      <c r="AG37" s="614"/>
      <c r="AH37" s="614"/>
      <c r="AI37" s="614"/>
      <c r="AJ37" s="614"/>
      <c r="AK37" s="614"/>
      <c r="AL37" s="615">
        <v>0.1</v>
      </c>
      <c r="AM37" s="616"/>
      <c r="AN37" s="616"/>
      <c r="AO37" s="617"/>
      <c r="AQ37" s="673" t="s">
        <v>319</v>
      </c>
      <c r="AR37" s="674"/>
      <c r="AS37" s="674"/>
      <c r="AT37" s="674"/>
      <c r="AU37" s="674"/>
      <c r="AV37" s="674"/>
      <c r="AW37" s="674"/>
      <c r="AX37" s="674"/>
      <c r="AY37" s="675"/>
      <c r="AZ37" s="610">
        <v>1157177</v>
      </c>
      <c r="BA37" s="611"/>
      <c r="BB37" s="611"/>
      <c r="BC37" s="611"/>
      <c r="BD37" s="643"/>
      <c r="BE37" s="643"/>
      <c r="BF37" s="656"/>
      <c r="BG37" s="607" t="s">
        <v>320</v>
      </c>
      <c r="BH37" s="608"/>
      <c r="BI37" s="608"/>
      <c r="BJ37" s="608"/>
      <c r="BK37" s="608"/>
      <c r="BL37" s="608"/>
      <c r="BM37" s="608"/>
      <c r="BN37" s="608"/>
      <c r="BO37" s="608"/>
      <c r="BP37" s="608"/>
      <c r="BQ37" s="608"/>
      <c r="BR37" s="608"/>
      <c r="BS37" s="608"/>
      <c r="BT37" s="608"/>
      <c r="BU37" s="609"/>
      <c r="BV37" s="610">
        <v>-57117</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2602222</v>
      </c>
      <c r="CS37" s="643"/>
      <c r="CT37" s="643"/>
      <c r="CU37" s="643"/>
      <c r="CV37" s="643"/>
      <c r="CW37" s="643"/>
      <c r="CX37" s="643"/>
      <c r="CY37" s="644"/>
      <c r="CZ37" s="615">
        <v>2.9</v>
      </c>
      <c r="DA37" s="640"/>
      <c r="DB37" s="640"/>
      <c r="DC37" s="645"/>
      <c r="DD37" s="619">
        <v>2602222</v>
      </c>
      <c r="DE37" s="643"/>
      <c r="DF37" s="643"/>
      <c r="DG37" s="643"/>
      <c r="DH37" s="643"/>
      <c r="DI37" s="643"/>
      <c r="DJ37" s="643"/>
      <c r="DK37" s="644"/>
      <c r="DL37" s="619">
        <v>2058496</v>
      </c>
      <c r="DM37" s="643"/>
      <c r="DN37" s="643"/>
      <c r="DO37" s="643"/>
      <c r="DP37" s="643"/>
      <c r="DQ37" s="643"/>
      <c r="DR37" s="643"/>
      <c r="DS37" s="643"/>
      <c r="DT37" s="643"/>
      <c r="DU37" s="643"/>
      <c r="DV37" s="644"/>
      <c r="DW37" s="615">
        <v>7.9</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3245700</v>
      </c>
      <c r="S38" s="611"/>
      <c r="T38" s="611"/>
      <c r="U38" s="611"/>
      <c r="V38" s="611"/>
      <c r="W38" s="611"/>
      <c r="X38" s="611"/>
      <c r="Y38" s="612"/>
      <c r="Z38" s="613">
        <v>3.6</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4200</v>
      </c>
      <c r="BA38" s="611"/>
      <c r="BB38" s="611"/>
      <c r="BC38" s="611"/>
      <c r="BD38" s="643"/>
      <c r="BE38" s="643"/>
      <c r="BF38" s="656"/>
      <c r="BG38" s="607" t="s">
        <v>324</v>
      </c>
      <c r="BH38" s="608"/>
      <c r="BI38" s="608"/>
      <c r="BJ38" s="608"/>
      <c r="BK38" s="608"/>
      <c r="BL38" s="608"/>
      <c r="BM38" s="608"/>
      <c r="BN38" s="608"/>
      <c r="BO38" s="608"/>
      <c r="BP38" s="608"/>
      <c r="BQ38" s="608"/>
      <c r="BR38" s="608"/>
      <c r="BS38" s="608"/>
      <c r="BT38" s="608"/>
      <c r="BU38" s="609"/>
      <c r="BV38" s="610">
        <v>11812</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4445953</v>
      </c>
      <c r="CS38" s="611"/>
      <c r="CT38" s="611"/>
      <c r="CU38" s="611"/>
      <c r="CV38" s="611"/>
      <c r="CW38" s="611"/>
      <c r="CX38" s="611"/>
      <c r="CY38" s="612"/>
      <c r="CZ38" s="615">
        <v>4.9000000000000004</v>
      </c>
      <c r="DA38" s="640"/>
      <c r="DB38" s="640"/>
      <c r="DC38" s="645"/>
      <c r="DD38" s="619">
        <v>3469693</v>
      </c>
      <c r="DE38" s="611"/>
      <c r="DF38" s="611"/>
      <c r="DG38" s="611"/>
      <c r="DH38" s="611"/>
      <c r="DI38" s="611"/>
      <c r="DJ38" s="611"/>
      <c r="DK38" s="612"/>
      <c r="DL38" s="619">
        <v>3398992</v>
      </c>
      <c r="DM38" s="611"/>
      <c r="DN38" s="611"/>
      <c r="DO38" s="611"/>
      <c r="DP38" s="611"/>
      <c r="DQ38" s="611"/>
      <c r="DR38" s="611"/>
      <c r="DS38" s="611"/>
      <c r="DT38" s="611"/>
      <c r="DU38" s="611"/>
      <c r="DV38" s="612"/>
      <c r="DW38" s="615">
        <v>13</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3"/>
      <c r="BE39" s="643"/>
      <c r="BF39" s="656"/>
      <c r="BG39" s="607" t="s">
        <v>328</v>
      </c>
      <c r="BH39" s="608"/>
      <c r="BI39" s="608"/>
      <c r="BJ39" s="608"/>
      <c r="BK39" s="608"/>
      <c r="BL39" s="608"/>
      <c r="BM39" s="608"/>
      <c r="BN39" s="608"/>
      <c r="BO39" s="608"/>
      <c r="BP39" s="608"/>
      <c r="BQ39" s="608"/>
      <c r="BR39" s="608"/>
      <c r="BS39" s="608"/>
      <c r="BT39" s="608"/>
      <c r="BU39" s="609"/>
      <c r="BV39" s="610">
        <v>17246</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23073101</v>
      </c>
      <c r="CS39" s="643"/>
      <c r="CT39" s="643"/>
      <c r="CU39" s="643"/>
      <c r="CV39" s="643"/>
      <c r="CW39" s="643"/>
      <c r="CX39" s="643"/>
      <c r="CY39" s="644"/>
      <c r="CZ39" s="615">
        <v>25.7</v>
      </c>
      <c r="DA39" s="640"/>
      <c r="DB39" s="640"/>
      <c r="DC39" s="645"/>
      <c r="DD39" s="619">
        <v>642592</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v>122200</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56"/>
      <c r="BG40" s="660" t="s">
        <v>332</v>
      </c>
      <c r="BH40" s="661"/>
      <c r="BI40" s="661"/>
      <c r="BJ40" s="661"/>
      <c r="BK40" s="661"/>
      <c r="BL40" s="202"/>
      <c r="BM40" s="608" t="s">
        <v>333</v>
      </c>
      <c r="BN40" s="608"/>
      <c r="BO40" s="608"/>
      <c r="BP40" s="608"/>
      <c r="BQ40" s="608"/>
      <c r="BR40" s="608"/>
      <c r="BS40" s="608"/>
      <c r="BT40" s="608"/>
      <c r="BU40" s="609"/>
      <c r="BV40" s="610">
        <v>111</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3040224</v>
      </c>
      <c r="CS40" s="611"/>
      <c r="CT40" s="611"/>
      <c r="CU40" s="611"/>
      <c r="CV40" s="611"/>
      <c r="CW40" s="611"/>
      <c r="CX40" s="611"/>
      <c r="CY40" s="612"/>
      <c r="CZ40" s="615">
        <v>3.4</v>
      </c>
      <c r="DA40" s="640"/>
      <c r="DB40" s="640"/>
      <c r="DC40" s="645"/>
      <c r="DD40" s="619">
        <v>107964</v>
      </c>
      <c r="DE40" s="611"/>
      <c r="DF40" s="611"/>
      <c r="DG40" s="611"/>
      <c r="DH40" s="611"/>
      <c r="DI40" s="611"/>
      <c r="DJ40" s="611"/>
      <c r="DK40" s="612"/>
      <c r="DL40" s="619">
        <v>107964</v>
      </c>
      <c r="DM40" s="611"/>
      <c r="DN40" s="611"/>
      <c r="DO40" s="611"/>
      <c r="DP40" s="611"/>
      <c r="DQ40" s="611"/>
      <c r="DR40" s="611"/>
      <c r="DS40" s="611"/>
      <c r="DT40" s="611"/>
      <c r="DU40" s="611"/>
      <c r="DV40" s="612"/>
      <c r="DW40" s="615">
        <v>0.4</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90242679</v>
      </c>
      <c r="S41" s="683"/>
      <c r="T41" s="683"/>
      <c r="U41" s="683"/>
      <c r="V41" s="683"/>
      <c r="W41" s="683"/>
      <c r="X41" s="683"/>
      <c r="Y41" s="687"/>
      <c r="Z41" s="688">
        <v>100</v>
      </c>
      <c r="AA41" s="688"/>
      <c r="AB41" s="688"/>
      <c r="AC41" s="688"/>
      <c r="AD41" s="689">
        <v>25998227</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1101560</v>
      </c>
      <c r="BA41" s="611"/>
      <c r="BB41" s="611"/>
      <c r="BC41" s="611"/>
      <c r="BD41" s="643"/>
      <c r="BE41" s="643"/>
      <c r="BF41" s="656"/>
      <c r="BG41" s="660"/>
      <c r="BH41" s="661"/>
      <c r="BI41" s="661"/>
      <c r="BJ41" s="661"/>
      <c r="BK41" s="661"/>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0"/>
      <c r="DB41" s="640"/>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3344393</v>
      </c>
      <c r="BA42" s="683"/>
      <c r="BB42" s="683"/>
      <c r="BC42" s="683"/>
      <c r="BD42" s="669"/>
      <c r="BE42" s="669"/>
      <c r="BF42" s="671"/>
      <c r="BG42" s="662"/>
      <c r="BH42" s="663"/>
      <c r="BI42" s="663"/>
      <c r="BJ42" s="663"/>
      <c r="BK42" s="663"/>
      <c r="BL42" s="203"/>
      <c r="BM42" s="632" t="s">
        <v>340</v>
      </c>
      <c r="BN42" s="632"/>
      <c r="BO42" s="632"/>
      <c r="BP42" s="632"/>
      <c r="BQ42" s="632"/>
      <c r="BR42" s="632"/>
      <c r="BS42" s="632"/>
      <c r="BT42" s="632"/>
      <c r="BU42" s="633"/>
      <c r="BV42" s="682">
        <v>416</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4974402</v>
      </c>
      <c r="CS42" s="643"/>
      <c r="CT42" s="643"/>
      <c r="CU42" s="643"/>
      <c r="CV42" s="643"/>
      <c r="CW42" s="643"/>
      <c r="CX42" s="643"/>
      <c r="CY42" s="644"/>
      <c r="CZ42" s="615">
        <v>5.5</v>
      </c>
      <c r="DA42" s="640"/>
      <c r="DB42" s="640"/>
      <c r="DC42" s="645"/>
      <c r="DD42" s="619">
        <v>1558361</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119094</v>
      </c>
      <c r="CS43" s="643"/>
      <c r="CT43" s="643"/>
      <c r="CU43" s="643"/>
      <c r="CV43" s="643"/>
      <c r="CW43" s="643"/>
      <c r="CX43" s="643"/>
      <c r="CY43" s="644"/>
      <c r="CZ43" s="615">
        <v>0.1</v>
      </c>
      <c r="DA43" s="640"/>
      <c r="DB43" s="640"/>
      <c r="DC43" s="645"/>
      <c r="DD43" s="619">
        <v>119094</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4974402</v>
      </c>
      <c r="CS44" s="611"/>
      <c r="CT44" s="611"/>
      <c r="CU44" s="611"/>
      <c r="CV44" s="611"/>
      <c r="CW44" s="611"/>
      <c r="CX44" s="611"/>
      <c r="CY44" s="612"/>
      <c r="CZ44" s="615">
        <v>5.5</v>
      </c>
      <c r="DA44" s="616"/>
      <c r="DB44" s="616"/>
      <c r="DC44" s="622"/>
      <c r="DD44" s="619">
        <v>1558361</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1605294</v>
      </c>
      <c r="CS45" s="643"/>
      <c r="CT45" s="643"/>
      <c r="CU45" s="643"/>
      <c r="CV45" s="643"/>
      <c r="CW45" s="643"/>
      <c r="CX45" s="643"/>
      <c r="CY45" s="644"/>
      <c r="CZ45" s="615">
        <v>1.8</v>
      </c>
      <c r="DA45" s="640"/>
      <c r="DB45" s="640"/>
      <c r="DC45" s="645"/>
      <c r="DD45" s="619">
        <v>42590</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50"/>
      <c r="CE46" s="651"/>
      <c r="CF46" s="607" t="s">
        <v>348</v>
      </c>
      <c r="CG46" s="608"/>
      <c r="CH46" s="608"/>
      <c r="CI46" s="608"/>
      <c r="CJ46" s="608"/>
      <c r="CK46" s="608"/>
      <c r="CL46" s="608"/>
      <c r="CM46" s="608"/>
      <c r="CN46" s="608"/>
      <c r="CO46" s="608"/>
      <c r="CP46" s="608"/>
      <c r="CQ46" s="609"/>
      <c r="CR46" s="610">
        <v>3309636</v>
      </c>
      <c r="CS46" s="611"/>
      <c r="CT46" s="611"/>
      <c r="CU46" s="611"/>
      <c r="CV46" s="611"/>
      <c r="CW46" s="611"/>
      <c r="CX46" s="611"/>
      <c r="CY46" s="612"/>
      <c r="CZ46" s="615">
        <v>3.7</v>
      </c>
      <c r="DA46" s="616"/>
      <c r="DB46" s="616"/>
      <c r="DC46" s="622"/>
      <c r="DD46" s="619">
        <v>1513235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50"/>
      <c r="CE47" s="651"/>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0"/>
      <c r="DB47" s="640"/>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2"/>
      <c r="CE48" s="653"/>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89887332</v>
      </c>
      <c r="CS49" s="669"/>
      <c r="CT49" s="669"/>
      <c r="CU49" s="669"/>
      <c r="CV49" s="669"/>
      <c r="CW49" s="669"/>
      <c r="CX49" s="669"/>
      <c r="CY49" s="698"/>
      <c r="CZ49" s="690">
        <v>100</v>
      </c>
      <c r="DA49" s="699"/>
      <c r="DB49" s="699"/>
      <c r="DC49" s="700"/>
      <c r="DD49" s="701">
        <v>33582941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MIJFJWIGxtRzD/JuBLeo5iTyRNPI317Cow2QS2+WC5P683bt87yYWhlw0EPPnf/N1ZhoasU7j4FYPg4yK2yIVQ==" saltValue="6ewu5qYzGMCzTGmcdL5Us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88056</v>
      </c>
      <c r="R7" s="740"/>
      <c r="S7" s="740"/>
      <c r="T7" s="740"/>
      <c r="U7" s="740"/>
      <c r="V7" s="740">
        <v>87700</v>
      </c>
      <c r="W7" s="740"/>
      <c r="X7" s="740"/>
      <c r="Y7" s="740"/>
      <c r="Z7" s="740"/>
      <c r="AA7" s="740">
        <v>355</v>
      </c>
      <c r="AB7" s="740"/>
      <c r="AC7" s="740"/>
      <c r="AD7" s="740"/>
      <c r="AE7" s="741"/>
      <c r="AF7" s="742">
        <v>331</v>
      </c>
      <c r="AG7" s="743"/>
      <c r="AH7" s="743"/>
      <c r="AI7" s="743"/>
      <c r="AJ7" s="744"/>
      <c r="AK7" s="745">
        <v>343</v>
      </c>
      <c r="AL7" s="746"/>
      <c r="AM7" s="746"/>
      <c r="AN7" s="746"/>
      <c r="AO7" s="746"/>
      <c r="AP7" s="746">
        <v>46421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548</v>
      </c>
      <c r="BT7" s="734"/>
      <c r="BU7" s="734"/>
      <c r="BV7" s="734"/>
      <c r="BW7" s="734"/>
      <c r="BX7" s="734"/>
      <c r="BY7" s="734"/>
      <c r="BZ7" s="734"/>
      <c r="CA7" s="734"/>
      <c r="CB7" s="734"/>
      <c r="CC7" s="734"/>
      <c r="CD7" s="734"/>
      <c r="CE7" s="734"/>
      <c r="CF7" s="734"/>
      <c r="CG7" s="749"/>
      <c r="CH7" s="730">
        <v>10</v>
      </c>
      <c r="CI7" s="731"/>
      <c r="CJ7" s="731"/>
      <c r="CK7" s="731"/>
      <c r="CL7" s="732"/>
      <c r="CM7" s="730">
        <v>422</v>
      </c>
      <c r="CN7" s="731"/>
      <c r="CO7" s="731"/>
      <c r="CP7" s="731"/>
      <c r="CQ7" s="732"/>
      <c r="CR7" s="730">
        <v>5</v>
      </c>
      <c r="CS7" s="731"/>
      <c r="CT7" s="731"/>
      <c r="CU7" s="731"/>
      <c r="CV7" s="732"/>
      <c r="CW7" s="730" t="s">
        <v>563</v>
      </c>
      <c r="CX7" s="731"/>
      <c r="CY7" s="731"/>
      <c r="CZ7" s="731"/>
      <c r="DA7" s="732"/>
      <c r="DB7" s="730" t="s">
        <v>563</v>
      </c>
      <c r="DC7" s="731"/>
      <c r="DD7" s="731"/>
      <c r="DE7" s="731"/>
      <c r="DF7" s="732"/>
      <c r="DG7" s="730">
        <v>35</v>
      </c>
      <c r="DH7" s="731"/>
      <c r="DI7" s="731"/>
      <c r="DJ7" s="731"/>
      <c r="DK7" s="732"/>
      <c r="DL7" s="730" t="s">
        <v>563</v>
      </c>
      <c r="DM7" s="731"/>
      <c r="DN7" s="731"/>
      <c r="DO7" s="731"/>
      <c r="DP7" s="732"/>
      <c r="DQ7" s="730">
        <v>11</v>
      </c>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v>873</v>
      </c>
      <c r="R8" s="771"/>
      <c r="S8" s="771"/>
      <c r="T8" s="771"/>
      <c r="U8" s="771"/>
      <c r="V8" s="771">
        <v>873</v>
      </c>
      <c r="W8" s="771"/>
      <c r="X8" s="771"/>
      <c r="Y8" s="771"/>
      <c r="Z8" s="771"/>
      <c r="AA8" s="771" t="s">
        <v>563</v>
      </c>
      <c r="AB8" s="771"/>
      <c r="AC8" s="771"/>
      <c r="AD8" s="771"/>
      <c r="AE8" s="772"/>
      <c r="AF8" s="773" t="s">
        <v>122</v>
      </c>
      <c r="AG8" s="774"/>
      <c r="AH8" s="774"/>
      <c r="AI8" s="774"/>
      <c r="AJ8" s="775"/>
      <c r="AK8" s="756">
        <v>213</v>
      </c>
      <c r="AL8" s="757"/>
      <c r="AM8" s="757"/>
      <c r="AN8" s="757"/>
      <c r="AO8" s="757"/>
      <c r="AP8" s="757">
        <v>2439</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549</v>
      </c>
      <c r="BT8" s="761"/>
      <c r="BU8" s="761"/>
      <c r="BV8" s="761"/>
      <c r="BW8" s="761"/>
      <c r="BX8" s="761"/>
      <c r="BY8" s="761"/>
      <c r="BZ8" s="761"/>
      <c r="CA8" s="761"/>
      <c r="CB8" s="761"/>
      <c r="CC8" s="761"/>
      <c r="CD8" s="761"/>
      <c r="CE8" s="761"/>
      <c r="CF8" s="761"/>
      <c r="CG8" s="762"/>
      <c r="CH8" s="763">
        <v>390</v>
      </c>
      <c r="CI8" s="764"/>
      <c r="CJ8" s="764"/>
      <c r="CK8" s="764"/>
      <c r="CL8" s="765"/>
      <c r="CM8" s="763">
        <v>28</v>
      </c>
      <c r="CN8" s="764"/>
      <c r="CO8" s="764"/>
      <c r="CP8" s="764"/>
      <c r="CQ8" s="765"/>
      <c r="CR8" s="763">
        <v>3</v>
      </c>
      <c r="CS8" s="764"/>
      <c r="CT8" s="764"/>
      <c r="CU8" s="764"/>
      <c r="CV8" s="765"/>
      <c r="CW8" s="763" t="s">
        <v>563</v>
      </c>
      <c r="CX8" s="764"/>
      <c r="CY8" s="764"/>
      <c r="CZ8" s="764"/>
      <c r="DA8" s="765"/>
      <c r="DB8" s="763" t="s">
        <v>563</v>
      </c>
      <c r="DC8" s="764"/>
      <c r="DD8" s="764"/>
      <c r="DE8" s="764"/>
      <c r="DF8" s="765"/>
      <c r="DG8" s="763" t="s">
        <v>563</v>
      </c>
      <c r="DH8" s="764"/>
      <c r="DI8" s="764"/>
      <c r="DJ8" s="764"/>
      <c r="DK8" s="765"/>
      <c r="DL8" s="763" t="s">
        <v>563</v>
      </c>
      <c r="DM8" s="764"/>
      <c r="DN8" s="764"/>
      <c r="DO8" s="764"/>
      <c r="DP8" s="765"/>
      <c r="DQ8" s="763" t="s">
        <v>563</v>
      </c>
      <c r="DR8" s="764"/>
      <c r="DS8" s="764"/>
      <c r="DT8" s="764"/>
      <c r="DU8" s="765"/>
      <c r="DV8" s="760"/>
      <c r="DW8" s="761"/>
      <c r="DX8" s="761"/>
      <c r="DY8" s="761"/>
      <c r="DZ8" s="766"/>
      <c r="EA8" s="217"/>
    </row>
    <row r="9" spans="1:131" s="218" customFormat="1" ht="26.25" customHeight="1" x14ac:dyDescent="0.2">
      <c r="A9" s="221">
        <v>3</v>
      </c>
      <c r="B9" s="767" t="s">
        <v>376</v>
      </c>
      <c r="C9" s="768"/>
      <c r="D9" s="768"/>
      <c r="E9" s="768"/>
      <c r="F9" s="768"/>
      <c r="G9" s="768"/>
      <c r="H9" s="768"/>
      <c r="I9" s="768"/>
      <c r="J9" s="768"/>
      <c r="K9" s="768"/>
      <c r="L9" s="768"/>
      <c r="M9" s="768"/>
      <c r="N9" s="768"/>
      <c r="O9" s="768"/>
      <c r="P9" s="769"/>
      <c r="Q9" s="770">
        <v>2962</v>
      </c>
      <c r="R9" s="771"/>
      <c r="S9" s="771"/>
      <c r="T9" s="771"/>
      <c r="U9" s="771"/>
      <c r="V9" s="771">
        <v>2962</v>
      </c>
      <c r="W9" s="771"/>
      <c r="X9" s="771"/>
      <c r="Y9" s="771"/>
      <c r="Z9" s="771"/>
      <c r="AA9" s="771" t="s">
        <v>563</v>
      </c>
      <c r="AB9" s="771"/>
      <c r="AC9" s="771"/>
      <c r="AD9" s="771"/>
      <c r="AE9" s="772"/>
      <c r="AF9" s="773" t="s">
        <v>122</v>
      </c>
      <c r="AG9" s="774"/>
      <c r="AH9" s="774"/>
      <c r="AI9" s="774"/>
      <c r="AJ9" s="775"/>
      <c r="AK9" s="756" t="s">
        <v>563</v>
      </c>
      <c r="AL9" s="757"/>
      <c r="AM9" s="757"/>
      <c r="AN9" s="757"/>
      <c r="AO9" s="757"/>
      <c r="AP9" s="757">
        <v>8804</v>
      </c>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550</v>
      </c>
      <c r="BT9" s="761"/>
      <c r="BU9" s="761"/>
      <c r="BV9" s="761"/>
      <c r="BW9" s="761"/>
      <c r="BX9" s="761"/>
      <c r="BY9" s="761"/>
      <c r="BZ9" s="761"/>
      <c r="CA9" s="761"/>
      <c r="CB9" s="761"/>
      <c r="CC9" s="761"/>
      <c r="CD9" s="761"/>
      <c r="CE9" s="761"/>
      <c r="CF9" s="761"/>
      <c r="CG9" s="762"/>
      <c r="CH9" s="763">
        <v>60</v>
      </c>
      <c r="CI9" s="764"/>
      <c r="CJ9" s="764"/>
      <c r="CK9" s="764"/>
      <c r="CL9" s="765"/>
      <c r="CM9" s="763">
        <v>811</v>
      </c>
      <c r="CN9" s="764"/>
      <c r="CO9" s="764"/>
      <c r="CP9" s="764"/>
      <c r="CQ9" s="765"/>
      <c r="CR9" s="763">
        <v>122</v>
      </c>
      <c r="CS9" s="764"/>
      <c r="CT9" s="764"/>
      <c r="CU9" s="764"/>
      <c r="CV9" s="765"/>
      <c r="CW9" s="763" t="s">
        <v>563</v>
      </c>
      <c r="CX9" s="764"/>
      <c r="CY9" s="764"/>
      <c r="CZ9" s="764"/>
      <c r="DA9" s="765"/>
      <c r="DB9" s="763" t="s">
        <v>563</v>
      </c>
      <c r="DC9" s="764"/>
      <c r="DD9" s="764"/>
      <c r="DE9" s="764"/>
      <c r="DF9" s="765"/>
      <c r="DG9" s="763" t="s">
        <v>563</v>
      </c>
      <c r="DH9" s="764"/>
      <c r="DI9" s="764"/>
      <c r="DJ9" s="764"/>
      <c r="DK9" s="765"/>
      <c r="DL9" s="763" t="s">
        <v>563</v>
      </c>
      <c r="DM9" s="764"/>
      <c r="DN9" s="764"/>
      <c r="DO9" s="764"/>
      <c r="DP9" s="765"/>
      <c r="DQ9" s="763" t="s">
        <v>563</v>
      </c>
      <c r="DR9" s="764"/>
      <c r="DS9" s="764"/>
      <c r="DT9" s="764"/>
      <c r="DU9" s="765"/>
      <c r="DV9" s="760"/>
      <c r="DW9" s="761"/>
      <c r="DX9" s="761"/>
      <c r="DY9" s="761"/>
      <c r="DZ9" s="766"/>
      <c r="EA9" s="217"/>
    </row>
    <row r="10" spans="1:131" s="218" customFormat="1" ht="26.25" customHeight="1" x14ac:dyDescent="0.2">
      <c r="A10" s="221">
        <v>4</v>
      </c>
      <c r="B10" s="767" t="s">
        <v>377</v>
      </c>
      <c r="C10" s="768"/>
      <c r="D10" s="768"/>
      <c r="E10" s="768"/>
      <c r="F10" s="768"/>
      <c r="G10" s="768"/>
      <c r="H10" s="768"/>
      <c r="I10" s="768"/>
      <c r="J10" s="768"/>
      <c r="K10" s="768"/>
      <c r="L10" s="768"/>
      <c r="M10" s="768"/>
      <c r="N10" s="768"/>
      <c r="O10" s="768"/>
      <c r="P10" s="769"/>
      <c r="Q10" s="770">
        <v>236</v>
      </c>
      <c r="R10" s="771"/>
      <c r="S10" s="771"/>
      <c r="T10" s="771"/>
      <c r="U10" s="771"/>
      <c r="V10" s="771">
        <v>236</v>
      </c>
      <c r="W10" s="771"/>
      <c r="X10" s="771"/>
      <c r="Y10" s="771"/>
      <c r="Z10" s="771"/>
      <c r="AA10" s="771" t="s">
        <v>563</v>
      </c>
      <c r="AB10" s="771"/>
      <c r="AC10" s="771"/>
      <c r="AD10" s="771"/>
      <c r="AE10" s="772"/>
      <c r="AF10" s="773" t="s">
        <v>122</v>
      </c>
      <c r="AG10" s="774"/>
      <c r="AH10" s="774"/>
      <c r="AI10" s="774"/>
      <c r="AJ10" s="775"/>
      <c r="AK10" s="756">
        <v>190</v>
      </c>
      <c r="AL10" s="757"/>
      <c r="AM10" s="757"/>
      <c r="AN10" s="757"/>
      <c r="AO10" s="757"/>
      <c r="AP10" s="757">
        <v>43</v>
      </c>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t="s">
        <v>551</v>
      </c>
      <c r="BT10" s="761"/>
      <c r="BU10" s="761"/>
      <c r="BV10" s="761"/>
      <c r="BW10" s="761"/>
      <c r="BX10" s="761"/>
      <c r="BY10" s="761"/>
      <c r="BZ10" s="761"/>
      <c r="CA10" s="761"/>
      <c r="CB10" s="761"/>
      <c r="CC10" s="761"/>
      <c r="CD10" s="761"/>
      <c r="CE10" s="761"/>
      <c r="CF10" s="761"/>
      <c r="CG10" s="762"/>
      <c r="CH10" s="763">
        <v>-75</v>
      </c>
      <c r="CI10" s="764"/>
      <c r="CJ10" s="764"/>
      <c r="CK10" s="764"/>
      <c r="CL10" s="765"/>
      <c r="CM10" s="763">
        <v>1587</v>
      </c>
      <c r="CN10" s="764"/>
      <c r="CO10" s="764"/>
      <c r="CP10" s="764"/>
      <c r="CQ10" s="765"/>
      <c r="CR10" s="763">
        <v>157</v>
      </c>
      <c r="CS10" s="764"/>
      <c r="CT10" s="764"/>
      <c r="CU10" s="764"/>
      <c r="CV10" s="765"/>
      <c r="CW10" s="763">
        <v>1367</v>
      </c>
      <c r="CX10" s="764"/>
      <c r="CY10" s="764"/>
      <c r="CZ10" s="764"/>
      <c r="DA10" s="765"/>
      <c r="DB10" s="763">
        <v>9404</v>
      </c>
      <c r="DC10" s="764"/>
      <c r="DD10" s="764"/>
      <c r="DE10" s="764"/>
      <c r="DF10" s="765"/>
      <c r="DG10" s="763" t="s">
        <v>563</v>
      </c>
      <c r="DH10" s="764"/>
      <c r="DI10" s="764"/>
      <c r="DJ10" s="764"/>
      <c r="DK10" s="765"/>
      <c r="DL10" s="763" t="s">
        <v>563</v>
      </c>
      <c r="DM10" s="764"/>
      <c r="DN10" s="764"/>
      <c r="DO10" s="764"/>
      <c r="DP10" s="765"/>
      <c r="DQ10" s="763" t="s">
        <v>563</v>
      </c>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t="s">
        <v>552</v>
      </c>
      <c r="BT11" s="761"/>
      <c r="BU11" s="761"/>
      <c r="BV11" s="761"/>
      <c r="BW11" s="761"/>
      <c r="BX11" s="761"/>
      <c r="BY11" s="761"/>
      <c r="BZ11" s="761"/>
      <c r="CA11" s="761"/>
      <c r="CB11" s="761"/>
      <c r="CC11" s="761"/>
      <c r="CD11" s="761"/>
      <c r="CE11" s="761"/>
      <c r="CF11" s="761"/>
      <c r="CG11" s="762"/>
      <c r="CH11" s="763">
        <v>-23</v>
      </c>
      <c r="CI11" s="764"/>
      <c r="CJ11" s="764"/>
      <c r="CK11" s="764"/>
      <c r="CL11" s="765"/>
      <c r="CM11" s="763">
        <v>110</v>
      </c>
      <c r="CN11" s="764"/>
      <c r="CO11" s="764"/>
      <c r="CP11" s="764"/>
      <c r="CQ11" s="765"/>
      <c r="CR11" s="763">
        <v>2</v>
      </c>
      <c r="CS11" s="764"/>
      <c r="CT11" s="764"/>
      <c r="CU11" s="764"/>
      <c r="CV11" s="765"/>
      <c r="CW11" s="763" t="s">
        <v>563</v>
      </c>
      <c r="CX11" s="764"/>
      <c r="CY11" s="764"/>
      <c r="CZ11" s="764"/>
      <c r="DA11" s="765"/>
      <c r="DB11" s="763" t="s">
        <v>563</v>
      </c>
      <c r="DC11" s="764"/>
      <c r="DD11" s="764"/>
      <c r="DE11" s="764"/>
      <c r="DF11" s="765"/>
      <c r="DG11" s="763" t="s">
        <v>563</v>
      </c>
      <c r="DH11" s="764"/>
      <c r="DI11" s="764"/>
      <c r="DJ11" s="764"/>
      <c r="DK11" s="765"/>
      <c r="DL11" s="763" t="s">
        <v>563</v>
      </c>
      <c r="DM11" s="764"/>
      <c r="DN11" s="764"/>
      <c r="DO11" s="764"/>
      <c r="DP11" s="765"/>
      <c r="DQ11" s="763" t="s">
        <v>563</v>
      </c>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t="s">
        <v>553</v>
      </c>
      <c r="BT12" s="761"/>
      <c r="BU12" s="761"/>
      <c r="BV12" s="761"/>
      <c r="BW12" s="761"/>
      <c r="BX12" s="761"/>
      <c r="BY12" s="761"/>
      <c r="BZ12" s="761"/>
      <c r="CA12" s="761"/>
      <c r="CB12" s="761"/>
      <c r="CC12" s="761"/>
      <c r="CD12" s="761"/>
      <c r="CE12" s="761"/>
      <c r="CF12" s="761"/>
      <c r="CG12" s="762"/>
      <c r="CH12" s="763">
        <v>0</v>
      </c>
      <c r="CI12" s="764"/>
      <c r="CJ12" s="764"/>
      <c r="CK12" s="764"/>
      <c r="CL12" s="765"/>
      <c r="CM12" s="763">
        <v>6</v>
      </c>
      <c r="CN12" s="764"/>
      <c r="CO12" s="764"/>
      <c r="CP12" s="764"/>
      <c r="CQ12" s="765"/>
      <c r="CR12" s="763">
        <v>3</v>
      </c>
      <c r="CS12" s="764"/>
      <c r="CT12" s="764"/>
      <c r="CU12" s="764"/>
      <c r="CV12" s="765"/>
      <c r="CW12" s="763" t="s">
        <v>563</v>
      </c>
      <c r="CX12" s="764"/>
      <c r="CY12" s="764"/>
      <c r="CZ12" s="764"/>
      <c r="DA12" s="765"/>
      <c r="DB12" s="763" t="s">
        <v>563</v>
      </c>
      <c r="DC12" s="764"/>
      <c r="DD12" s="764"/>
      <c r="DE12" s="764"/>
      <c r="DF12" s="765"/>
      <c r="DG12" s="763" t="s">
        <v>563</v>
      </c>
      <c r="DH12" s="764"/>
      <c r="DI12" s="764"/>
      <c r="DJ12" s="764"/>
      <c r="DK12" s="765"/>
      <c r="DL12" s="763" t="s">
        <v>563</v>
      </c>
      <c r="DM12" s="764"/>
      <c r="DN12" s="764"/>
      <c r="DO12" s="764"/>
      <c r="DP12" s="765"/>
      <c r="DQ12" s="763" t="s">
        <v>563</v>
      </c>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t="s">
        <v>554</v>
      </c>
      <c r="BT13" s="761"/>
      <c r="BU13" s="761"/>
      <c r="BV13" s="761"/>
      <c r="BW13" s="761"/>
      <c r="BX13" s="761"/>
      <c r="BY13" s="761"/>
      <c r="BZ13" s="761"/>
      <c r="CA13" s="761"/>
      <c r="CB13" s="761"/>
      <c r="CC13" s="761"/>
      <c r="CD13" s="761"/>
      <c r="CE13" s="761"/>
      <c r="CF13" s="761"/>
      <c r="CG13" s="762"/>
      <c r="CH13" s="763">
        <v>129</v>
      </c>
      <c r="CI13" s="764"/>
      <c r="CJ13" s="764"/>
      <c r="CK13" s="764"/>
      <c r="CL13" s="765"/>
      <c r="CM13" s="763">
        <v>452</v>
      </c>
      <c r="CN13" s="764"/>
      <c r="CO13" s="764"/>
      <c r="CP13" s="764"/>
      <c r="CQ13" s="765"/>
      <c r="CR13" s="763">
        <v>5</v>
      </c>
      <c r="CS13" s="764"/>
      <c r="CT13" s="764"/>
      <c r="CU13" s="764"/>
      <c r="CV13" s="765"/>
      <c r="CW13" s="763" t="s">
        <v>563</v>
      </c>
      <c r="CX13" s="764"/>
      <c r="CY13" s="764"/>
      <c r="CZ13" s="764"/>
      <c r="DA13" s="765"/>
      <c r="DB13" s="763" t="s">
        <v>563</v>
      </c>
      <c r="DC13" s="764"/>
      <c r="DD13" s="764"/>
      <c r="DE13" s="764"/>
      <c r="DF13" s="765"/>
      <c r="DG13" s="763" t="s">
        <v>563</v>
      </c>
      <c r="DH13" s="764"/>
      <c r="DI13" s="764"/>
      <c r="DJ13" s="764"/>
      <c r="DK13" s="765"/>
      <c r="DL13" s="763" t="s">
        <v>563</v>
      </c>
      <c r="DM13" s="764"/>
      <c r="DN13" s="764"/>
      <c r="DO13" s="764"/>
      <c r="DP13" s="765"/>
      <c r="DQ13" s="763" t="s">
        <v>563</v>
      </c>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t="s">
        <v>555</v>
      </c>
      <c r="BT14" s="761"/>
      <c r="BU14" s="761"/>
      <c r="BV14" s="761"/>
      <c r="BW14" s="761"/>
      <c r="BX14" s="761"/>
      <c r="BY14" s="761"/>
      <c r="BZ14" s="761"/>
      <c r="CA14" s="761"/>
      <c r="CB14" s="761"/>
      <c r="CC14" s="761"/>
      <c r="CD14" s="761"/>
      <c r="CE14" s="761"/>
      <c r="CF14" s="761"/>
      <c r="CG14" s="762"/>
      <c r="CH14" s="763">
        <v>5</v>
      </c>
      <c r="CI14" s="764"/>
      <c r="CJ14" s="764"/>
      <c r="CK14" s="764"/>
      <c r="CL14" s="765"/>
      <c r="CM14" s="763">
        <v>6</v>
      </c>
      <c r="CN14" s="764"/>
      <c r="CO14" s="764"/>
      <c r="CP14" s="764"/>
      <c r="CQ14" s="765"/>
      <c r="CR14" s="763">
        <v>1</v>
      </c>
      <c r="CS14" s="764"/>
      <c r="CT14" s="764"/>
      <c r="CU14" s="764"/>
      <c r="CV14" s="765"/>
      <c r="CW14" s="763">
        <v>299</v>
      </c>
      <c r="CX14" s="764"/>
      <c r="CY14" s="764"/>
      <c r="CZ14" s="764"/>
      <c r="DA14" s="765"/>
      <c r="DB14" s="763" t="s">
        <v>563</v>
      </c>
      <c r="DC14" s="764"/>
      <c r="DD14" s="764"/>
      <c r="DE14" s="764"/>
      <c r="DF14" s="765"/>
      <c r="DG14" s="763" t="s">
        <v>563</v>
      </c>
      <c r="DH14" s="764"/>
      <c r="DI14" s="764"/>
      <c r="DJ14" s="764"/>
      <c r="DK14" s="765"/>
      <c r="DL14" s="763" t="s">
        <v>563</v>
      </c>
      <c r="DM14" s="764"/>
      <c r="DN14" s="764"/>
      <c r="DO14" s="764"/>
      <c r="DP14" s="765"/>
      <c r="DQ14" s="763" t="s">
        <v>563</v>
      </c>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378</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379</v>
      </c>
      <c r="B23" s="776" t="s">
        <v>380</v>
      </c>
      <c r="C23" s="777"/>
      <c r="D23" s="777"/>
      <c r="E23" s="777"/>
      <c r="F23" s="777"/>
      <c r="G23" s="777"/>
      <c r="H23" s="777"/>
      <c r="I23" s="777"/>
      <c r="J23" s="777"/>
      <c r="K23" s="777"/>
      <c r="L23" s="777"/>
      <c r="M23" s="777"/>
      <c r="N23" s="777"/>
      <c r="O23" s="777"/>
      <c r="P23" s="778"/>
      <c r="Q23" s="779">
        <v>913680</v>
      </c>
      <c r="R23" s="780"/>
      <c r="S23" s="780"/>
      <c r="T23" s="780"/>
      <c r="U23" s="780"/>
      <c r="V23" s="780">
        <v>91024</v>
      </c>
      <c r="W23" s="780"/>
      <c r="X23" s="780"/>
      <c r="Y23" s="780"/>
      <c r="Z23" s="780"/>
      <c r="AA23" s="780">
        <v>355</v>
      </c>
      <c r="AB23" s="780"/>
      <c r="AC23" s="780"/>
      <c r="AD23" s="780"/>
      <c r="AE23" s="781"/>
      <c r="AF23" s="782">
        <v>331</v>
      </c>
      <c r="AG23" s="780"/>
      <c r="AH23" s="780"/>
      <c r="AI23" s="780"/>
      <c r="AJ23" s="783"/>
      <c r="AK23" s="784"/>
      <c r="AL23" s="785"/>
      <c r="AM23" s="785"/>
      <c r="AN23" s="785"/>
      <c r="AO23" s="785"/>
      <c r="AP23" s="780">
        <v>57706</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381</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382</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383</v>
      </c>
      <c r="R26" s="721"/>
      <c r="S26" s="721"/>
      <c r="T26" s="721"/>
      <c r="U26" s="722"/>
      <c r="V26" s="720" t="s">
        <v>384</v>
      </c>
      <c r="W26" s="721"/>
      <c r="X26" s="721"/>
      <c r="Y26" s="721"/>
      <c r="Z26" s="722"/>
      <c r="AA26" s="720" t="s">
        <v>385</v>
      </c>
      <c r="AB26" s="721"/>
      <c r="AC26" s="721"/>
      <c r="AD26" s="721"/>
      <c r="AE26" s="721"/>
      <c r="AF26" s="801" t="s">
        <v>386</v>
      </c>
      <c r="AG26" s="802"/>
      <c r="AH26" s="802"/>
      <c r="AI26" s="802"/>
      <c r="AJ26" s="803"/>
      <c r="AK26" s="721" t="s">
        <v>387</v>
      </c>
      <c r="AL26" s="721"/>
      <c r="AM26" s="721"/>
      <c r="AN26" s="721"/>
      <c r="AO26" s="722"/>
      <c r="AP26" s="720" t="s">
        <v>388</v>
      </c>
      <c r="AQ26" s="721"/>
      <c r="AR26" s="721"/>
      <c r="AS26" s="721"/>
      <c r="AT26" s="722"/>
      <c r="AU26" s="720" t="s">
        <v>389</v>
      </c>
      <c r="AV26" s="721"/>
      <c r="AW26" s="721"/>
      <c r="AX26" s="721"/>
      <c r="AY26" s="722"/>
      <c r="AZ26" s="720" t="s">
        <v>390</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391</v>
      </c>
      <c r="C28" s="737"/>
      <c r="D28" s="737"/>
      <c r="E28" s="737"/>
      <c r="F28" s="737"/>
      <c r="G28" s="737"/>
      <c r="H28" s="737"/>
      <c r="I28" s="737"/>
      <c r="J28" s="737"/>
      <c r="K28" s="737"/>
      <c r="L28" s="737"/>
      <c r="M28" s="737"/>
      <c r="N28" s="737"/>
      <c r="O28" s="737"/>
      <c r="P28" s="738"/>
      <c r="Q28" s="809">
        <v>10589</v>
      </c>
      <c r="R28" s="810"/>
      <c r="S28" s="810"/>
      <c r="T28" s="810"/>
      <c r="U28" s="810"/>
      <c r="V28" s="810">
        <v>10574</v>
      </c>
      <c r="W28" s="810"/>
      <c r="X28" s="810"/>
      <c r="Y28" s="810"/>
      <c r="Z28" s="810"/>
      <c r="AA28" s="810">
        <v>15</v>
      </c>
      <c r="AB28" s="810"/>
      <c r="AC28" s="810"/>
      <c r="AD28" s="810"/>
      <c r="AE28" s="811"/>
      <c r="AF28" s="812">
        <v>15</v>
      </c>
      <c r="AG28" s="810"/>
      <c r="AH28" s="810"/>
      <c r="AI28" s="810"/>
      <c r="AJ28" s="813"/>
      <c r="AK28" s="814">
        <v>1102</v>
      </c>
      <c r="AL28" s="815"/>
      <c r="AM28" s="815"/>
      <c r="AN28" s="815"/>
      <c r="AO28" s="815"/>
      <c r="AP28" s="815" t="s">
        <v>563</v>
      </c>
      <c r="AQ28" s="815"/>
      <c r="AR28" s="815"/>
      <c r="AS28" s="815"/>
      <c r="AT28" s="815"/>
      <c r="AU28" s="815" t="s">
        <v>563</v>
      </c>
      <c r="AV28" s="815"/>
      <c r="AW28" s="815"/>
      <c r="AX28" s="815"/>
      <c r="AY28" s="815"/>
      <c r="AZ28" s="816" t="s">
        <v>563</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392</v>
      </c>
      <c r="C29" s="768"/>
      <c r="D29" s="768"/>
      <c r="E29" s="768"/>
      <c r="F29" s="768"/>
      <c r="G29" s="768"/>
      <c r="H29" s="768"/>
      <c r="I29" s="768"/>
      <c r="J29" s="768"/>
      <c r="K29" s="768"/>
      <c r="L29" s="768"/>
      <c r="M29" s="768"/>
      <c r="N29" s="768"/>
      <c r="O29" s="768"/>
      <c r="P29" s="769"/>
      <c r="Q29" s="770">
        <v>10533</v>
      </c>
      <c r="R29" s="771"/>
      <c r="S29" s="771"/>
      <c r="T29" s="771"/>
      <c r="U29" s="771"/>
      <c r="V29" s="771">
        <v>10436</v>
      </c>
      <c r="W29" s="771"/>
      <c r="X29" s="771"/>
      <c r="Y29" s="771"/>
      <c r="Z29" s="771"/>
      <c r="AA29" s="771">
        <v>97</v>
      </c>
      <c r="AB29" s="771"/>
      <c r="AC29" s="771"/>
      <c r="AD29" s="771"/>
      <c r="AE29" s="772"/>
      <c r="AF29" s="773">
        <v>97</v>
      </c>
      <c r="AG29" s="774"/>
      <c r="AH29" s="774"/>
      <c r="AI29" s="774"/>
      <c r="AJ29" s="775"/>
      <c r="AK29" s="821">
        <v>1580</v>
      </c>
      <c r="AL29" s="817"/>
      <c r="AM29" s="817"/>
      <c r="AN29" s="817"/>
      <c r="AO29" s="817"/>
      <c r="AP29" s="817" t="s">
        <v>563</v>
      </c>
      <c r="AQ29" s="817"/>
      <c r="AR29" s="817"/>
      <c r="AS29" s="817"/>
      <c r="AT29" s="817"/>
      <c r="AU29" s="817" t="s">
        <v>563</v>
      </c>
      <c r="AV29" s="817"/>
      <c r="AW29" s="817"/>
      <c r="AX29" s="817"/>
      <c r="AY29" s="817"/>
      <c r="AZ29" s="818" t="s">
        <v>563</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393</v>
      </c>
      <c r="C30" s="768"/>
      <c r="D30" s="768"/>
      <c r="E30" s="768"/>
      <c r="F30" s="768"/>
      <c r="G30" s="768"/>
      <c r="H30" s="768"/>
      <c r="I30" s="768"/>
      <c r="J30" s="768"/>
      <c r="K30" s="768"/>
      <c r="L30" s="768"/>
      <c r="M30" s="768"/>
      <c r="N30" s="768"/>
      <c r="O30" s="768"/>
      <c r="P30" s="769"/>
      <c r="Q30" s="770">
        <v>1638</v>
      </c>
      <c r="R30" s="771"/>
      <c r="S30" s="771"/>
      <c r="T30" s="771"/>
      <c r="U30" s="771"/>
      <c r="V30" s="771">
        <v>1633</v>
      </c>
      <c r="W30" s="771"/>
      <c r="X30" s="771"/>
      <c r="Y30" s="771"/>
      <c r="Z30" s="771"/>
      <c r="AA30" s="771">
        <v>5</v>
      </c>
      <c r="AB30" s="771"/>
      <c r="AC30" s="771"/>
      <c r="AD30" s="771"/>
      <c r="AE30" s="772"/>
      <c r="AF30" s="773">
        <v>5</v>
      </c>
      <c r="AG30" s="774"/>
      <c r="AH30" s="774"/>
      <c r="AI30" s="774"/>
      <c r="AJ30" s="775"/>
      <c r="AK30" s="821">
        <v>372</v>
      </c>
      <c r="AL30" s="817"/>
      <c r="AM30" s="817"/>
      <c r="AN30" s="817"/>
      <c r="AO30" s="817"/>
      <c r="AP30" s="817" t="s">
        <v>563</v>
      </c>
      <c r="AQ30" s="817"/>
      <c r="AR30" s="817"/>
      <c r="AS30" s="817"/>
      <c r="AT30" s="817"/>
      <c r="AU30" s="817" t="s">
        <v>563</v>
      </c>
      <c r="AV30" s="817"/>
      <c r="AW30" s="817"/>
      <c r="AX30" s="817"/>
      <c r="AY30" s="817"/>
      <c r="AZ30" s="818" t="s">
        <v>563</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394</v>
      </c>
      <c r="C31" s="768"/>
      <c r="D31" s="768"/>
      <c r="E31" s="768"/>
      <c r="F31" s="768"/>
      <c r="G31" s="768"/>
      <c r="H31" s="768"/>
      <c r="I31" s="768"/>
      <c r="J31" s="768"/>
      <c r="K31" s="768"/>
      <c r="L31" s="768"/>
      <c r="M31" s="768"/>
      <c r="N31" s="768"/>
      <c r="O31" s="768"/>
      <c r="P31" s="769"/>
      <c r="Q31" s="770">
        <v>2842</v>
      </c>
      <c r="R31" s="771"/>
      <c r="S31" s="771"/>
      <c r="T31" s="771"/>
      <c r="U31" s="771"/>
      <c r="V31" s="771">
        <v>2555</v>
      </c>
      <c r="W31" s="771"/>
      <c r="X31" s="771"/>
      <c r="Y31" s="771"/>
      <c r="Z31" s="771"/>
      <c r="AA31" s="771">
        <v>287</v>
      </c>
      <c r="AB31" s="771"/>
      <c r="AC31" s="771"/>
      <c r="AD31" s="771"/>
      <c r="AE31" s="772"/>
      <c r="AF31" s="773">
        <v>833</v>
      </c>
      <c r="AG31" s="774"/>
      <c r="AH31" s="774"/>
      <c r="AI31" s="774"/>
      <c r="AJ31" s="775"/>
      <c r="AK31" s="821">
        <v>4</v>
      </c>
      <c r="AL31" s="817"/>
      <c r="AM31" s="817"/>
      <c r="AN31" s="817"/>
      <c r="AO31" s="817"/>
      <c r="AP31" s="817">
        <v>7358</v>
      </c>
      <c r="AQ31" s="817"/>
      <c r="AR31" s="817"/>
      <c r="AS31" s="817"/>
      <c r="AT31" s="817"/>
      <c r="AU31" s="817">
        <v>7</v>
      </c>
      <c r="AV31" s="817"/>
      <c r="AW31" s="817"/>
      <c r="AX31" s="817"/>
      <c r="AY31" s="817"/>
      <c r="AZ31" s="818" t="s">
        <v>563</v>
      </c>
      <c r="BA31" s="818"/>
      <c r="BB31" s="818"/>
      <c r="BC31" s="818"/>
      <c r="BD31" s="818"/>
      <c r="BE31" s="819" t="s">
        <v>395</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396</v>
      </c>
      <c r="C32" s="768"/>
      <c r="D32" s="768"/>
      <c r="E32" s="768"/>
      <c r="F32" s="768"/>
      <c r="G32" s="768"/>
      <c r="H32" s="768"/>
      <c r="I32" s="768"/>
      <c r="J32" s="768"/>
      <c r="K32" s="768"/>
      <c r="L32" s="768"/>
      <c r="M32" s="768"/>
      <c r="N32" s="768"/>
      <c r="O32" s="768"/>
      <c r="P32" s="769"/>
      <c r="Q32" s="770">
        <v>3959</v>
      </c>
      <c r="R32" s="771"/>
      <c r="S32" s="771"/>
      <c r="T32" s="771"/>
      <c r="U32" s="771"/>
      <c r="V32" s="771">
        <v>3691</v>
      </c>
      <c r="W32" s="771"/>
      <c r="X32" s="771"/>
      <c r="Y32" s="771"/>
      <c r="Z32" s="771"/>
      <c r="AA32" s="771">
        <v>268</v>
      </c>
      <c r="AB32" s="771"/>
      <c r="AC32" s="771"/>
      <c r="AD32" s="771"/>
      <c r="AE32" s="772"/>
      <c r="AF32" s="773">
        <v>480</v>
      </c>
      <c r="AG32" s="774"/>
      <c r="AH32" s="774"/>
      <c r="AI32" s="774"/>
      <c r="AJ32" s="775"/>
      <c r="AK32" s="821">
        <v>961</v>
      </c>
      <c r="AL32" s="817"/>
      <c r="AM32" s="817"/>
      <c r="AN32" s="817"/>
      <c r="AO32" s="817"/>
      <c r="AP32" s="817">
        <v>23189</v>
      </c>
      <c r="AQ32" s="817"/>
      <c r="AR32" s="817"/>
      <c r="AS32" s="817"/>
      <c r="AT32" s="817"/>
      <c r="AU32" s="817">
        <v>11687</v>
      </c>
      <c r="AV32" s="817"/>
      <c r="AW32" s="817"/>
      <c r="AX32" s="817"/>
      <c r="AY32" s="817"/>
      <c r="AZ32" s="818" t="s">
        <v>563</v>
      </c>
      <c r="BA32" s="818"/>
      <c r="BB32" s="818"/>
      <c r="BC32" s="818"/>
      <c r="BD32" s="818"/>
      <c r="BE32" s="819" t="s">
        <v>395</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397</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379</v>
      </c>
      <c r="B63" s="776" t="s">
        <v>398</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1430</v>
      </c>
      <c r="AG63" s="831"/>
      <c r="AH63" s="831"/>
      <c r="AI63" s="831"/>
      <c r="AJ63" s="832"/>
      <c r="AK63" s="833"/>
      <c r="AL63" s="828"/>
      <c r="AM63" s="828"/>
      <c r="AN63" s="828"/>
      <c r="AO63" s="828"/>
      <c r="AP63" s="831">
        <v>30547</v>
      </c>
      <c r="AQ63" s="831"/>
      <c r="AR63" s="831"/>
      <c r="AS63" s="831"/>
      <c r="AT63" s="831"/>
      <c r="AU63" s="831">
        <v>11694</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400</v>
      </c>
      <c r="B66" s="715"/>
      <c r="C66" s="715"/>
      <c r="D66" s="715"/>
      <c r="E66" s="715"/>
      <c r="F66" s="715"/>
      <c r="G66" s="715"/>
      <c r="H66" s="715"/>
      <c r="I66" s="715"/>
      <c r="J66" s="715"/>
      <c r="K66" s="715"/>
      <c r="L66" s="715"/>
      <c r="M66" s="715"/>
      <c r="N66" s="715"/>
      <c r="O66" s="715"/>
      <c r="P66" s="716"/>
      <c r="Q66" s="720" t="s">
        <v>383</v>
      </c>
      <c r="R66" s="721"/>
      <c r="S66" s="721"/>
      <c r="T66" s="721"/>
      <c r="U66" s="722"/>
      <c r="V66" s="720" t="s">
        <v>384</v>
      </c>
      <c r="W66" s="721"/>
      <c r="X66" s="721"/>
      <c r="Y66" s="721"/>
      <c r="Z66" s="722"/>
      <c r="AA66" s="720" t="s">
        <v>385</v>
      </c>
      <c r="AB66" s="721"/>
      <c r="AC66" s="721"/>
      <c r="AD66" s="721"/>
      <c r="AE66" s="722"/>
      <c r="AF66" s="841" t="s">
        <v>386</v>
      </c>
      <c r="AG66" s="802"/>
      <c r="AH66" s="802"/>
      <c r="AI66" s="802"/>
      <c r="AJ66" s="842"/>
      <c r="AK66" s="720" t="s">
        <v>387</v>
      </c>
      <c r="AL66" s="715"/>
      <c r="AM66" s="715"/>
      <c r="AN66" s="715"/>
      <c r="AO66" s="716"/>
      <c r="AP66" s="720" t="s">
        <v>388</v>
      </c>
      <c r="AQ66" s="721"/>
      <c r="AR66" s="721"/>
      <c r="AS66" s="721"/>
      <c r="AT66" s="722"/>
      <c r="AU66" s="720" t="s">
        <v>401</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556</v>
      </c>
      <c r="C68" s="857"/>
      <c r="D68" s="857"/>
      <c r="E68" s="857"/>
      <c r="F68" s="857"/>
      <c r="G68" s="857"/>
      <c r="H68" s="857"/>
      <c r="I68" s="857"/>
      <c r="J68" s="857"/>
      <c r="K68" s="857"/>
      <c r="L68" s="857"/>
      <c r="M68" s="857"/>
      <c r="N68" s="857"/>
      <c r="O68" s="857"/>
      <c r="P68" s="858"/>
      <c r="Q68" s="859">
        <v>1540</v>
      </c>
      <c r="R68" s="853"/>
      <c r="S68" s="853"/>
      <c r="T68" s="853"/>
      <c r="U68" s="853"/>
      <c r="V68" s="853">
        <v>1540</v>
      </c>
      <c r="W68" s="853"/>
      <c r="X68" s="853"/>
      <c r="Y68" s="853"/>
      <c r="Z68" s="853"/>
      <c r="AA68" s="853" t="s">
        <v>489</v>
      </c>
      <c r="AB68" s="853"/>
      <c r="AC68" s="853"/>
      <c r="AD68" s="853"/>
      <c r="AE68" s="853"/>
      <c r="AF68" s="853" t="s">
        <v>489</v>
      </c>
      <c r="AG68" s="853"/>
      <c r="AH68" s="853"/>
      <c r="AI68" s="853"/>
      <c r="AJ68" s="853"/>
      <c r="AK68" s="853" t="s">
        <v>489</v>
      </c>
      <c r="AL68" s="853"/>
      <c r="AM68" s="853"/>
      <c r="AN68" s="853"/>
      <c r="AO68" s="853"/>
      <c r="AP68" s="853" t="s">
        <v>489</v>
      </c>
      <c r="AQ68" s="853"/>
      <c r="AR68" s="853"/>
      <c r="AS68" s="853"/>
      <c r="AT68" s="853"/>
      <c r="AU68" s="853" t="s">
        <v>489</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557</v>
      </c>
      <c r="C69" s="861"/>
      <c r="D69" s="861"/>
      <c r="E69" s="861"/>
      <c r="F69" s="861"/>
      <c r="G69" s="861"/>
      <c r="H69" s="861"/>
      <c r="I69" s="861"/>
      <c r="J69" s="861"/>
      <c r="K69" s="861"/>
      <c r="L69" s="861"/>
      <c r="M69" s="861"/>
      <c r="N69" s="861"/>
      <c r="O69" s="861"/>
      <c r="P69" s="862"/>
      <c r="Q69" s="863">
        <v>4318</v>
      </c>
      <c r="R69" s="817"/>
      <c r="S69" s="817"/>
      <c r="T69" s="817"/>
      <c r="U69" s="817"/>
      <c r="V69" s="817">
        <v>4301</v>
      </c>
      <c r="W69" s="817"/>
      <c r="X69" s="817"/>
      <c r="Y69" s="817"/>
      <c r="Z69" s="817"/>
      <c r="AA69" s="817">
        <v>17</v>
      </c>
      <c r="AB69" s="817"/>
      <c r="AC69" s="817"/>
      <c r="AD69" s="817"/>
      <c r="AE69" s="817"/>
      <c r="AF69" s="817">
        <v>17</v>
      </c>
      <c r="AG69" s="817"/>
      <c r="AH69" s="817"/>
      <c r="AI69" s="817"/>
      <c r="AJ69" s="817"/>
      <c r="AK69" s="817" t="s">
        <v>563</v>
      </c>
      <c r="AL69" s="817"/>
      <c r="AM69" s="817"/>
      <c r="AN69" s="817"/>
      <c r="AO69" s="817"/>
      <c r="AP69" s="817">
        <v>1177</v>
      </c>
      <c r="AQ69" s="817"/>
      <c r="AR69" s="817"/>
      <c r="AS69" s="817"/>
      <c r="AT69" s="817"/>
      <c r="AU69" s="817">
        <v>381</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558</v>
      </c>
      <c r="C70" s="861"/>
      <c r="D70" s="861"/>
      <c r="E70" s="861"/>
      <c r="F70" s="861"/>
      <c r="G70" s="861"/>
      <c r="H70" s="861"/>
      <c r="I70" s="861"/>
      <c r="J70" s="861"/>
      <c r="K70" s="861"/>
      <c r="L70" s="861"/>
      <c r="M70" s="861"/>
      <c r="N70" s="861"/>
      <c r="O70" s="861"/>
      <c r="P70" s="862"/>
      <c r="Q70" s="863">
        <v>116561</v>
      </c>
      <c r="R70" s="817"/>
      <c r="S70" s="817"/>
      <c r="T70" s="817"/>
      <c r="U70" s="817"/>
      <c r="V70" s="817">
        <v>108305</v>
      </c>
      <c r="W70" s="817"/>
      <c r="X70" s="817"/>
      <c r="Y70" s="817"/>
      <c r="Z70" s="817"/>
      <c r="AA70" s="817">
        <v>8256</v>
      </c>
      <c r="AB70" s="817"/>
      <c r="AC70" s="817"/>
      <c r="AD70" s="817"/>
      <c r="AE70" s="817"/>
      <c r="AF70" s="817">
        <v>15120</v>
      </c>
      <c r="AG70" s="817"/>
      <c r="AH70" s="817"/>
      <c r="AI70" s="817"/>
      <c r="AJ70" s="817"/>
      <c r="AK70" s="817" t="s">
        <v>563</v>
      </c>
      <c r="AL70" s="817"/>
      <c r="AM70" s="817"/>
      <c r="AN70" s="817"/>
      <c r="AO70" s="817"/>
      <c r="AP70" s="817" t="s">
        <v>563</v>
      </c>
      <c r="AQ70" s="817"/>
      <c r="AR70" s="817"/>
      <c r="AS70" s="817"/>
      <c r="AT70" s="817"/>
      <c r="AU70" s="817" t="s">
        <v>563</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559</v>
      </c>
      <c r="C71" s="861"/>
      <c r="D71" s="861"/>
      <c r="E71" s="861"/>
      <c r="F71" s="861"/>
      <c r="G71" s="861"/>
      <c r="H71" s="861"/>
      <c r="I71" s="861"/>
      <c r="J71" s="861"/>
      <c r="K71" s="861"/>
      <c r="L71" s="861"/>
      <c r="M71" s="861"/>
      <c r="N71" s="861"/>
      <c r="O71" s="861"/>
      <c r="P71" s="862"/>
      <c r="Q71" s="863">
        <v>290</v>
      </c>
      <c r="R71" s="817"/>
      <c r="S71" s="817"/>
      <c r="T71" s="817"/>
      <c r="U71" s="817"/>
      <c r="V71" s="817">
        <v>250</v>
      </c>
      <c r="W71" s="817"/>
      <c r="X71" s="817"/>
      <c r="Y71" s="817"/>
      <c r="Z71" s="817"/>
      <c r="AA71" s="817">
        <v>40</v>
      </c>
      <c r="AB71" s="817"/>
      <c r="AC71" s="817"/>
      <c r="AD71" s="817"/>
      <c r="AE71" s="817"/>
      <c r="AF71" s="817">
        <v>40</v>
      </c>
      <c r="AG71" s="817"/>
      <c r="AH71" s="817"/>
      <c r="AI71" s="817"/>
      <c r="AJ71" s="817"/>
      <c r="AK71" s="817" t="s">
        <v>563</v>
      </c>
      <c r="AL71" s="817"/>
      <c r="AM71" s="817"/>
      <c r="AN71" s="817"/>
      <c r="AO71" s="817"/>
      <c r="AP71" s="817" t="s">
        <v>563</v>
      </c>
      <c r="AQ71" s="817"/>
      <c r="AR71" s="817"/>
      <c r="AS71" s="817"/>
      <c r="AT71" s="817"/>
      <c r="AU71" s="817" t="s">
        <v>563</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560</v>
      </c>
      <c r="C72" s="861"/>
      <c r="D72" s="861"/>
      <c r="E72" s="861"/>
      <c r="F72" s="861"/>
      <c r="G72" s="861"/>
      <c r="H72" s="861"/>
      <c r="I72" s="861"/>
      <c r="J72" s="861"/>
      <c r="K72" s="861"/>
      <c r="L72" s="861"/>
      <c r="M72" s="861"/>
      <c r="N72" s="861"/>
      <c r="O72" s="861"/>
      <c r="P72" s="862"/>
      <c r="Q72" s="863">
        <v>1428744</v>
      </c>
      <c r="R72" s="817"/>
      <c r="S72" s="817"/>
      <c r="T72" s="817"/>
      <c r="U72" s="817"/>
      <c r="V72" s="817">
        <v>1401874</v>
      </c>
      <c r="W72" s="817"/>
      <c r="X72" s="817"/>
      <c r="Y72" s="817"/>
      <c r="Z72" s="817"/>
      <c r="AA72" s="817">
        <v>26871</v>
      </c>
      <c r="AB72" s="817"/>
      <c r="AC72" s="817"/>
      <c r="AD72" s="817"/>
      <c r="AE72" s="817"/>
      <c r="AF72" s="817">
        <v>26871</v>
      </c>
      <c r="AG72" s="817"/>
      <c r="AH72" s="817"/>
      <c r="AI72" s="817"/>
      <c r="AJ72" s="817"/>
      <c r="AK72" s="817">
        <v>12578</v>
      </c>
      <c r="AL72" s="817"/>
      <c r="AM72" s="817"/>
      <c r="AN72" s="817"/>
      <c r="AO72" s="817"/>
      <c r="AP72" s="817" t="s">
        <v>563</v>
      </c>
      <c r="AQ72" s="817"/>
      <c r="AR72" s="817"/>
      <c r="AS72" s="817"/>
      <c r="AT72" s="817"/>
      <c r="AU72" s="817" t="s">
        <v>563</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561</v>
      </c>
      <c r="C73" s="861"/>
      <c r="D73" s="861"/>
      <c r="E73" s="861"/>
      <c r="F73" s="861"/>
      <c r="G73" s="861"/>
      <c r="H73" s="861"/>
      <c r="I73" s="861"/>
      <c r="J73" s="861"/>
      <c r="K73" s="861"/>
      <c r="L73" s="861"/>
      <c r="M73" s="861"/>
      <c r="N73" s="861"/>
      <c r="O73" s="861"/>
      <c r="P73" s="862"/>
      <c r="Q73" s="863">
        <v>38877</v>
      </c>
      <c r="R73" s="817"/>
      <c r="S73" s="817"/>
      <c r="T73" s="817"/>
      <c r="U73" s="817"/>
      <c r="V73" s="817">
        <v>35991</v>
      </c>
      <c r="W73" s="817"/>
      <c r="X73" s="817"/>
      <c r="Y73" s="817"/>
      <c r="Z73" s="817"/>
      <c r="AA73" s="817">
        <v>2886</v>
      </c>
      <c r="AB73" s="817"/>
      <c r="AC73" s="817"/>
      <c r="AD73" s="817"/>
      <c r="AE73" s="817"/>
      <c r="AF73" s="817">
        <v>27482</v>
      </c>
      <c r="AG73" s="817"/>
      <c r="AH73" s="817"/>
      <c r="AI73" s="817"/>
      <c r="AJ73" s="817"/>
      <c r="AK73" s="817" t="s">
        <v>563</v>
      </c>
      <c r="AL73" s="817"/>
      <c r="AM73" s="817"/>
      <c r="AN73" s="817"/>
      <c r="AO73" s="817"/>
      <c r="AP73" s="817">
        <v>96454</v>
      </c>
      <c r="AQ73" s="817"/>
      <c r="AR73" s="817"/>
      <c r="AS73" s="817"/>
      <c r="AT73" s="817"/>
      <c r="AU73" s="817" t="s">
        <v>563</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562</v>
      </c>
      <c r="C74" s="861"/>
      <c r="D74" s="861"/>
      <c r="E74" s="861"/>
      <c r="F74" s="861"/>
      <c r="G74" s="861"/>
      <c r="H74" s="861"/>
      <c r="I74" s="861"/>
      <c r="J74" s="861"/>
      <c r="K74" s="861"/>
      <c r="L74" s="861"/>
      <c r="M74" s="861"/>
      <c r="N74" s="861"/>
      <c r="O74" s="861"/>
      <c r="P74" s="862"/>
      <c r="Q74" s="863">
        <v>6104</v>
      </c>
      <c r="R74" s="817"/>
      <c r="S74" s="817"/>
      <c r="T74" s="817"/>
      <c r="U74" s="817"/>
      <c r="V74" s="817">
        <v>5983</v>
      </c>
      <c r="W74" s="817"/>
      <c r="X74" s="817"/>
      <c r="Y74" s="817"/>
      <c r="Z74" s="817"/>
      <c r="AA74" s="817">
        <v>121</v>
      </c>
      <c r="AB74" s="817"/>
      <c r="AC74" s="817"/>
      <c r="AD74" s="817"/>
      <c r="AE74" s="817"/>
      <c r="AF74" s="817">
        <v>17694</v>
      </c>
      <c r="AG74" s="817"/>
      <c r="AH74" s="817"/>
      <c r="AI74" s="817"/>
      <c r="AJ74" s="817"/>
      <c r="AK74" s="817" t="s">
        <v>563</v>
      </c>
      <c r="AL74" s="817"/>
      <c r="AM74" s="817"/>
      <c r="AN74" s="817"/>
      <c r="AO74" s="817"/>
      <c r="AP74" s="817">
        <v>24010</v>
      </c>
      <c r="AQ74" s="817"/>
      <c r="AR74" s="817"/>
      <c r="AS74" s="817"/>
      <c r="AT74" s="817"/>
      <c r="AU74" s="817" t="s">
        <v>563</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379</v>
      </c>
      <c r="B88" s="776" t="s">
        <v>402</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87224</v>
      </c>
      <c r="AG88" s="831"/>
      <c r="AH88" s="831"/>
      <c r="AI88" s="831"/>
      <c r="AJ88" s="831"/>
      <c r="AK88" s="828"/>
      <c r="AL88" s="828"/>
      <c r="AM88" s="828"/>
      <c r="AN88" s="828"/>
      <c r="AO88" s="828"/>
      <c r="AP88" s="831">
        <v>121641</v>
      </c>
      <c r="AQ88" s="831"/>
      <c r="AR88" s="831"/>
      <c r="AS88" s="831"/>
      <c r="AT88" s="831"/>
      <c r="AU88" s="831">
        <v>381</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379</v>
      </c>
      <c r="BR102" s="776" t="s">
        <v>403</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298</v>
      </c>
      <c r="CS102" s="839"/>
      <c r="CT102" s="839"/>
      <c r="CU102" s="839"/>
      <c r="CV102" s="878"/>
      <c r="CW102" s="877">
        <v>1666</v>
      </c>
      <c r="CX102" s="839"/>
      <c r="CY102" s="839"/>
      <c r="CZ102" s="839"/>
      <c r="DA102" s="878"/>
      <c r="DB102" s="877">
        <v>9404</v>
      </c>
      <c r="DC102" s="839"/>
      <c r="DD102" s="839"/>
      <c r="DE102" s="839"/>
      <c r="DF102" s="878"/>
      <c r="DG102" s="877">
        <v>35</v>
      </c>
      <c r="DH102" s="839"/>
      <c r="DI102" s="839"/>
      <c r="DJ102" s="839"/>
      <c r="DK102" s="878"/>
      <c r="DL102" s="877" t="s">
        <v>563</v>
      </c>
      <c r="DM102" s="839"/>
      <c r="DN102" s="839"/>
      <c r="DO102" s="839"/>
      <c r="DP102" s="878"/>
      <c r="DQ102" s="877">
        <v>11</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404</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405</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408</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409</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410</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411</v>
      </c>
      <c r="AB109" s="880"/>
      <c r="AC109" s="880"/>
      <c r="AD109" s="880"/>
      <c r="AE109" s="881"/>
      <c r="AF109" s="879" t="s">
        <v>412</v>
      </c>
      <c r="AG109" s="880"/>
      <c r="AH109" s="880"/>
      <c r="AI109" s="880"/>
      <c r="AJ109" s="881"/>
      <c r="AK109" s="879" t="s">
        <v>294</v>
      </c>
      <c r="AL109" s="880"/>
      <c r="AM109" s="880"/>
      <c r="AN109" s="880"/>
      <c r="AO109" s="881"/>
      <c r="AP109" s="879" t="s">
        <v>413</v>
      </c>
      <c r="AQ109" s="880"/>
      <c r="AR109" s="880"/>
      <c r="AS109" s="880"/>
      <c r="AT109" s="882"/>
      <c r="AU109" s="899" t="s">
        <v>410</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411</v>
      </c>
      <c r="BR109" s="880"/>
      <c r="BS109" s="880"/>
      <c r="BT109" s="880"/>
      <c r="BU109" s="881"/>
      <c r="BV109" s="879" t="s">
        <v>412</v>
      </c>
      <c r="BW109" s="880"/>
      <c r="BX109" s="880"/>
      <c r="BY109" s="880"/>
      <c r="BZ109" s="881"/>
      <c r="CA109" s="879" t="s">
        <v>294</v>
      </c>
      <c r="CB109" s="880"/>
      <c r="CC109" s="880"/>
      <c r="CD109" s="880"/>
      <c r="CE109" s="881"/>
      <c r="CF109" s="900" t="s">
        <v>413</v>
      </c>
      <c r="CG109" s="900"/>
      <c r="CH109" s="900"/>
      <c r="CI109" s="900"/>
      <c r="CJ109" s="900"/>
      <c r="CK109" s="879" t="s">
        <v>414</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411</v>
      </c>
      <c r="DH109" s="880"/>
      <c r="DI109" s="880"/>
      <c r="DJ109" s="880"/>
      <c r="DK109" s="881"/>
      <c r="DL109" s="879" t="s">
        <v>412</v>
      </c>
      <c r="DM109" s="880"/>
      <c r="DN109" s="880"/>
      <c r="DO109" s="880"/>
      <c r="DP109" s="881"/>
      <c r="DQ109" s="879" t="s">
        <v>294</v>
      </c>
      <c r="DR109" s="880"/>
      <c r="DS109" s="880"/>
      <c r="DT109" s="880"/>
      <c r="DU109" s="881"/>
      <c r="DV109" s="879" t="s">
        <v>413</v>
      </c>
      <c r="DW109" s="880"/>
      <c r="DX109" s="880"/>
      <c r="DY109" s="880"/>
      <c r="DZ109" s="882"/>
    </row>
    <row r="110" spans="1:131" s="212" customFormat="1" ht="26.25" customHeight="1" x14ac:dyDescent="0.2">
      <c r="A110" s="883" t="s">
        <v>415</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6201447</v>
      </c>
      <c r="AB110" s="887"/>
      <c r="AC110" s="887"/>
      <c r="AD110" s="887"/>
      <c r="AE110" s="888"/>
      <c r="AF110" s="889">
        <v>6232753</v>
      </c>
      <c r="AG110" s="887"/>
      <c r="AH110" s="887"/>
      <c r="AI110" s="887"/>
      <c r="AJ110" s="888"/>
      <c r="AK110" s="889">
        <v>5989272</v>
      </c>
      <c r="AL110" s="887"/>
      <c r="AM110" s="887"/>
      <c r="AN110" s="887"/>
      <c r="AO110" s="888"/>
      <c r="AP110" s="890">
        <v>27.5</v>
      </c>
      <c r="AQ110" s="891"/>
      <c r="AR110" s="891"/>
      <c r="AS110" s="891"/>
      <c r="AT110" s="892"/>
      <c r="AU110" s="893" t="s">
        <v>69</v>
      </c>
      <c r="AV110" s="894"/>
      <c r="AW110" s="894"/>
      <c r="AX110" s="894"/>
      <c r="AY110" s="894"/>
      <c r="AZ110" s="916" t="s">
        <v>416</v>
      </c>
      <c r="BA110" s="884"/>
      <c r="BB110" s="884"/>
      <c r="BC110" s="884"/>
      <c r="BD110" s="884"/>
      <c r="BE110" s="884"/>
      <c r="BF110" s="884"/>
      <c r="BG110" s="884"/>
      <c r="BH110" s="884"/>
      <c r="BI110" s="884"/>
      <c r="BJ110" s="884"/>
      <c r="BK110" s="884"/>
      <c r="BL110" s="884"/>
      <c r="BM110" s="884"/>
      <c r="BN110" s="884"/>
      <c r="BO110" s="884"/>
      <c r="BP110" s="885"/>
      <c r="BQ110" s="917">
        <v>62935969</v>
      </c>
      <c r="BR110" s="918"/>
      <c r="BS110" s="918"/>
      <c r="BT110" s="918"/>
      <c r="BU110" s="918"/>
      <c r="BV110" s="918">
        <v>60042363</v>
      </c>
      <c r="BW110" s="918"/>
      <c r="BX110" s="918"/>
      <c r="BY110" s="918"/>
      <c r="BZ110" s="918"/>
      <c r="CA110" s="918">
        <v>57705953</v>
      </c>
      <c r="CB110" s="918"/>
      <c r="CC110" s="918"/>
      <c r="CD110" s="918"/>
      <c r="CE110" s="918"/>
      <c r="CF110" s="931">
        <v>264.60000000000002</v>
      </c>
      <c r="CG110" s="932"/>
      <c r="CH110" s="932"/>
      <c r="CI110" s="932"/>
      <c r="CJ110" s="932"/>
      <c r="CK110" s="933" t="s">
        <v>417</v>
      </c>
      <c r="CL110" s="934"/>
      <c r="CM110" s="916" t="s">
        <v>418</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419</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420</v>
      </c>
      <c r="BA111" s="910"/>
      <c r="BB111" s="910"/>
      <c r="BC111" s="910"/>
      <c r="BD111" s="910"/>
      <c r="BE111" s="910"/>
      <c r="BF111" s="910"/>
      <c r="BG111" s="910"/>
      <c r="BH111" s="910"/>
      <c r="BI111" s="910"/>
      <c r="BJ111" s="910"/>
      <c r="BK111" s="910"/>
      <c r="BL111" s="910"/>
      <c r="BM111" s="910"/>
      <c r="BN111" s="910"/>
      <c r="BO111" s="910"/>
      <c r="BP111" s="911"/>
      <c r="BQ111" s="912">
        <v>72694</v>
      </c>
      <c r="BR111" s="913"/>
      <c r="BS111" s="913"/>
      <c r="BT111" s="913"/>
      <c r="BU111" s="913"/>
      <c r="BV111" s="913">
        <v>64201</v>
      </c>
      <c r="BW111" s="913"/>
      <c r="BX111" s="913"/>
      <c r="BY111" s="913"/>
      <c r="BZ111" s="913"/>
      <c r="CA111" s="913">
        <v>55650</v>
      </c>
      <c r="CB111" s="913"/>
      <c r="CC111" s="913"/>
      <c r="CD111" s="913"/>
      <c r="CE111" s="913"/>
      <c r="CF111" s="907">
        <v>0.3</v>
      </c>
      <c r="CG111" s="908"/>
      <c r="CH111" s="908"/>
      <c r="CI111" s="908"/>
      <c r="CJ111" s="908"/>
      <c r="CK111" s="935"/>
      <c r="CL111" s="936"/>
      <c r="CM111" s="909" t="s">
        <v>421</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422</v>
      </c>
      <c r="B112" s="940"/>
      <c r="C112" s="910" t="s">
        <v>423</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424</v>
      </c>
      <c r="BA112" s="910"/>
      <c r="BB112" s="910"/>
      <c r="BC112" s="910"/>
      <c r="BD112" s="910"/>
      <c r="BE112" s="910"/>
      <c r="BF112" s="910"/>
      <c r="BG112" s="910"/>
      <c r="BH112" s="910"/>
      <c r="BI112" s="910"/>
      <c r="BJ112" s="910"/>
      <c r="BK112" s="910"/>
      <c r="BL112" s="910"/>
      <c r="BM112" s="910"/>
      <c r="BN112" s="910"/>
      <c r="BO112" s="910"/>
      <c r="BP112" s="911"/>
      <c r="BQ112" s="912">
        <v>11137651</v>
      </c>
      <c r="BR112" s="913"/>
      <c r="BS112" s="913"/>
      <c r="BT112" s="913"/>
      <c r="BU112" s="913"/>
      <c r="BV112" s="913">
        <v>11521730</v>
      </c>
      <c r="BW112" s="913"/>
      <c r="BX112" s="913"/>
      <c r="BY112" s="913"/>
      <c r="BZ112" s="913"/>
      <c r="CA112" s="913">
        <v>11694726</v>
      </c>
      <c r="CB112" s="913"/>
      <c r="CC112" s="913"/>
      <c r="CD112" s="913"/>
      <c r="CE112" s="913"/>
      <c r="CF112" s="907">
        <v>53.6</v>
      </c>
      <c r="CG112" s="908"/>
      <c r="CH112" s="908"/>
      <c r="CI112" s="908"/>
      <c r="CJ112" s="908"/>
      <c r="CK112" s="935"/>
      <c r="CL112" s="936"/>
      <c r="CM112" s="909" t="s">
        <v>425</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426</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992446</v>
      </c>
      <c r="AB113" s="925"/>
      <c r="AC113" s="925"/>
      <c r="AD113" s="925"/>
      <c r="AE113" s="926"/>
      <c r="AF113" s="927">
        <v>1051702</v>
      </c>
      <c r="AG113" s="925"/>
      <c r="AH113" s="925"/>
      <c r="AI113" s="925"/>
      <c r="AJ113" s="926"/>
      <c r="AK113" s="927">
        <v>738460</v>
      </c>
      <c r="AL113" s="925"/>
      <c r="AM113" s="925"/>
      <c r="AN113" s="925"/>
      <c r="AO113" s="926"/>
      <c r="AP113" s="928">
        <v>3.4</v>
      </c>
      <c r="AQ113" s="929"/>
      <c r="AR113" s="929"/>
      <c r="AS113" s="929"/>
      <c r="AT113" s="930"/>
      <c r="AU113" s="895"/>
      <c r="AV113" s="896"/>
      <c r="AW113" s="896"/>
      <c r="AX113" s="896"/>
      <c r="AY113" s="896"/>
      <c r="AZ113" s="909" t="s">
        <v>427</v>
      </c>
      <c r="BA113" s="910"/>
      <c r="BB113" s="910"/>
      <c r="BC113" s="910"/>
      <c r="BD113" s="910"/>
      <c r="BE113" s="910"/>
      <c r="BF113" s="910"/>
      <c r="BG113" s="910"/>
      <c r="BH113" s="910"/>
      <c r="BI113" s="910"/>
      <c r="BJ113" s="910"/>
      <c r="BK113" s="910"/>
      <c r="BL113" s="910"/>
      <c r="BM113" s="910"/>
      <c r="BN113" s="910"/>
      <c r="BO113" s="910"/>
      <c r="BP113" s="911"/>
      <c r="BQ113" s="912">
        <v>472241</v>
      </c>
      <c r="BR113" s="913"/>
      <c r="BS113" s="913"/>
      <c r="BT113" s="913"/>
      <c r="BU113" s="913"/>
      <c r="BV113" s="913">
        <v>397446</v>
      </c>
      <c r="BW113" s="913"/>
      <c r="BX113" s="913"/>
      <c r="BY113" s="913"/>
      <c r="BZ113" s="913"/>
      <c r="CA113" s="913">
        <v>380955</v>
      </c>
      <c r="CB113" s="913"/>
      <c r="CC113" s="913"/>
      <c r="CD113" s="913"/>
      <c r="CE113" s="913"/>
      <c r="CF113" s="907">
        <v>1.7</v>
      </c>
      <c r="CG113" s="908"/>
      <c r="CH113" s="908"/>
      <c r="CI113" s="908"/>
      <c r="CJ113" s="908"/>
      <c r="CK113" s="935"/>
      <c r="CL113" s="936"/>
      <c r="CM113" s="909" t="s">
        <v>428</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429</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86188</v>
      </c>
      <c r="AB114" s="946"/>
      <c r="AC114" s="946"/>
      <c r="AD114" s="946"/>
      <c r="AE114" s="947"/>
      <c r="AF114" s="948">
        <v>86806</v>
      </c>
      <c r="AG114" s="946"/>
      <c r="AH114" s="946"/>
      <c r="AI114" s="946"/>
      <c r="AJ114" s="947"/>
      <c r="AK114" s="948">
        <v>82357</v>
      </c>
      <c r="AL114" s="946"/>
      <c r="AM114" s="946"/>
      <c r="AN114" s="946"/>
      <c r="AO114" s="947"/>
      <c r="AP114" s="949">
        <v>0.4</v>
      </c>
      <c r="AQ114" s="950"/>
      <c r="AR114" s="950"/>
      <c r="AS114" s="950"/>
      <c r="AT114" s="951"/>
      <c r="AU114" s="895"/>
      <c r="AV114" s="896"/>
      <c r="AW114" s="896"/>
      <c r="AX114" s="896"/>
      <c r="AY114" s="896"/>
      <c r="AZ114" s="909" t="s">
        <v>430</v>
      </c>
      <c r="BA114" s="910"/>
      <c r="BB114" s="910"/>
      <c r="BC114" s="910"/>
      <c r="BD114" s="910"/>
      <c r="BE114" s="910"/>
      <c r="BF114" s="910"/>
      <c r="BG114" s="910"/>
      <c r="BH114" s="910"/>
      <c r="BI114" s="910"/>
      <c r="BJ114" s="910"/>
      <c r="BK114" s="910"/>
      <c r="BL114" s="910"/>
      <c r="BM114" s="910"/>
      <c r="BN114" s="910"/>
      <c r="BO114" s="910"/>
      <c r="BP114" s="911"/>
      <c r="BQ114" s="912">
        <v>5004614</v>
      </c>
      <c r="BR114" s="913"/>
      <c r="BS114" s="913"/>
      <c r="BT114" s="913"/>
      <c r="BU114" s="913"/>
      <c r="BV114" s="913">
        <v>4698558</v>
      </c>
      <c r="BW114" s="913"/>
      <c r="BX114" s="913"/>
      <c r="BY114" s="913"/>
      <c r="BZ114" s="913"/>
      <c r="CA114" s="913">
        <v>4406042</v>
      </c>
      <c r="CB114" s="913"/>
      <c r="CC114" s="913"/>
      <c r="CD114" s="913"/>
      <c r="CE114" s="913"/>
      <c r="CF114" s="907">
        <v>20.2</v>
      </c>
      <c r="CG114" s="908"/>
      <c r="CH114" s="908"/>
      <c r="CI114" s="908"/>
      <c r="CJ114" s="908"/>
      <c r="CK114" s="935"/>
      <c r="CL114" s="936"/>
      <c r="CM114" s="909" t="s">
        <v>431</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432</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9295</v>
      </c>
      <c r="AB115" s="925"/>
      <c r="AC115" s="925"/>
      <c r="AD115" s="925"/>
      <c r="AE115" s="926"/>
      <c r="AF115" s="927">
        <v>9365</v>
      </c>
      <c r="AG115" s="925"/>
      <c r="AH115" s="925"/>
      <c r="AI115" s="925"/>
      <c r="AJ115" s="926"/>
      <c r="AK115" s="927">
        <v>9392</v>
      </c>
      <c r="AL115" s="925"/>
      <c r="AM115" s="925"/>
      <c r="AN115" s="925"/>
      <c r="AO115" s="926"/>
      <c r="AP115" s="928">
        <v>0</v>
      </c>
      <c r="AQ115" s="929"/>
      <c r="AR115" s="929"/>
      <c r="AS115" s="929"/>
      <c r="AT115" s="930"/>
      <c r="AU115" s="895"/>
      <c r="AV115" s="896"/>
      <c r="AW115" s="896"/>
      <c r="AX115" s="896"/>
      <c r="AY115" s="896"/>
      <c r="AZ115" s="909" t="s">
        <v>433</v>
      </c>
      <c r="BA115" s="910"/>
      <c r="BB115" s="910"/>
      <c r="BC115" s="910"/>
      <c r="BD115" s="910"/>
      <c r="BE115" s="910"/>
      <c r="BF115" s="910"/>
      <c r="BG115" s="910"/>
      <c r="BH115" s="910"/>
      <c r="BI115" s="910"/>
      <c r="BJ115" s="910"/>
      <c r="BK115" s="910"/>
      <c r="BL115" s="910"/>
      <c r="BM115" s="910"/>
      <c r="BN115" s="910"/>
      <c r="BO115" s="910"/>
      <c r="BP115" s="911"/>
      <c r="BQ115" s="912">
        <v>808720</v>
      </c>
      <c r="BR115" s="913"/>
      <c r="BS115" s="913"/>
      <c r="BT115" s="913"/>
      <c r="BU115" s="913"/>
      <c r="BV115" s="913">
        <v>408980</v>
      </c>
      <c r="BW115" s="913"/>
      <c r="BX115" s="913"/>
      <c r="BY115" s="913"/>
      <c r="BZ115" s="913"/>
      <c r="CA115" s="913">
        <v>11243</v>
      </c>
      <c r="CB115" s="913"/>
      <c r="CC115" s="913"/>
      <c r="CD115" s="913"/>
      <c r="CE115" s="913"/>
      <c r="CF115" s="907">
        <v>0.1</v>
      </c>
      <c r="CG115" s="908"/>
      <c r="CH115" s="908"/>
      <c r="CI115" s="908"/>
      <c r="CJ115" s="908"/>
      <c r="CK115" s="935"/>
      <c r="CL115" s="936"/>
      <c r="CM115" s="909" t="s">
        <v>434</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435</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436</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437</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438</v>
      </c>
      <c r="Z117" s="881"/>
      <c r="AA117" s="965">
        <v>7289376</v>
      </c>
      <c r="AB117" s="966"/>
      <c r="AC117" s="966"/>
      <c r="AD117" s="966"/>
      <c r="AE117" s="967"/>
      <c r="AF117" s="968">
        <v>7380626</v>
      </c>
      <c r="AG117" s="966"/>
      <c r="AH117" s="966"/>
      <c r="AI117" s="966"/>
      <c r="AJ117" s="967"/>
      <c r="AK117" s="968">
        <v>6819481</v>
      </c>
      <c r="AL117" s="966"/>
      <c r="AM117" s="966"/>
      <c r="AN117" s="966"/>
      <c r="AO117" s="967"/>
      <c r="AP117" s="969"/>
      <c r="AQ117" s="970"/>
      <c r="AR117" s="970"/>
      <c r="AS117" s="970"/>
      <c r="AT117" s="971"/>
      <c r="AU117" s="895"/>
      <c r="AV117" s="896"/>
      <c r="AW117" s="896"/>
      <c r="AX117" s="896"/>
      <c r="AY117" s="896"/>
      <c r="AZ117" s="961" t="s">
        <v>439</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440</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414</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411</v>
      </c>
      <c r="AB118" s="880"/>
      <c r="AC118" s="880"/>
      <c r="AD118" s="880"/>
      <c r="AE118" s="881"/>
      <c r="AF118" s="879" t="s">
        <v>412</v>
      </c>
      <c r="AG118" s="880"/>
      <c r="AH118" s="880"/>
      <c r="AI118" s="880"/>
      <c r="AJ118" s="881"/>
      <c r="AK118" s="879" t="s">
        <v>294</v>
      </c>
      <c r="AL118" s="880"/>
      <c r="AM118" s="880"/>
      <c r="AN118" s="880"/>
      <c r="AO118" s="881"/>
      <c r="AP118" s="957" t="s">
        <v>413</v>
      </c>
      <c r="AQ118" s="958"/>
      <c r="AR118" s="958"/>
      <c r="AS118" s="958"/>
      <c r="AT118" s="959"/>
      <c r="AU118" s="895"/>
      <c r="AV118" s="896"/>
      <c r="AW118" s="896"/>
      <c r="AX118" s="896"/>
      <c r="AY118" s="896"/>
      <c r="AZ118" s="960" t="s">
        <v>441</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442</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417</v>
      </c>
      <c r="B119" s="934"/>
      <c r="C119" s="916" t="s">
        <v>418</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443</v>
      </c>
      <c r="BP119" s="992"/>
      <c r="BQ119" s="986">
        <v>80431889</v>
      </c>
      <c r="BR119" s="987"/>
      <c r="BS119" s="987"/>
      <c r="BT119" s="987"/>
      <c r="BU119" s="987"/>
      <c r="BV119" s="987">
        <v>77133278</v>
      </c>
      <c r="BW119" s="987"/>
      <c r="BX119" s="987"/>
      <c r="BY119" s="987"/>
      <c r="BZ119" s="987"/>
      <c r="CA119" s="987">
        <v>74254569</v>
      </c>
      <c r="CB119" s="987"/>
      <c r="CC119" s="987"/>
      <c r="CD119" s="987"/>
      <c r="CE119" s="987"/>
      <c r="CF119" s="988"/>
      <c r="CG119" s="989"/>
      <c r="CH119" s="989"/>
      <c r="CI119" s="989"/>
      <c r="CJ119" s="990"/>
      <c r="CK119" s="937"/>
      <c r="CL119" s="938"/>
      <c r="CM119" s="960" t="s">
        <v>444</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72694</v>
      </c>
      <c r="DH119" s="973"/>
      <c r="DI119" s="973"/>
      <c r="DJ119" s="973"/>
      <c r="DK119" s="974"/>
      <c r="DL119" s="972">
        <v>64201</v>
      </c>
      <c r="DM119" s="973"/>
      <c r="DN119" s="973"/>
      <c r="DO119" s="973"/>
      <c r="DP119" s="974"/>
      <c r="DQ119" s="972">
        <v>55650</v>
      </c>
      <c r="DR119" s="973"/>
      <c r="DS119" s="973"/>
      <c r="DT119" s="973"/>
      <c r="DU119" s="974"/>
      <c r="DV119" s="975">
        <v>0.3</v>
      </c>
      <c r="DW119" s="976"/>
      <c r="DX119" s="976"/>
      <c r="DY119" s="976"/>
      <c r="DZ119" s="977"/>
    </row>
    <row r="120" spans="1:130" s="212" customFormat="1" ht="26.25" customHeight="1" x14ac:dyDescent="0.2">
      <c r="A120" s="1044"/>
      <c r="B120" s="936"/>
      <c r="C120" s="909" t="s">
        <v>421</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445</v>
      </c>
      <c r="AV120" s="979"/>
      <c r="AW120" s="979"/>
      <c r="AX120" s="979"/>
      <c r="AY120" s="980"/>
      <c r="AZ120" s="916" t="s">
        <v>446</v>
      </c>
      <c r="BA120" s="884"/>
      <c r="BB120" s="884"/>
      <c r="BC120" s="884"/>
      <c r="BD120" s="884"/>
      <c r="BE120" s="884"/>
      <c r="BF120" s="884"/>
      <c r="BG120" s="884"/>
      <c r="BH120" s="884"/>
      <c r="BI120" s="884"/>
      <c r="BJ120" s="884"/>
      <c r="BK120" s="884"/>
      <c r="BL120" s="884"/>
      <c r="BM120" s="884"/>
      <c r="BN120" s="884"/>
      <c r="BO120" s="884"/>
      <c r="BP120" s="885"/>
      <c r="BQ120" s="917">
        <v>17407645</v>
      </c>
      <c r="BR120" s="918"/>
      <c r="BS120" s="918"/>
      <c r="BT120" s="918"/>
      <c r="BU120" s="918"/>
      <c r="BV120" s="918">
        <v>19147876</v>
      </c>
      <c r="BW120" s="918"/>
      <c r="BX120" s="918"/>
      <c r="BY120" s="918"/>
      <c r="BZ120" s="918"/>
      <c r="CA120" s="918">
        <v>21476857</v>
      </c>
      <c r="CB120" s="918"/>
      <c r="CC120" s="918"/>
      <c r="CD120" s="918"/>
      <c r="CE120" s="918"/>
      <c r="CF120" s="931">
        <v>98.5</v>
      </c>
      <c r="CG120" s="932"/>
      <c r="CH120" s="932"/>
      <c r="CI120" s="932"/>
      <c r="CJ120" s="932"/>
      <c r="CK120" s="993" t="s">
        <v>447</v>
      </c>
      <c r="CL120" s="994"/>
      <c r="CM120" s="994"/>
      <c r="CN120" s="994"/>
      <c r="CO120" s="995"/>
      <c r="CP120" s="1001" t="s">
        <v>396</v>
      </c>
      <c r="CQ120" s="1002"/>
      <c r="CR120" s="1002"/>
      <c r="CS120" s="1002"/>
      <c r="CT120" s="1002"/>
      <c r="CU120" s="1002"/>
      <c r="CV120" s="1002"/>
      <c r="CW120" s="1002"/>
      <c r="CX120" s="1002"/>
      <c r="CY120" s="1002"/>
      <c r="CZ120" s="1002"/>
      <c r="DA120" s="1002"/>
      <c r="DB120" s="1002"/>
      <c r="DC120" s="1002"/>
      <c r="DD120" s="1002"/>
      <c r="DE120" s="1002"/>
      <c r="DF120" s="1003"/>
      <c r="DG120" s="917">
        <v>11130162</v>
      </c>
      <c r="DH120" s="918"/>
      <c r="DI120" s="918"/>
      <c r="DJ120" s="918"/>
      <c r="DK120" s="918"/>
      <c r="DL120" s="918">
        <v>11514349</v>
      </c>
      <c r="DM120" s="918"/>
      <c r="DN120" s="918"/>
      <c r="DO120" s="918"/>
      <c r="DP120" s="918"/>
      <c r="DQ120" s="918">
        <v>11687368</v>
      </c>
      <c r="DR120" s="918"/>
      <c r="DS120" s="918"/>
      <c r="DT120" s="918"/>
      <c r="DU120" s="918"/>
      <c r="DV120" s="919">
        <v>53.6</v>
      </c>
      <c r="DW120" s="919"/>
      <c r="DX120" s="919"/>
      <c r="DY120" s="919"/>
      <c r="DZ120" s="920"/>
    </row>
    <row r="121" spans="1:130" s="212" customFormat="1" ht="26.25" customHeight="1" x14ac:dyDescent="0.2">
      <c r="A121" s="1044"/>
      <c r="B121" s="936"/>
      <c r="C121" s="961" t="s">
        <v>448</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449</v>
      </c>
      <c r="BA121" s="910"/>
      <c r="BB121" s="910"/>
      <c r="BC121" s="910"/>
      <c r="BD121" s="910"/>
      <c r="BE121" s="910"/>
      <c r="BF121" s="910"/>
      <c r="BG121" s="910"/>
      <c r="BH121" s="910"/>
      <c r="BI121" s="910"/>
      <c r="BJ121" s="910"/>
      <c r="BK121" s="910"/>
      <c r="BL121" s="910"/>
      <c r="BM121" s="910"/>
      <c r="BN121" s="910"/>
      <c r="BO121" s="910"/>
      <c r="BP121" s="911"/>
      <c r="BQ121" s="912">
        <v>19439737</v>
      </c>
      <c r="BR121" s="913"/>
      <c r="BS121" s="913"/>
      <c r="BT121" s="913"/>
      <c r="BU121" s="913"/>
      <c r="BV121" s="913">
        <v>19474919</v>
      </c>
      <c r="BW121" s="913"/>
      <c r="BX121" s="913"/>
      <c r="BY121" s="913"/>
      <c r="BZ121" s="913"/>
      <c r="CA121" s="913">
        <v>20827042</v>
      </c>
      <c r="CB121" s="913"/>
      <c r="CC121" s="913"/>
      <c r="CD121" s="913"/>
      <c r="CE121" s="913"/>
      <c r="CF121" s="907">
        <v>95.5</v>
      </c>
      <c r="CG121" s="908"/>
      <c r="CH121" s="908"/>
      <c r="CI121" s="908"/>
      <c r="CJ121" s="908"/>
      <c r="CK121" s="996"/>
      <c r="CL121" s="997"/>
      <c r="CM121" s="997"/>
      <c r="CN121" s="997"/>
      <c r="CO121" s="998"/>
      <c r="CP121" s="1006" t="s">
        <v>394</v>
      </c>
      <c r="CQ121" s="1007"/>
      <c r="CR121" s="1007"/>
      <c r="CS121" s="1007"/>
      <c r="CT121" s="1007"/>
      <c r="CU121" s="1007"/>
      <c r="CV121" s="1007"/>
      <c r="CW121" s="1007"/>
      <c r="CX121" s="1007"/>
      <c r="CY121" s="1007"/>
      <c r="CZ121" s="1007"/>
      <c r="DA121" s="1007"/>
      <c r="DB121" s="1007"/>
      <c r="DC121" s="1007"/>
      <c r="DD121" s="1007"/>
      <c r="DE121" s="1007"/>
      <c r="DF121" s="1008"/>
      <c r="DG121" s="912">
        <v>7489</v>
      </c>
      <c r="DH121" s="913"/>
      <c r="DI121" s="913"/>
      <c r="DJ121" s="913"/>
      <c r="DK121" s="913"/>
      <c r="DL121" s="913">
        <v>7381</v>
      </c>
      <c r="DM121" s="913"/>
      <c r="DN121" s="913"/>
      <c r="DO121" s="913"/>
      <c r="DP121" s="913"/>
      <c r="DQ121" s="913">
        <v>7358</v>
      </c>
      <c r="DR121" s="913"/>
      <c r="DS121" s="913"/>
      <c r="DT121" s="913"/>
      <c r="DU121" s="913"/>
      <c r="DV121" s="914">
        <v>0</v>
      </c>
      <c r="DW121" s="914"/>
      <c r="DX121" s="914"/>
      <c r="DY121" s="914"/>
      <c r="DZ121" s="915"/>
    </row>
    <row r="122" spans="1:130" s="212" customFormat="1" ht="26.25" customHeight="1" x14ac:dyDescent="0.2">
      <c r="A122" s="1044"/>
      <c r="B122" s="936"/>
      <c r="C122" s="909" t="s">
        <v>431</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450</v>
      </c>
      <c r="BA122" s="952"/>
      <c r="BB122" s="952"/>
      <c r="BC122" s="952"/>
      <c r="BD122" s="952"/>
      <c r="BE122" s="952"/>
      <c r="BF122" s="952"/>
      <c r="BG122" s="952"/>
      <c r="BH122" s="952"/>
      <c r="BI122" s="952"/>
      <c r="BJ122" s="952"/>
      <c r="BK122" s="952"/>
      <c r="BL122" s="952"/>
      <c r="BM122" s="952"/>
      <c r="BN122" s="952"/>
      <c r="BO122" s="952"/>
      <c r="BP122" s="953"/>
      <c r="BQ122" s="986">
        <v>37822649</v>
      </c>
      <c r="BR122" s="987"/>
      <c r="BS122" s="987"/>
      <c r="BT122" s="987"/>
      <c r="BU122" s="987"/>
      <c r="BV122" s="987">
        <v>36664048</v>
      </c>
      <c r="BW122" s="987"/>
      <c r="BX122" s="987"/>
      <c r="BY122" s="987"/>
      <c r="BZ122" s="987"/>
      <c r="CA122" s="987">
        <v>35733065</v>
      </c>
      <c r="CB122" s="987"/>
      <c r="CC122" s="987"/>
      <c r="CD122" s="987"/>
      <c r="CE122" s="987"/>
      <c r="CF122" s="1004">
        <v>163.80000000000001</v>
      </c>
      <c r="CG122" s="1005"/>
      <c r="CH122" s="1005"/>
      <c r="CI122" s="1005"/>
      <c r="CJ122" s="1005"/>
      <c r="CK122" s="996"/>
      <c r="CL122" s="997"/>
      <c r="CM122" s="997"/>
      <c r="CN122" s="997"/>
      <c r="CO122" s="998"/>
      <c r="CP122" s="1006" t="s">
        <v>392</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437</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451</v>
      </c>
      <c r="BP123" s="992"/>
      <c r="BQ123" s="1050">
        <v>74670031</v>
      </c>
      <c r="BR123" s="1051"/>
      <c r="BS123" s="1051"/>
      <c r="BT123" s="1051"/>
      <c r="BU123" s="1051"/>
      <c r="BV123" s="1051">
        <v>75286843</v>
      </c>
      <c r="BW123" s="1051"/>
      <c r="BX123" s="1051"/>
      <c r="BY123" s="1051"/>
      <c r="BZ123" s="1051"/>
      <c r="CA123" s="1051">
        <v>78036964</v>
      </c>
      <c r="CB123" s="1051"/>
      <c r="CC123" s="1051"/>
      <c r="CD123" s="1051"/>
      <c r="CE123" s="1051"/>
      <c r="CF123" s="988"/>
      <c r="CG123" s="989"/>
      <c r="CH123" s="989"/>
      <c r="CI123" s="989"/>
      <c r="CJ123" s="990"/>
      <c r="CK123" s="996"/>
      <c r="CL123" s="997"/>
      <c r="CM123" s="997"/>
      <c r="CN123" s="997"/>
      <c r="CO123" s="998"/>
      <c r="CP123" s="1006" t="s">
        <v>393</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440</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452</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v>27.9</v>
      </c>
      <c r="BR124" s="1014"/>
      <c r="BS124" s="1014"/>
      <c r="BT124" s="1014"/>
      <c r="BU124" s="1014"/>
      <c r="BV124" s="1014">
        <v>8.6999999999999993</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453</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442</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454</v>
      </c>
      <c r="CL125" s="994"/>
      <c r="CM125" s="994"/>
      <c r="CN125" s="994"/>
      <c r="CO125" s="995"/>
      <c r="CP125" s="916" t="s">
        <v>455</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444</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9295</v>
      </c>
      <c r="AB126" s="946"/>
      <c r="AC126" s="946"/>
      <c r="AD126" s="946"/>
      <c r="AE126" s="947"/>
      <c r="AF126" s="948">
        <v>9365</v>
      </c>
      <c r="AG126" s="946"/>
      <c r="AH126" s="946"/>
      <c r="AI126" s="946"/>
      <c r="AJ126" s="947"/>
      <c r="AK126" s="948">
        <v>9392</v>
      </c>
      <c r="AL126" s="946"/>
      <c r="AM126" s="946"/>
      <c r="AN126" s="946"/>
      <c r="AO126" s="947"/>
      <c r="AP126" s="949">
        <v>0</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456</v>
      </c>
      <c r="CQ126" s="910"/>
      <c r="CR126" s="910"/>
      <c r="CS126" s="910"/>
      <c r="CT126" s="910"/>
      <c r="CU126" s="910"/>
      <c r="CV126" s="910"/>
      <c r="CW126" s="910"/>
      <c r="CX126" s="910"/>
      <c r="CY126" s="910"/>
      <c r="CZ126" s="910"/>
      <c r="DA126" s="910"/>
      <c r="DB126" s="910"/>
      <c r="DC126" s="910"/>
      <c r="DD126" s="910"/>
      <c r="DE126" s="910"/>
      <c r="DF126" s="911"/>
      <c r="DG126" s="912">
        <v>808720</v>
      </c>
      <c r="DH126" s="913"/>
      <c r="DI126" s="913"/>
      <c r="DJ126" s="913"/>
      <c r="DK126" s="913"/>
      <c r="DL126" s="913">
        <v>408980</v>
      </c>
      <c r="DM126" s="913"/>
      <c r="DN126" s="913"/>
      <c r="DO126" s="913"/>
      <c r="DP126" s="913"/>
      <c r="DQ126" s="913">
        <v>11243</v>
      </c>
      <c r="DR126" s="913"/>
      <c r="DS126" s="913"/>
      <c r="DT126" s="913"/>
      <c r="DU126" s="913"/>
      <c r="DV126" s="914">
        <v>0.1</v>
      </c>
      <c r="DW126" s="914"/>
      <c r="DX126" s="914"/>
      <c r="DY126" s="914"/>
      <c r="DZ126" s="915"/>
    </row>
    <row r="127" spans="1:130" s="212" customFormat="1" ht="26.25" customHeight="1" x14ac:dyDescent="0.2">
      <c r="A127" s="1045"/>
      <c r="B127" s="938"/>
      <c r="C127" s="960" t="s">
        <v>457</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458</v>
      </c>
      <c r="AY127" s="1019"/>
      <c r="AZ127" s="1019"/>
      <c r="BA127" s="1019"/>
      <c r="BB127" s="1019"/>
      <c r="BC127" s="1019"/>
      <c r="BD127" s="1019"/>
      <c r="BE127" s="1020"/>
      <c r="BF127" s="1021" t="s">
        <v>459</v>
      </c>
      <c r="BG127" s="1019"/>
      <c r="BH127" s="1019"/>
      <c r="BI127" s="1019"/>
      <c r="BJ127" s="1019"/>
      <c r="BK127" s="1019"/>
      <c r="BL127" s="1020"/>
      <c r="BM127" s="1021" t="s">
        <v>460</v>
      </c>
      <c r="BN127" s="1019"/>
      <c r="BO127" s="1019"/>
      <c r="BP127" s="1019"/>
      <c r="BQ127" s="1019"/>
      <c r="BR127" s="1019"/>
      <c r="BS127" s="1020"/>
      <c r="BT127" s="1021" t="s">
        <v>461</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462</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463</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464</v>
      </c>
      <c r="X128" s="1030"/>
      <c r="Y128" s="1030"/>
      <c r="Z128" s="1031"/>
      <c r="AA128" s="1032">
        <v>2329373</v>
      </c>
      <c r="AB128" s="1033"/>
      <c r="AC128" s="1033"/>
      <c r="AD128" s="1033"/>
      <c r="AE128" s="1034"/>
      <c r="AF128" s="1035">
        <v>2376732</v>
      </c>
      <c r="AG128" s="1033"/>
      <c r="AH128" s="1033"/>
      <c r="AI128" s="1033"/>
      <c r="AJ128" s="1034"/>
      <c r="AK128" s="1035">
        <v>2269039</v>
      </c>
      <c r="AL128" s="1033"/>
      <c r="AM128" s="1033"/>
      <c r="AN128" s="1033"/>
      <c r="AO128" s="1034"/>
      <c r="AP128" s="1036"/>
      <c r="AQ128" s="1037"/>
      <c r="AR128" s="1037"/>
      <c r="AS128" s="1037"/>
      <c r="AT128" s="1038"/>
      <c r="AU128" s="214"/>
      <c r="AV128" s="214"/>
      <c r="AW128" s="214"/>
      <c r="AX128" s="883" t="s">
        <v>465</v>
      </c>
      <c r="AY128" s="884"/>
      <c r="AZ128" s="884"/>
      <c r="BA128" s="884"/>
      <c r="BB128" s="884"/>
      <c r="BC128" s="884"/>
      <c r="BD128" s="884"/>
      <c r="BE128" s="885"/>
      <c r="BF128" s="1039" t="s">
        <v>122</v>
      </c>
      <c r="BG128" s="1040"/>
      <c r="BH128" s="1040"/>
      <c r="BI128" s="1040"/>
      <c r="BJ128" s="1040"/>
      <c r="BK128" s="1040"/>
      <c r="BL128" s="1041"/>
      <c r="BM128" s="1039">
        <v>12.09</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466</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467</v>
      </c>
      <c r="X129" s="1058"/>
      <c r="Y129" s="1058"/>
      <c r="Z129" s="1059"/>
      <c r="AA129" s="945">
        <v>24080948</v>
      </c>
      <c r="AB129" s="946"/>
      <c r="AC129" s="946"/>
      <c r="AD129" s="946"/>
      <c r="AE129" s="947"/>
      <c r="AF129" s="948">
        <v>24476117</v>
      </c>
      <c r="AG129" s="946"/>
      <c r="AH129" s="946"/>
      <c r="AI129" s="946"/>
      <c r="AJ129" s="947"/>
      <c r="AK129" s="948">
        <v>24888542</v>
      </c>
      <c r="AL129" s="946"/>
      <c r="AM129" s="946"/>
      <c r="AN129" s="946"/>
      <c r="AO129" s="947"/>
      <c r="AP129" s="1060"/>
      <c r="AQ129" s="1061"/>
      <c r="AR129" s="1061"/>
      <c r="AS129" s="1061"/>
      <c r="AT129" s="1062"/>
      <c r="AU129" s="215"/>
      <c r="AV129" s="215"/>
      <c r="AW129" s="215"/>
      <c r="AX129" s="1052" t="s">
        <v>468</v>
      </c>
      <c r="AY129" s="910"/>
      <c r="AZ129" s="910"/>
      <c r="BA129" s="910"/>
      <c r="BB129" s="910"/>
      <c r="BC129" s="910"/>
      <c r="BD129" s="910"/>
      <c r="BE129" s="911"/>
      <c r="BF129" s="1053" t="s">
        <v>122</v>
      </c>
      <c r="BG129" s="1054"/>
      <c r="BH129" s="1054"/>
      <c r="BI129" s="1054"/>
      <c r="BJ129" s="1054"/>
      <c r="BK129" s="1054"/>
      <c r="BL129" s="1055"/>
      <c r="BM129" s="1053">
        <v>17.09</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469</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470</v>
      </c>
      <c r="X130" s="1058"/>
      <c r="Y130" s="1058"/>
      <c r="Z130" s="1059"/>
      <c r="AA130" s="945">
        <v>3440263</v>
      </c>
      <c r="AB130" s="946"/>
      <c r="AC130" s="946"/>
      <c r="AD130" s="946"/>
      <c r="AE130" s="947"/>
      <c r="AF130" s="948">
        <v>3432621</v>
      </c>
      <c r="AG130" s="946"/>
      <c r="AH130" s="946"/>
      <c r="AI130" s="946"/>
      <c r="AJ130" s="947"/>
      <c r="AK130" s="948">
        <v>3077319</v>
      </c>
      <c r="AL130" s="946"/>
      <c r="AM130" s="946"/>
      <c r="AN130" s="946"/>
      <c r="AO130" s="947"/>
      <c r="AP130" s="1060"/>
      <c r="AQ130" s="1061"/>
      <c r="AR130" s="1061"/>
      <c r="AS130" s="1061"/>
      <c r="AT130" s="1062"/>
      <c r="AU130" s="215"/>
      <c r="AV130" s="215"/>
      <c r="AW130" s="215"/>
      <c r="AX130" s="1052" t="s">
        <v>471</v>
      </c>
      <c r="AY130" s="910"/>
      <c r="AZ130" s="910"/>
      <c r="BA130" s="910"/>
      <c r="BB130" s="910"/>
      <c r="BC130" s="910"/>
      <c r="BD130" s="910"/>
      <c r="BE130" s="911"/>
      <c r="BF130" s="1088">
        <v>7.1</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472</v>
      </c>
      <c r="X131" s="1095"/>
      <c r="Y131" s="1095"/>
      <c r="Z131" s="1096"/>
      <c r="AA131" s="991">
        <v>20640685</v>
      </c>
      <c r="AB131" s="973"/>
      <c r="AC131" s="973"/>
      <c r="AD131" s="973"/>
      <c r="AE131" s="974"/>
      <c r="AF131" s="972">
        <v>21043496</v>
      </c>
      <c r="AG131" s="973"/>
      <c r="AH131" s="973"/>
      <c r="AI131" s="973"/>
      <c r="AJ131" s="974"/>
      <c r="AK131" s="972">
        <v>21811223</v>
      </c>
      <c r="AL131" s="973"/>
      <c r="AM131" s="973"/>
      <c r="AN131" s="973"/>
      <c r="AO131" s="974"/>
      <c r="AP131" s="1097"/>
      <c r="AQ131" s="1098"/>
      <c r="AR131" s="1098"/>
      <c r="AS131" s="1098"/>
      <c r="AT131" s="1099"/>
      <c r="AU131" s="215"/>
      <c r="AV131" s="215"/>
      <c r="AW131" s="215"/>
      <c r="AX131" s="1070" t="s">
        <v>473</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474</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475</v>
      </c>
      <c r="W132" s="1081"/>
      <c r="X132" s="1081"/>
      <c r="Y132" s="1081"/>
      <c r="Z132" s="1082"/>
      <c r="AA132" s="1083">
        <v>7.3628370380000003</v>
      </c>
      <c r="AB132" s="1084"/>
      <c r="AC132" s="1084"/>
      <c r="AD132" s="1084"/>
      <c r="AE132" s="1085"/>
      <c r="AF132" s="1086">
        <v>7.4667868879999997</v>
      </c>
      <c r="AG132" s="1084"/>
      <c r="AH132" s="1084"/>
      <c r="AI132" s="1084"/>
      <c r="AJ132" s="1085"/>
      <c r="AK132" s="1086">
        <v>6.7539679000000001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476</v>
      </c>
      <c r="W133" s="1064"/>
      <c r="X133" s="1064"/>
      <c r="Y133" s="1064"/>
      <c r="Z133" s="1065"/>
      <c r="AA133" s="1066">
        <v>8.5</v>
      </c>
      <c r="AB133" s="1067"/>
      <c r="AC133" s="1067"/>
      <c r="AD133" s="1067"/>
      <c r="AE133" s="1068"/>
      <c r="AF133" s="1066">
        <v>7.6</v>
      </c>
      <c r="AG133" s="1067"/>
      <c r="AH133" s="1067"/>
      <c r="AI133" s="1067"/>
      <c r="AJ133" s="1068"/>
      <c r="AK133" s="1066">
        <v>7.1</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KZ0IuBBli5u8EjL6EWJQaaxHINlveB8oTjvDstNWSU2CY7sEvZGNEsZtmCYHyy/jVU+7C2Adz4ZnsoE/9v5nHw==" saltValue="MlHzdD4Vi3g42QrNGClD5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477</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mxVtAGCcH/GtBIKCtCvzkNtBWlFTpa+ozi5PlZUvXXMn0J4ujLILR2lV/GCMO6X7ldn7pM1ATq/rA2IPkupS6A==" saltValue="py/ExRasmTguKoiO09IXb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N1"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ZqX3HBKCWYUmMAJh7pGytlCVP3alO42WhU2kr10GeDBhZfhc0ELG7EO2BlZJ8+0yMIHEnLetiFYooTEbzDiMQ==" saltValue="hbur0EumPXJHzfB80XFH5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L1"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479</v>
      </c>
      <c r="AL6" s="248"/>
      <c r="AM6" s="248"/>
      <c r="AN6" s="248"/>
    </row>
    <row r="7" spans="1:46" ht="13.5" customHeight="1" x14ac:dyDescent="0.2">
      <c r="A7" s="247"/>
      <c r="AK7" s="250"/>
      <c r="AL7" s="251"/>
      <c r="AM7" s="251"/>
      <c r="AN7" s="252"/>
      <c r="AO7" s="1101" t="s">
        <v>480</v>
      </c>
      <c r="AP7" s="253"/>
      <c r="AQ7" s="254" t="s">
        <v>481</v>
      </c>
      <c r="AR7" s="255"/>
    </row>
    <row r="8" spans="1:46" ht="13.2" x14ac:dyDescent="0.2">
      <c r="A8" s="247"/>
      <c r="AK8" s="256"/>
      <c r="AL8" s="257"/>
      <c r="AM8" s="257"/>
      <c r="AN8" s="258"/>
      <c r="AO8" s="1102"/>
      <c r="AP8" s="259" t="s">
        <v>482</v>
      </c>
      <c r="AQ8" s="260" t="s">
        <v>483</v>
      </c>
      <c r="AR8" s="261" t="s">
        <v>484</v>
      </c>
    </row>
    <row r="9" spans="1:46" ht="13.2" x14ac:dyDescent="0.2">
      <c r="A9" s="247"/>
      <c r="AK9" s="1103" t="s">
        <v>485</v>
      </c>
      <c r="AL9" s="1104"/>
      <c r="AM9" s="1104"/>
      <c r="AN9" s="1105"/>
      <c r="AO9" s="262">
        <v>7171753</v>
      </c>
      <c r="AP9" s="262">
        <v>72210</v>
      </c>
      <c r="AQ9" s="263">
        <v>68274</v>
      </c>
      <c r="AR9" s="264">
        <v>5.8</v>
      </c>
    </row>
    <row r="10" spans="1:46" ht="13.5" customHeight="1" x14ac:dyDescent="0.2">
      <c r="A10" s="247"/>
      <c r="AK10" s="1103" t="s">
        <v>486</v>
      </c>
      <c r="AL10" s="1104"/>
      <c r="AM10" s="1104"/>
      <c r="AN10" s="1105"/>
      <c r="AO10" s="265">
        <v>1176655</v>
      </c>
      <c r="AP10" s="265">
        <v>11847</v>
      </c>
      <c r="AQ10" s="266">
        <v>4860</v>
      </c>
      <c r="AR10" s="267">
        <v>143.80000000000001</v>
      </c>
    </row>
    <row r="11" spans="1:46" ht="13.5" customHeight="1" x14ac:dyDescent="0.2">
      <c r="A11" s="247"/>
      <c r="AK11" s="1103" t="s">
        <v>487</v>
      </c>
      <c r="AL11" s="1104"/>
      <c r="AM11" s="1104"/>
      <c r="AN11" s="1105"/>
      <c r="AO11" s="265">
        <v>15822</v>
      </c>
      <c r="AP11" s="265">
        <v>159</v>
      </c>
      <c r="AQ11" s="266">
        <v>567</v>
      </c>
      <c r="AR11" s="267">
        <v>-72</v>
      </c>
    </row>
    <row r="12" spans="1:46" ht="13.5" customHeight="1" x14ac:dyDescent="0.2">
      <c r="A12" s="247"/>
      <c r="AK12" s="1103" t="s">
        <v>488</v>
      </c>
      <c r="AL12" s="1104"/>
      <c r="AM12" s="1104"/>
      <c r="AN12" s="1105"/>
      <c r="AO12" s="265" t="s">
        <v>489</v>
      </c>
      <c r="AP12" s="265" t="s">
        <v>489</v>
      </c>
      <c r="AQ12" s="266">
        <v>16</v>
      </c>
      <c r="AR12" s="267" t="s">
        <v>489</v>
      </c>
    </row>
    <row r="13" spans="1:46" ht="13.5" customHeight="1" x14ac:dyDescent="0.2">
      <c r="A13" s="247"/>
      <c r="AK13" s="1103" t="s">
        <v>490</v>
      </c>
      <c r="AL13" s="1104"/>
      <c r="AM13" s="1104"/>
      <c r="AN13" s="1105"/>
      <c r="AO13" s="265">
        <v>349095</v>
      </c>
      <c r="AP13" s="265">
        <v>3515</v>
      </c>
      <c r="AQ13" s="266">
        <v>2777</v>
      </c>
      <c r="AR13" s="267">
        <v>26.6</v>
      </c>
    </row>
    <row r="14" spans="1:46" ht="13.5" customHeight="1" x14ac:dyDescent="0.2">
      <c r="A14" s="247"/>
      <c r="AK14" s="1103" t="s">
        <v>491</v>
      </c>
      <c r="AL14" s="1104"/>
      <c r="AM14" s="1104"/>
      <c r="AN14" s="1105"/>
      <c r="AO14" s="265">
        <v>119094</v>
      </c>
      <c r="AP14" s="265">
        <v>1199</v>
      </c>
      <c r="AQ14" s="266">
        <v>1330</v>
      </c>
      <c r="AR14" s="267">
        <v>-9.8000000000000007</v>
      </c>
    </row>
    <row r="15" spans="1:46" ht="13.5" customHeight="1" x14ac:dyDescent="0.2">
      <c r="A15" s="247"/>
      <c r="AK15" s="1106" t="s">
        <v>492</v>
      </c>
      <c r="AL15" s="1107"/>
      <c r="AM15" s="1107"/>
      <c r="AN15" s="1108"/>
      <c r="AO15" s="265">
        <v>-856551</v>
      </c>
      <c r="AP15" s="265">
        <v>-8624</v>
      </c>
      <c r="AQ15" s="266">
        <v>-3833</v>
      </c>
      <c r="AR15" s="267">
        <v>125</v>
      </c>
    </row>
    <row r="16" spans="1:46" ht="13.2" x14ac:dyDescent="0.2">
      <c r="A16" s="247"/>
      <c r="AK16" s="1106" t="s">
        <v>177</v>
      </c>
      <c r="AL16" s="1107"/>
      <c r="AM16" s="1107"/>
      <c r="AN16" s="1108"/>
      <c r="AO16" s="265">
        <v>7975868</v>
      </c>
      <c r="AP16" s="265">
        <v>80306</v>
      </c>
      <c r="AQ16" s="266">
        <v>73991</v>
      </c>
      <c r="AR16" s="267">
        <v>8.5</v>
      </c>
    </row>
    <row r="17" spans="1:46" ht="13.2" x14ac:dyDescent="0.2">
      <c r="A17" s="247"/>
    </row>
    <row r="18" spans="1:46" ht="13.2" x14ac:dyDescent="0.2">
      <c r="A18" s="247"/>
      <c r="AQ18" s="268"/>
      <c r="AR18" s="268"/>
    </row>
    <row r="19" spans="1:46" ht="13.2" x14ac:dyDescent="0.2">
      <c r="A19" s="247"/>
      <c r="AK19" s="243" t="s">
        <v>493</v>
      </c>
    </row>
    <row r="20" spans="1:46" ht="13.2" x14ac:dyDescent="0.2">
      <c r="A20" s="247"/>
      <c r="AK20" s="269"/>
      <c r="AL20" s="270"/>
      <c r="AM20" s="270"/>
      <c r="AN20" s="271"/>
      <c r="AO20" s="272" t="s">
        <v>494</v>
      </c>
      <c r="AP20" s="273" t="s">
        <v>495</v>
      </c>
      <c r="AQ20" s="274" t="s">
        <v>496</v>
      </c>
      <c r="AR20" s="275"/>
    </row>
    <row r="21" spans="1:46" s="248" customFormat="1" ht="13.2" x14ac:dyDescent="0.2">
      <c r="A21" s="276"/>
      <c r="AK21" s="1109" t="s">
        <v>497</v>
      </c>
      <c r="AL21" s="1110"/>
      <c r="AM21" s="1110"/>
      <c r="AN21" s="1111"/>
      <c r="AO21" s="277">
        <v>5.66</v>
      </c>
      <c r="AP21" s="278">
        <v>6.28</v>
      </c>
      <c r="AQ21" s="279">
        <v>-0.62</v>
      </c>
      <c r="AS21" s="280"/>
      <c r="AT21" s="276"/>
    </row>
    <row r="22" spans="1:46" s="248" customFormat="1" ht="13.2" x14ac:dyDescent="0.2">
      <c r="A22" s="276"/>
      <c r="AK22" s="1109" t="s">
        <v>498</v>
      </c>
      <c r="AL22" s="1110"/>
      <c r="AM22" s="1110"/>
      <c r="AN22" s="1111"/>
      <c r="AO22" s="281">
        <v>95.1</v>
      </c>
      <c r="AP22" s="282">
        <v>98.7</v>
      </c>
      <c r="AQ22" s="283">
        <v>-3.6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499</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501</v>
      </c>
      <c r="AL29" s="248"/>
      <c r="AM29" s="248"/>
      <c r="AN29" s="248"/>
      <c r="AS29" s="290"/>
    </row>
    <row r="30" spans="1:46" ht="13.5" customHeight="1" x14ac:dyDescent="0.2">
      <c r="A30" s="247"/>
      <c r="AK30" s="250"/>
      <c r="AL30" s="251"/>
      <c r="AM30" s="251"/>
      <c r="AN30" s="252"/>
      <c r="AO30" s="1101" t="s">
        <v>480</v>
      </c>
      <c r="AP30" s="253"/>
      <c r="AQ30" s="254" t="s">
        <v>481</v>
      </c>
      <c r="AR30" s="255"/>
    </row>
    <row r="31" spans="1:46" ht="13.2" x14ac:dyDescent="0.2">
      <c r="A31" s="247"/>
      <c r="AK31" s="256"/>
      <c r="AL31" s="257"/>
      <c r="AM31" s="257"/>
      <c r="AN31" s="258"/>
      <c r="AO31" s="1102"/>
      <c r="AP31" s="259" t="s">
        <v>482</v>
      </c>
      <c r="AQ31" s="260" t="s">
        <v>483</v>
      </c>
      <c r="AR31" s="261" t="s">
        <v>484</v>
      </c>
    </row>
    <row r="32" spans="1:46" ht="27" customHeight="1" x14ac:dyDescent="0.2">
      <c r="A32" s="247"/>
      <c r="AK32" s="1117" t="s">
        <v>502</v>
      </c>
      <c r="AL32" s="1118"/>
      <c r="AM32" s="1118"/>
      <c r="AN32" s="1119"/>
      <c r="AO32" s="291">
        <v>5989272</v>
      </c>
      <c r="AP32" s="291">
        <v>60304</v>
      </c>
      <c r="AQ32" s="292">
        <v>32402</v>
      </c>
      <c r="AR32" s="293">
        <v>86.1</v>
      </c>
    </row>
    <row r="33" spans="1:46" ht="13.5" customHeight="1" x14ac:dyDescent="0.2">
      <c r="A33" s="247"/>
      <c r="AK33" s="1117" t="s">
        <v>503</v>
      </c>
      <c r="AL33" s="1118"/>
      <c r="AM33" s="1118"/>
      <c r="AN33" s="1119"/>
      <c r="AO33" s="291" t="s">
        <v>489</v>
      </c>
      <c r="AP33" s="291" t="s">
        <v>489</v>
      </c>
      <c r="AQ33" s="292" t="s">
        <v>489</v>
      </c>
      <c r="AR33" s="293" t="s">
        <v>489</v>
      </c>
    </row>
    <row r="34" spans="1:46" ht="27" customHeight="1" x14ac:dyDescent="0.2">
      <c r="A34" s="247"/>
      <c r="AK34" s="1117" t="s">
        <v>504</v>
      </c>
      <c r="AL34" s="1118"/>
      <c r="AM34" s="1118"/>
      <c r="AN34" s="1119"/>
      <c r="AO34" s="291" t="s">
        <v>489</v>
      </c>
      <c r="AP34" s="291" t="s">
        <v>489</v>
      </c>
      <c r="AQ34" s="292">
        <v>16</v>
      </c>
      <c r="AR34" s="293" t="s">
        <v>489</v>
      </c>
    </row>
    <row r="35" spans="1:46" ht="27" customHeight="1" x14ac:dyDescent="0.2">
      <c r="A35" s="247"/>
      <c r="AK35" s="1117" t="s">
        <v>505</v>
      </c>
      <c r="AL35" s="1118"/>
      <c r="AM35" s="1118"/>
      <c r="AN35" s="1119"/>
      <c r="AO35" s="291">
        <v>738460</v>
      </c>
      <c r="AP35" s="291">
        <v>7435</v>
      </c>
      <c r="AQ35" s="292">
        <v>5520</v>
      </c>
      <c r="AR35" s="293">
        <v>34.700000000000003</v>
      </c>
    </row>
    <row r="36" spans="1:46" ht="27" customHeight="1" x14ac:dyDescent="0.2">
      <c r="A36" s="247"/>
      <c r="AK36" s="1117" t="s">
        <v>506</v>
      </c>
      <c r="AL36" s="1118"/>
      <c r="AM36" s="1118"/>
      <c r="AN36" s="1119"/>
      <c r="AO36" s="291">
        <v>82357</v>
      </c>
      <c r="AP36" s="291">
        <v>829</v>
      </c>
      <c r="AQ36" s="292">
        <v>1296</v>
      </c>
      <c r="AR36" s="293">
        <v>-36</v>
      </c>
    </row>
    <row r="37" spans="1:46" ht="13.5" customHeight="1" x14ac:dyDescent="0.2">
      <c r="A37" s="247"/>
      <c r="AK37" s="1117" t="s">
        <v>507</v>
      </c>
      <c r="AL37" s="1118"/>
      <c r="AM37" s="1118"/>
      <c r="AN37" s="1119"/>
      <c r="AO37" s="291">
        <v>9392</v>
      </c>
      <c r="AP37" s="291">
        <v>95</v>
      </c>
      <c r="AQ37" s="292">
        <v>571</v>
      </c>
      <c r="AR37" s="293">
        <v>-83.4</v>
      </c>
    </row>
    <row r="38" spans="1:46" ht="27" customHeight="1" x14ac:dyDescent="0.2">
      <c r="A38" s="247"/>
      <c r="AK38" s="1120" t="s">
        <v>508</v>
      </c>
      <c r="AL38" s="1121"/>
      <c r="AM38" s="1121"/>
      <c r="AN38" s="1122"/>
      <c r="AO38" s="294" t="s">
        <v>489</v>
      </c>
      <c r="AP38" s="294" t="s">
        <v>489</v>
      </c>
      <c r="AQ38" s="295">
        <v>0</v>
      </c>
      <c r="AR38" s="283" t="s">
        <v>489</v>
      </c>
      <c r="AS38" s="290"/>
    </row>
    <row r="39" spans="1:46" ht="13.2" x14ac:dyDescent="0.2">
      <c r="A39" s="247"/>
      <c r="AK39" s="1120" t="s">
        <v>509</v>
      </c>
      <c r="AL39" s="1121"/>
      <c r="AM39" s="1121"/>
      <c r="AN39" s="1122"/>
      <c r="AO39" s="291">
        <v>-2269039</v>
      </c>
      <c r="AP39" s="291">
        <v>-22846</v>
      </c>
      <c r="AQ39" s="292">
        <v>-6093</v>
      </c>
      <c r="AR39" s="293">
        <v>275</v>
      </c>
      <c r="AS39" s="290"/>
    </row>
    <row r="40" spans="1:46" ht="27" customHeight="1" x14ac:dyDescent="0.2">
      <c r="A40" s="247"/>
      <c r="AK40" s="1117" t="s">
        <v>510</v>
      </c>
      <c r="AL40" s="1118"/>
      <c r="AM40" s="1118"/>
      <c r="AN40" s="1119"/>
      <c r="AO40" s="291">
        <v>-3077319</v>
      </c>
      <c r="AP40" s="291">
        <v>-30985</v>
      </c>
      <c r="AQ40" s="292">
        <v>-23816</v>
      </c>
      <c r="AR40" s="293">
        <v>30.1</v>
      </c>
      <c r="AS40" s="290"/>
    </row>
    <row r="41" spans="1:46" ht="13.2" x14ac:dyDescent="0.2">
      <c r="A41" s="247"/>
      <c r="AK41" s="1123" t="s">
        <v>287</v>
      </c>
      <c r="AL41" s="1124"/>
      <c r="AM41" s="1124"/>
      <c r="AN41" s="1125"/>
      <c r="AO41" s="291">
        <v>1473123</v>
      </c>
      <c r="AP41" s="291">
        <v>14832</v>
      </c>
      <c r="AQ41" s="292">
        <v>9896</v>
      </c>
      <c r="AR41" s="293">
        <v>49.9</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2" x14ac:dyDescent="0.2">
      <c r="A48" s="247"/>
      <c r="AK48" s="301" t="s">
        <v>512</v>
      </c>
      <c r="AL48" s="301"/>
      <c r="AM48" s="301"/>
      <c r="AN48" s="301"/>
      <c r="AO48" s="301"/>
      <c r="AP48" s="301"/>
      <c r="AQ48" s="302"/>
      <c r="AR48" s="301"/>
    </row>
    <row r="49" spans="1:44" ht="13.5" customHeight="1" x14ac:dyDescent="0.2">
      <c r="A49" s="247"/>
      <c r="AK49" s="303"/>
      <c r="AL49" s="304"/>
      <c r="AM49" s="1112" t="s">
        <v>480</v>
      </c>
      <c r="AN49" s="1114" t="s">
        <v>513</v>
      </c>
      <c r="AO49" s="1115"/>
      <c r="AP49" s="1115"/>
      <c r="AQ49" s="1115"/>
      <c r="AR49" s="1116"/>
    </row>
    <row r="50" spans="1:44" ht="13.2" x14ac:dyDescent="0.2">
      <c r="A50" s="247"/>
      <c r="AK50" s="305"/>
      <c r="AL50" s="306"/>
      <c r="AM50" s="1113"/>
      <c r="AN50" s="307" t="s">
        <v>514</v>
      </c>
      <c r="AO50" s="308" t="s">
        <v>515</v>
      </c>
      <c r="AP50" s="309" t="s">
        <v>516</v>
      </c>
      <c r="AQ50" s="310" t="s">
        <v>517</v>
      </c>
      <c r="AR50" s="311" t="s">
        <v>518</v>
      </c>
    </row>
    <row r="51" spans="1:44" ht="13.2" x14ac:dyDescent="0.2">
      <c r="A51" s="247"/>
      <c r="AK51" s="303" t="s">
        <v>519</v>
      </c>
      <c r="AL51" s="304"/>
      <c r="AM51" s="312">
        <v>5230251</v>
      </c>
      <c r="AN51" s="313">
        <v>52480</v>
      </c>
      <c r="AO51" s="314">
        <v>-8.6</v>
      </c>
      <c r="AP51" s="315">
        <v>44161</v>
      </c>
      <c r="AQ51" s="316">
        <v>3.1</v>
      </c>
      <c r="AR51" s="317">
        <v>-11.7</v>
      </c>
    </row>
    <row r="52" spans="1:44" ht="13.2" x14ac:dyDescent="0.2">
      <c r="A52" s="247"/>
      <c r="AK52" s="318"/>
      <c r="AL52" s="319" t="s">
        <v>520</v>
      </c>
      <c r="AM52" s="320">
        <v>3214017</v>
      </c>
      <c r="AN52" s="321">
        <v>32249</v>
      </c>
      <c r="AO52" s="322">
        <v>-34</v>
      </c>
      <c r="AP52" s="323">
        <v>23644</v>
      </c>
      <c r="AQ52" s="324">
        <v>3.1</v>
      </c>
      <c r="AR52" s="325">
        <v>-37.1</v>
      </c>
    </row>
    <row r="53" spans="1:44" ht="13.2" x14ac:dyDescent="0.2">
      <c r="A53" s="247"/>
      <c r="AK53" s="303" t="s">
        <v>521</v>
      </c>
      <c r="AL53" s="304"/>
      <c r="AM53" s="312">
        <v>3970175</v>
      </c>
      <c r="AN53" s="313">
        <v>40168</v>
      </c>
      <c r="AO53" s="314">
        <v>-23.5</v>
      </c>
      <c r="AP53" s="315">
        <v>43955</v>
      </c>
      <c r="AQ53" s="316">
        <v>-0.5</v>
      </c>
      <c r="AR53" s="317">
        <v>-23</v>
      </c>
    </row>
    <row r="54" spans="1:44" ht="13.2" x14ac:dyDescent="0.2">
      <c r="A54" s="247"/>
      <c r="AK54" s="318"/>
      <c r="AL54" s="319" t="s">
        <v>520</v>
      </c>
      <c r="AM54" s="320">
        <v>2870291</v>
      </c>
      <c r="AN54" s="321">
        <v>29040</v>
      </c>
      <c r="AO54" s="322">
        <v>-10</v>
      </c>
      <c r="AP54" s="323">
        <v>21318</v>
      </c>
      <c r="AQ54" s="324">
        <v>-9.8000000000000007</v>
      </c>
      <c r="AR54" s="325">
        <v>-0.2</v>
      </c>
    </row>
    <row r="55" spans="1:44" ht="13.2" x14ac:dyDescent="0.2">
      <c r="A55" s="247"/>
      <c r="AK55" s="303" t="s">
        <v>522</v>
      </c>
      <c r="AL55" s="304"/>
      <c r="AM55" s="312">
        <v>4219613</v>
      </c>
      <c r="AN55" s="313">
        <v>42819</v>
      </c>
      <c r="AO55" s="314">
        <v>6.6</v>
      </c>
      <c r="AP55" s="315">
        <v>41921</v>
      </c>
      <c r="AQ55" s="316">
        <v>-4.5999999999999996</v>
      </c>
      <c r="AR55" s="317">
        <v>11.2</v>
      </c>
    </row>
    <row r="56" spans="1:44" ht="13.2" x14ac:dyDescent="0.2">
      <c r="A56" s="247"/>
      <c r="AK56" s="318"/>
      <c r="AL56" s="319" t="s">
        <v>520</v>
      </c>
      <c r="AM56" s="320">
        <v>2726613</v>
      </c>
      <c r="AN56" s="321">
        <v>27669</v>
      </c>
      <c r="AO56" s="322">
        <v>-4.7</v>
      </c>
      <c r="AP56" s="323">
        <v>21655</v>
      </c>
      <c r="AQ56" s="324">
        <v>1.6</v>
      </c>
      <c r="AR56" s="325">
        <v>-6.3</v>
      </c>
    </row>
    <row r="57" spans="1:44" ht="13.2" x14ac:dyDescent="0.2">
      <c r="A57" s="247"/>
      <c r="AK57" s="303" t="s">
        <v>523</v>
      </c>
      <c r="AL57" s="304"/>
      <c r="AM57" s="312">
        <v>4807965</v>
      </c>
      <c r="AN57" s="313">
        <v>48547</v>
      </c>
      <c r="AO57" s="314">
        <v>13.4</v>
      </c>
      <c r="AP57" s="315">
        <v>44585</v>
      </c>
      <c r="AQ57" s="316">
        <v>6.4</v>
      </c>
      <c r="AR57" s="317">
        <v>7</v>
      </c>
    </row>
    <row r="58" spans="1:44" ht="13.2" x14ac:dyDescent="0.2">
      <c r="A58" s="247"/>
      <c r="AK58" s="318"/>
      <c r="AL58" s="319" t="s">
        <v>520</v>
      </c>
      <c r="AM58" s="320">
        <v>3131987</v>
      </c>
      <c r="AN58" s="321">
        <v>31624</v>
      </c>
      <c r="AO58" s="322">
        <v>14.3</v>
      </c>
      <c r="AP58" s="323">
        <v>23077</v>
      </c>
      <c r="AQ58" s="324">
        <v>6.6</v>
      </c>
      <c r="AR58" s="325">
        <v>7.7</v>
      </c>
    </row>
    <row r="59" spans="1:44" ht="13.2" x14ac:dyDescent="0.2">
      <c r="A59" s="247"/>
      <c r="AK59" s="303" t="s">
        <v>524</v>
      </c>
      <c r="AL59" s="304"/>
      <c r="AM59" s="312">
        <v>4974402</v>
      </c>
      <c r="AN59" s="313">
        <v>50086</v>
      </c>
      <c r="AO59" s="314">
        <v>3.2</v>
      </c>
      <c r="AP59" s="315">
        <v>49779</v>
      </c>
      <c r="AQ59" s="316">
        <v>11.6</v>
      </c>
      <c r="AR59" s="317">
        <v>-8.4</v>
      </c>
    </row>
    <row r="60" spans="1:44" ht="13.2" x14ac:dyDescent="0.2">
      <c r="A60" s="247"/>
      <c r="AK60" s="318"/>
      <c r="AL60" s="319" t="s">
        <v>520</v>
      </c>
      <c r="AM60" s="320">
        <v>3309636</v>
      </c>
      <c r="AN60" s="321">
        <v>33324</v>
      </c>
      <c r="AO60" s="322">
        <v>5.4</v>
      </c>
      <c r="AP60" s="323">
        <v>28921</v>
      </c>
      <c r="AQ60" s="324">
        <v>25.3</v>
      </c>
      <c r="AR60" s="325">
        <v>-19.899999999999999</v>
      </c>
    </row>
    <row r="61" spans="1:44" ht="13.2" x14ac:dyDescent="0.2">
      <c r="A61" s="247"/>
      <c r="AK61" s="303" t="s">
        <v>525</v>
      </c>
      <c r="AL61" s="326"/>
      <c r="AM61" s="312">
        <v>4640481</v>
      </c>
      <c r="AN61" s="313">
        <v>46820</v>
      </c>
      <c r="AO61" s="314">
        <v>-1.8</v>
      </c>
      <c r="AP61" s="315">
        <v>44880</v>
      </c>
      <c r="AQ61" s="327">
        <v>3.2</v>
      </c>
      <c r="AR61" s="317">
        <v>-5</v>
      </c>
    </row>
    <row r="62" spans="1:44" ht="13.2" x14ac:dyDescent="0.2">
      <c r="A62" s="247"/>
      <c r="AK62" s="318"/>
      <c r="AL62" s="319" t="s">
        <v>520</v>
      </c>
      <c r="AM62" s="320">
        <v>3050509</v>
      </c>
      <c r="AN62" s="321">
        <v>30781</v>
      </c>
      <c r="AO62" s="322">
        <v>-5.8</v>
      </c>
      <c r="AP62" s="323">
        <v>23723</v>
      </c>
      <c r="AQ62" s="324">
        <v>5.4</v>
      </c>
      <c r="AR62" s="325">
        <v>-11.2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y+ADRT5NGlZkAW6PkuoMVIV3pYitREXntGUIJtGielYA67BYjlmXsXfyfnaSAU4eoLXc1f6rmHhpipPTViVwiA==" saltValue="aBXPp9diX1Qiu7S9zJLQs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ZJo+O3unrJWAZC+nIt927c6JvZrHnd5wZY4p6IGk1OgcEUrmOtZjueqY5AHKNTEFsJOzSgRewTx6H+Ku6tmGAg==" saltValue="MRcERo9nKxEz3KZT2Ra87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EOwXqX5MR1i05XfOwVmE/3gBbLCt9l6m9a0yl/+FvSyYeQrP/j9r8ohmQlrc7X0LhJduQU1qWxaykEiArZhuEA==" saltValue="AuQzKBXJI1yQraC9skoF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6.91</v>
      </c>
      <c r="G47" s="12">
        <v>6.92</v>
      </c>
      <c r="H47" s="12">
        <v>8.01</v>
      </c>
      <c r="I47" s="12">
        <v>7.82</v>
      </c>
      <c r="J47" s="13">
        <v>8.31</v>
      </c>
    </row>
    <row r="48" spans="2:10" ht="57.75" customHeight="1" x14ac:dyDescent="0.2">
      <c r="B48" s="14"/>
      <c r="C48" s="1128" t="s">
        <v>4</v>
      </c>
      <c r="D48" s="1128"/>
      <c r="E48" s="1129"/>
      <c r="F48" s="15">
        <v>0.57999999999999996</v>
      </c>
      <c r="G48" s="16">
        <v>1.57</v>
      </c>
      <c r="H48" s="16">
        <v>1.7</v>
      </c>
      <c r="I48" s="16">
        <v>1.06</v>
      </c>
      <c r="J48" s="17">
        <v>1.33</v>
      </c>
    </row>
    <row r="49" spans="2:10" ht="57.75" customHeight="1" thickBot="1" x14ac:dyDescent="0.25">
      <c r="B49" s="18"/>
      <c r="C49" s="1130" t="s">
        <v>5</v>
      </c>
      <c r="D49" s="1130"/>
      <c r="E49" s="1131"/>
      <c r="F49" s="19">
        <v>3.32</v>
      </c>
      <c r="G49" s="20">
        <v>1.29</v>
      </c>
      <c r="H49" s="20">
        <v>5.7</v>
      </c>
      <c r="I49" s="20" t="s">
        <v>532</v>
      </c>
      <c r="J49" s="21">
        <v>0.91</v>
      </c>
    </row>
    <row r="50" spans="2:10" ht="13.2" x14ac:dyDescent="0.2"/>
  </sheetData>
  <sheetProtection algorithmName="SHA-512" hashValue="RmKgRaWQLYyWWCaE+oxDgqiKfRsPIgiJZkCmpJGBNUTbl9N+sodml4YdlXRwZsR7BfUYQISW1XuQ7wwZZTl+Ew==" saltValue="IxCSqV5GtlRVpEhrkQUw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2026-03-16T01:47:57Z</cp:lastPrinted>
  <dcterms:created xsi:type="dcterms:W3CDTF">2026-02-23T07:38:57Z</dcterms:created>
  <dcterms:modified xsi:type="dcterms:W3CDTF">2026-03-18T00:21:18Z</dcterms:modified>
  <cp:category/>
</cp:coreProperties>
</file>